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79D88118-0818-4414-B108-B91286F88FEE}" xr6:coauthVersionLast="45" xr6:coauthVersionMax="45" xr10:uidLastSave="{A7BD38F0-E30B-420E-B89C-8D2C6E726F8C}"/>
  <bookViews>
    <workbookView xWindow="12030" yWindow="-20760" windowWidth="26505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Updates'!$A$1:$V$7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3" l="1"/>
  <c r="L49" i="3" l="1"/>
  <c r="M49" i="3"/>
  <c r="N49" i="3"/>
  <c r="N35" i="3" l="1"/>
  <c r="N52" i="3"/>
  <c r="N9" i="3"/>
  <c r="N2" i="3"/>
  <c r="N4" i="3"/>
  <c r="N10" i="3"/>
  <c r="N23" i="3"/>
  <c r="N18" i="3"/>
  <c r="N32" i="3"/>
  <c r="N13" i="3"/>
  <c r="N56" i="3"/>
  <c r="N34" i="3"/>
  <c r="N16" i="3"/>
  <c r="N42" i="3"/>
  <c r="N37" i="3"/>
  <c r="N24" i="3"/>
  <c r="N53" i="3"/>
  <c r="N22" i="3"/>
  <c r="N8" i="3"/>
  <c r="N40" i="3"/>
  <c r="N38" i="3"/>
  <c r="N31" i="3"/>
  <c r="N54" i="3"/>
  <c r="N44" i="3"/>
  <c r="N15" i="3"/>
  <c r="N11" i="3"/>
  <c r="N26" i="3"/>
  <c r="N55" i="3"/>
  <c r="N51" i="3"/>
  <c r="N5" i="3"/>
  <c r="N45" i="3"/>
  <c r="N48" i="3"/>
  <c r="N3" i="3"/>
  <c r="N36" i="3"/>
  <c r="N20" i="3"/>
  <c r="N50" i="3"/>
  <c r="N25" i="3"/>
  <c r="N21" i="3"/>
  <c r="N12" i="3"/>
  <c r="N39" i="3"/>
  <c r="N30" i="3"/>
  <c r="N7" i="3"/>
  <c r="N14" i="3"/>
  <c r="N46" i="3"/>
  <c r="N6" i="3"/>
  <c r="N33" i="3"/>
  <c r="N27" i="3"/>
  <c r="N41" i="3"/>
  <c r="N19" i="3"/>
  <c r="N17" i="3"/>
  <c r="N47" i="3"/>
  <c r="N29" i="3"/>
  <c r="N43" i="3"/>
  <c r="N28" i="3"/>
  <c r="M36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M5" i="1"/>
  <c r="O56" i="3" l="1"/>
  <c r="L36" i="3"/>
  <c r="L10" i="3"/>
  <c r="L50" i="3"/>
  <c r="L19" i="3"/>
  <c r="L11" i="3"/>
  <c r="L35" i="3"/>
  <c r="L15" i="3"/>
  <c r="L55" i="3"/>
  <c r="L54" i="3"/>
  <c r="L42" i="3"/>
  <c r="L29" i="3"/>
  <c r="L9" i="3"/>
  <c r="L53" i="3"/>
  <c r="L4" i="3"/>
  <c r="L47" i="3"/>
  <c r="L43" i="3"/>
  <c r="L51" i="3"/>
  <c r="L20" i="3"/>
  <c r="L32" i="3"/>
  <c r="L5" i="3"/>
  <c r="L14" i="3"/>
  <c r="L41" i="3"/>
  <c r="L18" i="3"/>
  <c r="L34" i="3"/>
  <c r="L31" i="3"/>
  <c r="L17" i="3"/>
  <c r="L46" i="3"/>
  <c r="L52" i="3"/>
  <c r="L22" i="3"/>
  <c r="L25" i="3"/>
  <c r="L21" i="3"/>
  <c r="L24" i="3"/>
  <c r="L40" i="3"/>
  <c r="L13" i="3"/>
  <c r="L38" i="3"/>
  <c r="L16" i="3"/>
  <c r="L27" i="3"/>
  <c r="L48" i="3"/>
  <c r="L45" i="3"/>
  <c r="L7" i="3"/>
  <c r="L6" i="3"/>
  <c r="L28" i="3"/>
  <c r="L33" i="3"/>
  <c r="L8" i="3"/>
  <c r="L30" i="3"/>
  <c r="L56" i="3"/>
  <c r="L3" i="3"/>
  <c r="L26" i="3"/>
  <c r="L44" i="3"/>
  <c r="L39" i="3"/>
  <c r="L2" i="3"/>
  <c r="L37" i="3"/>
  <c r="M16" i="3" l="1"/>
  <c r="M41" i="3"/>
  <c r="M51" i="3"/>
  <c r="M7" i="3"/>
  <c r="M35" i="3"/>
  <c r="M26" i="3"/>
  <c r="M27" i="3"/>
  <c r="M12" i="3"/>
  <c r="M5" i="3"/>
  <c r="M38" i="3"/>
  <c r="M34" i="3"/>
  <c r="M43" i="3"/>
  <c r="M18" i="3"/>
  <c r="M2" i="3"/>
  <c r="M23" i="3"/>
  <c r="M42" i="3"/>
  <c r="M32" i="3"/>
  <c r="M3" i="3"/>
  <c r="M10" i="3"/>
  <c r="M45" i="3"/>
  <c r="M20" i="3"/>
  <c r="M11" i="3"/>
  <c r="M40" i="3"/>
  <c r="M9" i="3"/>
  <c r="M29" i="3"/>
  <c r="M30" i="3"/>
  <c r="M55" i="3"/>
  <c r="M46" i="3"/>
  <c r="M17" i="3"/>
  <c r="M15" i="3"/>
  <c r="M24" i="3"/>
  <c r="M31" i="3"/>
  <c r="M33" i="3"/>
  <c r="M22" i="3"/>
  <c r="M56" i="3"/>
  <c r="M44" i="3"/>
  <c r="M21" i="3"/>
  <c r="M47" i="3"/>
  <c r="M4" i="3"/>
  <c r="M37" i="3"/>
  <c r="M13" i="3"/>
  <c r="M8" i="3"/>
  <c r="M52" i="3"/>
  <c r="M25" i="3"/>
  <c r="M14" i="3"/>
  <c r="M39" i="3"/>
  <c r="M28" i="3"/>
  <c r="M6" i="3"/>
  <c r="M19" i="3"/>
  <c r="M54" i="3"/>
  <c r="M48" i="3"/>
  <c r="M53" i="3"/>
  <c r="M50" i="3"/>
  <c r="L23" i="3" l="1"/>
  <c r="N5" i="1" l="1"/>
  <c r="O5" i="1" s="1"/>
  <c r="U2" i="1" l="1"/>
  <c r="N6" i="1" l="1"/>
  <c r="O6" i="1" l="1"/>
  <c r="U5" i="1"/>
  <c r="V5" i="1" s="1"/>
  <c r="S5" i="1"/>
  <c r="S6" i="1"/>
  <c r="T6" i="1"/>
  <c r="T5" i="1"/>
  <c r="R5" i="1"/>
  <c r="R6" i="1"/>
  <c r="Q6" i="1"/>
  <c r="Q5" i="1"/>
  <c r="U6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<sst xmlns="http://schemas.openxmlformats.org/spreadsheetml/2006/main" count="321" uniqueCount="102">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</sst>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9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7" xfId="3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1" fillId="2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north-carolin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florida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north-carolin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florida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north-carolin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florida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north-carolin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florida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0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56" t="s">
        <v>68</v>
      </c>
      <c r="M1" s="56"/>
      <c r="N1" s="56"/>
      <c r="O1" s="6">
        <v>1.4999999999999999E-2</v>
      </c>
      <c r="P1" s="6"/>
      <c r="Q1" s="57" t="s">
        <v>77</v>
      </c>
      <c r="R1" s="57"/>
      <c r="S1" s="57"/>
      <c r="T1" s="57"/>
      <c r="U1" s="57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4" t="s">
        <v>7</v>
      </c>
      <c r="B5" s="1">
        <v>417328</v>
      </c>
      <c r="C5" s="2"/>
      <c r="D5" s="1">
        <v>31496</v>
      </c>
      <c r="E5" s="2"/>
      <c r="F5" s="1">
        <v>296794</v>
      </c>
      <c r="G5" s="1">
        <v>21453</v>
      </c>
      <c r="H5" s="1">
        <v>1619</v>
      </c>
      <c r="I5" s="1">
        <v>3862913</v>
      </c>
      <c r="J5" s="1">
        <v>198571</v>
      </c>
      <c r="K5" s="7"/>
      <c r="L5" s="8"/>
      <c r="M5" s="26">
        <f t="shared" ref="M5" si="0">D5/B5</f>
        <v>7.5470613042978182E-2</v>
      </c>
      <c r="N5" s="4">
        <f t="shared" ref="N5:N6" si="1">D5/$O$1</f>
        <v>2099733.3333333335</v>
      </c>
      <c r="O5" s="5">
        <f t="shared" ref="O5:O6" si="2">ABS(F5-N5)/N5</f>
        <v>0.85865157480314958</v>
      </c>
      <c r="P5" s="5"/>
      <c r="Q5" s="22">
        <f t="shared" ref="Q5" si="3">$Q$2*$N5</f>
        <v>314960</v>
      </c>
      <c r="R5" s="22">
        <f t="shared" ref="R5" si="4">$R$2*$N5</f>
        <v>1259840</v>
      </c>
      <c r="S5" s="22">
        <f t="shared" ref="S5" si="5">$S$2*$N5</f>
        <v>524933.33333333337</v>
      </c>
      <c r="T5" s="22">
        <f t="shared" ref="T5" si="6">$T$2*$N5</f>
        <v>262466.66666666669</v>
      </c>
      <c r="U5" s="22">
        <f t="shared" ref="U5" si="7">$U$2*$N5</f>
        <v>31496</v>
      </c>
      <c r="V5" s="19">
        <f t="shared" ref="V5" si="8">N5-U5</f>
        <v>2068237.3333333335</v>
      </c>
    </row>
    <row r="6" spans="1:22" ht="15" thickBot="1" x14ac:dyDescent="0.4">
      <c r="A6" s="44" t="s">
        <v>10</v>
      </c>
      <c r="B6" s="1">
        <v>223645</v>
      </c>
      <c r="C6" s="53">
        <v>660</v>
      </c>
      <c r="D6" s="1">
        <v>5983</v>
      </c>
      <c r="E6" s="55">
        <v>7</v>
      </c>
      <c r="F6" s="1">
        <v>157941</v>
      </c>
      <c r="G6" s="1">
        <v>5660</v>
      </c>
      <c r="H6" s="2">
        <v>151</v>
      </c>
      <c r="I6" s="1">
        <v>4062697</v>
      </c>
      <c r="J6" s="1">
        <v>102821</v>
      </c>
      <c r="K6" s="7"/>
      <c r="L6" s="8"/>
      <c r="M6" s="25"/>
      <c r="N6" s="4">
        <f t="shared" si="1"/>
        <v>398866.66666666669</v>
      </c>
      <c r="O6" s="5">
        <f t="shared" si="2"/>
        <v>0.60402557245528998</v>
      </c>
      <c r="P6" s="5"/>
      <c r="Q6" s="22" t="e">
        <f>#REF!*$N6</f>
        <v>#REF!</v>
      </c>
      <c r="R6" s="22" t="e">
        <f>#REF!*$N6</f>
        <v>#REF!</v>
      </c>
      <c r="S6" s="22" t="e">
        <f>#REF!*$N6</f>
        <v>#REF!</v>
      </c>
      <c r="T6" s="22" t="e">
        <f>#REF!*$N6</f>
        <v>#REF!</v>
      </c>
      <c r="U6" s="22" t="e">
        <f>#REF!*$N6</f>
        <v>#REF!</v>
      </c>
    </row>
    <row r="7" spans="1:22" ht="15" thickBot="1" x14ac:dyDescent="0.4">
      <c r="A7" s="44" t="s">
        <v>8</v>
      </c>
      <c r="B7" s="1">
        <v>176399</v>
      </c>
      <c r="C7" s="2"/>
      <c r="D7" s="1">
        <v>15123</v>
      </c>
      <c r="E7" s="2"/>
      <c r="F7" s="1">
        <v>117091</v>
      </c>
      <c r="G7" s="1">
        <v>19860</v>
      </c>
      <c r="H7" s="1">
        <v>1703</v>
      </c>
      <c r="I7" s="1">
        <v>1403984</v>
      </c>
      <c r="J7" s="1">
        <v>158067</v>
      </c>
      <c r="K7" s="7"/>
      <c r="L7" s="8"/>
      <c r="M7" s="24"/>
      <c r="N7" s="4"/>
      <c r="O7" s="5"/>
      <c r="P7" s="5"/>
    </row>
    <row r="8" spans="1:22" ht="15" thickBot="1" x14ac:dyDescent="0.4">
      <c r="A8" s="44" t="s">
        <v>15</v>
      </c>
      <c r="B8" s="1">
        <v>159310</v>
      </c>
      <c r="C8" s="2"/>
      <c r="D8" s="1">
        <v>2437</v>
      </c>
      <c r="E8" s="2"/>
      <c r="F8" s="1">
        <v>75538</v>
      </c>
      <c r="G8" s="1">
        <v>5494</v>
      </c>
      <c r="H8" s="2">
        <v>84</v>
      </c>
      <c r="I8" s="1">
        <v>2061939</v>
      </c>
      <c r="J8" s="1">
        <v>71111</v>
      </c>
      <c r="K8" s="7"/>
      <c r="L8" s="8"/>
    </row>
    <row r="9" spans="1:22" ht="15" thickBot="1" x14ac:dyDescent="0.4">
      <c r="A9" s="44" t="s">
        <v>13</v>
      </c>
      <c r="B9" s="1">
        <v>146341</v>
      </c>
      <c r="C9" s="2"/>
      <c r="D9" s="1">
        <v>3447</v>
      </c>
      <c r="E9" s="2"/>
      <c r="F9" s="1">
        <v>120008</v>
      </c>
      <c r="G9" s="1">
        <v>6814</v>
      </c>
      <c r="H9" s="2">
        <v>160</v>
      </c>
      <c r="I9" s="1">
        <v>1914151</v>
      </c>
      <c r="J9" s="1">
        <v>89123</v>
      </c>
      <c r="K9" s="7"/>
      <c r="L9" s="8"/>
    </row>
    <row r="10" spans="1:22" ht="15" thickBot="1" x14ac:dyDescent="0.4">
      <c r="A10" s="44" t="s">
        <v>12</v>
      </c>
      <c r="B10" s="1">
        <v>143514</v>
      </c>
      <c r="C10" s="2"/>
      <c r="D10" s="1">
        <v>7103</v>
      </c>
      <c r="E10" s="2"/>
      <c r="F10" s="1">
        <v>25131</v>
      </c>
      <c r="G10" s="1">
        <v>11325</v>
      </c>
      <c r="H10" s="2">
        <v>561</v>
      </c>
      <c r="I10" s="1">
        <v>1572949</v>
      </c>
      <c r="J10" s="1">
        <v>124130</v>
      </c>
      <c r="K10" s="7"/>
      <c r="L10" s="8"/>
    </row>
    <row r="11" spans="1:22" ht="15" thickBot="1" x14ac:dyDescent="0.4">
      <c r="A11" s="44" t="s">
        <v>17</v>
      </c>
      <c r="B11" s="1">
        <v>108768</v>
      </c>
      <c r="C11" s="2"/>
      <c r="D11" s="1">
        <v>8095</v>
      </c>
      <c r="E11" s="2"/>
      <c r="F11" s="1">
        <v>9269</v>
      </c>
      <c r="G11" s="1">
        <v>15781</v>
      </c>
      <c r="H11" s="1">
        <v>1174</v>
      </c>
      <c r="I11" s="1">
        <v>907915</v>
      </c>
      <c r="J11" s="1">
        <v>131725</v>
      </c>
      <c r="K11" s="8"/>
      <c r="L11" s="8"/>
    </row>
    <row r="12" spans="1:22" ht="15" thickBot="1" x14ac:dyDescent="0.4">
      <c r="A12" s="44" t="s">
        <v>19</v>
      </c>
      <c r="B12" s="1">
        <v>90555</v>
      </c>
      <c r="C12" s="2"/>
      <c r="D12" s="1">
        <v>6672</v>
      </c>
      <c r="E12" s="2"/>
      <c r="F12" s="1">
        <v>16813</v>
      </c>
      <c r="G12" s="1">
        <v>7074</v>
      </c>
      <c r="H12" s="2">
        <v>521</v>
      </c>
      <c r="I12" s="1">
        <v>764494</v>
      </c>
      <c r="J12" s="1">
        <v>59717</v>
      </c>
      <c r="K12" s="7"/>
      <c r="L12" s="8"/>
    </row>
    <row r="13" spans="1:22" ht="15" thickBot="1" x14ac:dyDescent="0.4">
      <c r="A13" s="44" t="s">
        <v>16</v>
      </c>
      <c r="B13" s="1">
        <v>79417</v>
      </c>
      <c r="C13" s="2"/>
      <c r="D13" s="1">
        <v>2784</v>
      </c>
      <c r="E13" s="2"/>
      <c r="F13" s="1">
        <v>68262</v>
      </c>
      <c r="G13" s="1">
        <v>7480</v>
      </c>
      <c r="H13" s="2">
        <v>262</v>
      </c>
      <c r="I13" s="1">
        <v>980492</v>
      </c>
      <c r="J13" s="1">
        <v>92347</v>
      </c>
      <c r="K13" s="8"/>
      <c r="L13" s="8"/>
    </row>
    <row r="14" spans="1:22" ht="15" thickBot="1" x14ac:dyDescent="0.4">
      <c r="A14" s="44" t="s">
        <v>33</v>
      </c>
      <c r="B14" s="1">
        <v>76987</v>
      </c>
      <c r="C14" s="2"/>
      <c r="D14" s="1">
        <v>1588</v>
      </c>
      <c r="E14" s="2"/>
      <c r="F14" s="1">
        <v>66220</v>
      </c>
      <c r="G14" s="1">
        <v>10577</v>
      </c>
      <c r="H14" s="2">
        <v>218</v>
      </c>
      <c r="I14" s="1">
        <v>678363</v>
      </c>
      <c r="J14" s="1">
        <v>93198</v>
      </c>
      <c r="K14" s="8"/>
      <c r="L14" s="8"/>
    </row>
    <row r="15" spans="1:22" ht="15" thickBot="1" x14ac:dyDescent="0.4">
      <c r="A15" s="44" t="s">
        <v>11</v>
      </c>
      <c r="B15" s="1">
        <v>70223</v>
      </c>
      <c r="C15" s="2"/>
      <c r="D15" s="1">
        <v>6161</v>
      </c>
      <c r="E15" s="2"/>
      <c r="F15" s="1">
        <v>12963</v>
      </c>
      <c r="G15" s="1">
        <v>7032</v>
      </c>
      <c r="H15" s="2">
        <v>617</v>
      </c>
      <c r="I15" s="1">
        <v>1205031</v>
      </c>
      <c r="J15" s="1">
        <v>120662</v>
      </c>
      <c r="K15" s="7"/>
      <c r="L15" s="8"/>
    </row>
    <row r="16" spans="1:22" ht="15" thickBot="1" x14ac:dyDescent="0.4">
      <c r="A16" s="44" t="s">
        <v>26</v>
      </c>
      <c r="B16" s="1">
        <v>67254</v>
      </c>
      <c r="C16" s="2"/>
      <c r="D16" s="1">
        <v>3175</v>
      </c>
      <c r="E16" s="2"/>
      <c r="F16" s="1">
        <v>59100</v>
      </c>
      <c r="G16" s="1">
        <v>11124</v>
      </c>
      <c r="H16" s="2">
        <v>525</v>
      </c>
      <c r="I16" s="1">
        <v>644026</v>
      </c>
      <c r="J16" s="1">
        <v>106527</v>
      </c>
      <c r="K16" s="8"/>
      <c r="L16" s="8"/>
    </row>
    <row r="17" spans="1:12" ht="15" thickBot="1" x14ac:dyDescent="0.4">
      <c r="A17" s="44" t="s">
        <v>24</v>
      </c>
      <c r="B17" s="1">
        <v>63734</v>
      </c>
      <c r="C17" s="2"/>
      <c r="D17" s="1">
        <v>1366</v>
      </c>
      <c r="E17" s="2"/>
      <c r="F17" s="1">
        <v>16830</v>
      </c>
      <c r="G17" s="1">
        <v>6077</v>
      </c>
      <c r="H17" s="2">
        <v>130</v>
      </c>
      <c r="I17" s="1">
        <v>886305</v>
      </c>
      <c r="J17" s="1">
        <v>84506</v>
      </c>
      <c r="K17" s="7"/>
      <c r="L17" s="8"/>
    </row>
    <row r="18" spans="1:12" ht="15" thickBot="1" x14ac:dyDescent="0.4">
      <c r="A18" s="44" t="s">
        <v>29</v>
      </c>
      <c r="B18" s="1">
        <v>62189</v>
      </c>
      <c r="C18" s="2"/>
      <c r="D18" s="1">
        <v>1740</v>
      </c>
      <c r="E18" s="2"/>
      <c r="F18" s="1">
        <v>52426</v>
      </c>
      <c r="G18" s="1">
        <v>7286</v>
      </c>
      <c r="H18" s="2">
        <v>204</v>
      </c>
      <c r="I18" s="1">
        <v>702110</v>
      </c>
      <c r="J18" s="1">
        <v>82257</v>
      </c>
      <c r="K18" s="7"/>
      <c r="L18" s="8"/>
    </row>
    <row r="19" spans="1:12" ht="15" thickBot="1" x14ac:dyDescent="0.4">
      <c r="A19" s="44" t="s">
        <v>14</v>
      </c>
      <c r="B19" s="1">
        <v>57095</v>
      </c>
      <c r="C19" s="2"/>
      <c r="D19" s="1">
        <v>3206</v>
      </c>
      <c r="E19" s="2"/>
      <c r="F19" s="1">
        <v>11664</v>
      </c>
      <c r="G19" s="1">
        <v>12282</v>
      </c>
      <c r="H19" s="2">
        <v>690</v>
      </c>
      <c r="I19" s="1">
        <v>704637</v>
      </c>
      <c r="J19" s="1">
        <v>151574</v>
      </c>
      <c r="K19" s="7"/>
      <c r="L19" s="8"/>
    </row>
    <row r="20" spans="1:12" ht="15" thickBot="1" x14ac:dyDescent="0.4">
      <c r="A20" s="44" t="s">
        <v>21</v>
      </c>
      <c r="B20" s="1">
        <v>51655</v>
      </c>
      <c r="C20" s="2"/>
      <c r="D20" s="1">
        <v>2850</v>
      </c>
      <c r="E20" s="2"/>
      <c r="F20" s="1">
        <v>36312</v>
      </c>
      <c r="G20" s="1">
        <v>4419</v>
      </c>
      <c r="H20" s="2">
        <v>244</v>
      </c>
      <c r="I20" s="1">
        <v>774382</v>
      </c>
      <c r="J20" s="1">
        <v>66248</v>
      </c>
      <c r="K20" s="7"/>
      <c r="L20" s="8"/>
    </row>
    <row r="21" spans="1:12" ht="15" thickBot="1" x14ac:dyDescent="0.4">
      <c r="A21" s="44" t="s">
        <v>23</v>
      </c>
      <c r="B21" s="1">
        <v>46362</v>
      </c>
      <c r="C21" s="2"/>
      <c r="D21" s="1">
        <v>4320</v>
      </c>
      <c r="E21" s="2"/>
      <c r="F21" s="1">
        <v>32030</v>
      </c>
      <c r="G21" s="1">
        <v>13004</v>
      </c>
      <c r="H21" s="1">
        <v>1212</v>
      </c>
      <c r="I21" s="1">
        <v>444976</v>
      </c>
      <c r="J21" s="1">
        <v>124808</v>
      </c>
      <c r="K21" s="8"/>
      <c r="L21" s="8"/>
    </row>
    <row r="22" spans="1:12" ht="15" thickBot="1" x14ac:dyDescent="0.4">
      <c r="A22" s="44" t="s">
        <v>27</v>
      </c>
      <c r="B22" s="1">
        <v>45228</v>
      </c>
      <c r="C22" s="2"/>
      <c r="D22" s="1">
        <v>2624</v>
      </c>
      <c r="E22" s="2"/>
      <c r="F22" s="1">
        <v>8256</v>
      </c>
      <c r="G22" s="1">
        <v>6718</v>
      </c>
      <c r="H22" s="2">
        <v>390</v>
      </c>
      <c r="I22" s="1">
        <v>476519</v>
      </c>
      <c r="J22" s="1">
        <v>70782</v>
      </c>
      <c r="K22" s="7"/>
      <c r="L22" s="8"/>
    </row>
    <row r="23" spans="1:12" ht="15" thickBot="1" x14ac:dyDescent="0.4">
      <c r="A23" s="44" t="s">
        <v>20</v>
      </c>
      <c r="B23" s="1">
        <v>42297</v>
      </c>
      <c r="C23" s="2"/>
      <c r="D23" s="2">
        <v>592</v>
      </c>
      <c r="E23" s="2"/>
      <c r="F23" s="1">
        <v>14743</v>
      </c>
      <c r="G23" s="1">
        <v>6194</v>
      </c>
      <c r="H23" s="2">
        <v>87</v>
      </c>
      <c r="I23" s="1">
        <v>776858</v>
      </c>
      <c r="J23" s="1">
        <v>113756</v>
      </c>
      <c r="K23" s="7"/>
      <c r="L23" s="8"/>
    </row>
    <row r="24" spans="1:12" ht="15" thickBot="1" x14ac:dyDescent="0.4">
      <c r="A24" s="44" t="s">
        <v>36</v>
      </c>
      <c r="B24" s="1">
        <v>37175</v>
      </c>
      <c r="C24" s="2"/>
      <c r="D24" s="2">
        <v>929</v>
      </c>
      <c r="E24" s="2"/>
      <c r="F24" s="1">
        <v>17380</v>
      </c>
      <c r="G24" s="1">
        <v>7582</v>
      </c>
      <c r="H24" s="2">
        <v>189</v>
      </c>
      <c r="I24" s="1">
        <v>393293</v>
      </c>
      <c r="J24" s="1">
        <v>80212</v>
      </c>
      <c r="K24" s="8"/>
      <c r="L24" s="8"/>
    </row>
    <row r="25" spans="1:12" ht="15" thickBot="1" x14ac:dyDescent="0.4">
      <c r="A25" s="3" t="s">
        <v>32</v>
      </c>
      <c r="B25" s="1">
        <v>35861</v>
      </c>
      <c r="C25" s="2"/>
      <c r="D25" s="1">
        <v>1470</v>
      </c>
      <c r="E25" s="2"/>
      <c r="F25" s="1">
        <v>3166</v>
      </c>
      <c r="G25" s="1">
        <v>6359</v>
      </c>
      <c r="H25" s="2">
        <v>261</v>
      </c>
      <c r="I25" s="1">
        <v>592955</v>
      </c>
      <c r="J25" s="1">
        <v>105141</v>
      </c>
      <c r="K25" s="7"/>
      <c r="L25" s="8"/>
    </row>
    <row r="26" spans="1:12" ht="15" thickBot="1" x14ac:dyDescent="0.4">
      <c r="A26" s="3" t="s">
        <v>25</v>
      </c>
      <c r="B26" s="1">
        <v>34644</v>
      </c>
      <c r="C26" s="2"/>
      <c r="D26" s="2">
        <v>720</v>
      </c>
      <c r="E26" s="2"/>
      <c r="F26" s="1">
        <v>20468</v>
      </c>
      <c r="G26" s="1">
        <v>6729</v>
      </c>
      <c r="H26" s="2">
        <v>140</v>
      </c>
      <c r="I26" s="1">
        <v>408394</v>
      </c>
      <c r="J26" s="1">
        <v>79320</v>
      </c>
      <c r="K26" s="7"/>
      <c r="L26" s="8"/>
    </row>
    <row r="27" spans="1:12" ht="15" thickBot="1" x14ac:dyDescent="0.4">
      <c r="A27" s="44" t="s">
        <v>9</v>
      </c>
      <c r="B27" s="1">
        <v>33391</v>
      </c>
      <c r="C27" s="2"/>
      <c r="D27" s="1">
        <v>1320</v>
      </c>
      <c r="E27" s="2"/>
      <c r="F27" s="1">
        <v>21349</v>
      </c>
      <c r="G27" s="1">
        <v>4385</v>
      </c>
      <c r="H27" s="2">
        <v>173</v>
      </c>
      <c r="I27" s="1">
        <v>548222</v>
      </c>
      <c r="J27" s="1">
        <v>71993</v>
      </c>
      <c r="K27" s="7"/>
      <c r="L27" s="8"/>
    </row>
    <row r="28" spans="1:12" ht="15" thickBot="1" x14ac:dyDescent="0.4">
      <c r="A28" s="44" t="s">
        <v>18</v>
      </c>
      <c r="B28" s="1">
        <v>32511</v>
      </c>
      <c r="C28" s="2"/>
      <c r="D28" s="1">
        <v>1682</v>
      </c>
      <c r="E28" s="2"/>
      <c r="F28" s="1">
        <v>23802</v>
      </c>
      <c r="G28" s="1">
        <v>5646</v>
      </c>
      <c r="H28" s="2">
        <v>292</v>
      </c>
      <c r="I28" s="1">
        <v>320997</v>
      </c>
      <c r="J28" s="1">
        <v>55741</v>
      </c>
      <c r="K28" s="8"/>
      <c r="L28" s="8"/>
    </row>
    <row r="29" spans="1:12" ht="15" thickBot="1" x14ac:dyDescent="0.4">
      <c r="A29" s="3" t="s">
        <v>41</v>
      </c>
      <c r="B29" s="1">
        <v>28874</v>
      </c>
      <c r="C29" s="53">
        <v>57</v>
      </c>
      <c r="D29" s="2">
        <v>712</v>
      </c>
      <c r="E29" s="55">
        <v>3</v>
      </c>
      <c r="F29" s="1">
        <v>5158</v>
      </c>
      <c r="G29" s="1">
        <v>9152</v>
      </c>
      <c r="H29" s="2">
        <v>226</v>
      </c>
      <c r="I29" s="1">
        <v>302719</v>
      </c>
      <c r="J29" s="1">
        <v>95947</v>
      </c>
      <c r="K29" s="7"/>
      <c r="L29" s="8"/>
    </row>
    <row r="30" spans="1:12" ht="15" thickBot="1" x14ac:dyDescent="0.4">
      <c r="A30" s="3" t="s">
        <v>22</v>
      </c>
      <c r="B30" s="1">
        <v>28058</v>
      </c>
      <c r="C30" s="2"/>
      <c r="D30" s="2">
        <v>777</v>
      </c>
      <c r="E30" s="2"/>
      <c r="F30" s="1">
        <v>5064</v>
      </c>
      <c r="G30" s="1">
        <v>4819</v>
      </c>
      <c r="H30" s="2">
        <v>133</v>
      </c>
      <c r="I30" s="1">
        <v>558392</v>
      </c>
      <c r="J30" s="1">
        <v>95904</v>
      </c>
      <c r="K30" s="7"/>
      <c r="L30" s="8"/>
    </row>
    <row r="31" spans="1:12" ht="15" thickBot="1" x14ac:dyDescent="0.4">
      <c r="A31" s="44" t="s">
        <v>30</v>
      </c>
      <c r="B31" s="1">
        <v>26567</v>
      </c>
      <c r="C31" s="2"/>
      <c r="D31" s="1">
        <v>1059</v>
      </c>
      <c r="E31" s="2"/>
      <c r="F31" s="1">
        <v>6120</v>
      </c>
      <c r="G31" s="1">
        <v>8927</v>
      </c>
      <c r="H31" s="2">
        <v>356</v>
      </c>
      <c r="I31" s="1">
        <v>295277</v>
      </c>
      <c r="J31" s="1">
        <v>99214</v>
      </c>
      <c r="K31" s="7"/>
      <c r="L31" s="8"/>
    </row>
    <row r="32" spans="1:12" ht="15" thickBot="1" x14ac:dyDescent="0.4">
      <c r="A32" s="3" t="s">
        <v>35</v>
      </c>
      <c r="B32" s="1">
        <v>21778</v>
      </c>
      <c r="C32" s="2"/>
      <c r="D32" s="1">
        <v>1024</v>
      </c>
      <c r="E32" s="2"/>
      <c r="F32" s="1">
        <v>16652</v>
      </c>
      <c r="G32" s="1">
        <v>3548</v>
      </c>
      <c r="H32" s="2">
        <v>167</v>
      </c>
      <c r="I32" s="1">
        <v>409794</v>
      </c>
      <c r="J32" s="1">
        <v>66770</v>
      </c>
      <c r="K32" s="7"/>
      <c r="L32" s="8"/>
    </row>
    <row r="33" spans="1:12" ht="15" thickBot="1" x14ac:dyDescent="0.4">
      <c r="A33" s="3" t="s">
        <v>28</v>
      </c>
      <c r="B33" s="1">
        <v>21664</v>
      </c>
      <c r="C33" s="2"/>
      <c r="D33" s="2">
        <v>168</v>
      </c>
      <c r="E33" s="2"/>
      <c r="F33" s="1">
        <v>9291</v>
      </c>
      <c r="G33" s="1">
        <v>6757</v>
      </c>
      <c r="H33" s="2">
        <v>52</v>
      </c>
      <c r="I33" s="1">
        <v>333905</v>
      </c>
      <c r="J33" s="1">
        <v>104151</v>
      </c>
      <c r="K33" s="8"/>
      <c r="L33" s="8"/>
    </row>
    <row r="34" spans="1:12" ht="15" thickBot="1" x14ac:dyDescent="0.4">
      <c r="A34" s="3" t="s">
        <v>34</v>
      </c>
      <c r="B34" s="1">
        <v>20257</v>
      </c>
      <c r="C34" s="2"/>
      <c r="D34" s="2">
        <v>265</v>
      </c>
      <c r="E34" s="2"/>
      <c r="F34" s="1">
        <v>5926</v>
      </c>
      <c r="G34" s="1">
        <v>6712</v>
      </c>
      <c r="H34" s="2">
        <v>88</v>
      </c>
      <c r="I34" s="1">
        <v>302536</v>
      </c>
      <c r="J34" s="1">
        <v>100250</v>
      </c>
      <c r="K34" s="7"/>
      <c r="L34" s="8"/>
    </row>
    <row r="35" spans="1:12" ht="15" thickBot="1" x14ac:dyDescent="0.4">
      <c r="A35" s="3" t="s">
        <v>50</v>
      </c>
      <c r="B35" s="1">
        <v>19042</v>
      </c>
      <c r="C35" s="53">
        <v>143</v>
      </c>
      <c r="D35" s="2">
        <v>269</v>
      </c>
      <c r="E35" s="55">
        <v>2</v>
      </c>
      <c r="F35" s="1">
        <v>5451</v>
      </c>
      <c r="G35" s="1">
        <v>9844</v>
      </c>
      <c r="H35" s="2">
        <v>139</v>
      </c>
      <c r="I35" s="1">
        <v>175484</v>
      </c>
      <c r="J35" s="1">
        <v>90717</v>
      </c>
      <c r="K35" s="7"/>
      <c r="L35" s="8"/>
    </row>
    <row r="36" spans="1:12" ht="15" thickBot="1" x14ac:dyDescent="0.4">
      <c r="A36" s="3" t="s">
        <v>31</v>
      </c>
      <c r="B36" s="1">
        <v>17894</v>
      </c>
      <c r="C36" s="2"/>
      <c r="D36" s="2">
        <v>504</v>
      </c>
      <c r="E36" s="2"/>
      <c r="F36" s="1">
        <v>6283</v>
      </c>
      <c r="G36" s="1">
        <v>5809</v>
      </c>
      <c r="H36" s="2">
        <v>164</v>
      </c>
      <c r="I36" s="1">
        <v>314388</v>
      </c>
      <c r="J36" s="1">
        <v>102069</v>
      </c>
      <c r="K36" s="7"/>
      <c r="L36" s="8"/>
    </row>
    <row r="37" spans="1:12" ht="15" thickBot="1" x14ac:dyDescent="0.4">
      <c r="A37" s="3" t="s">
        <v>40</v>
      </c>
      <c r="B37" s="1">
        <v>16764</v>
      </c>
      <c r="C37" s="2"/>
      <c r="D37" s="2">
        <v>946</v>
      </c>
      <c r="E37" s="2"/>
      <c r="F37" s="1">
        <v>14191</v>
      </c>
      <c r="G37" s="1">
        <v>15825</v>
      </c>
      <c r="H37" s="2">
        <v>893</v>
      </c>
      <c r="I37" s="1">
        <v>238520</v>
      </c>
      <c r="J37" s="1">
        <v>225155</v>
      </c>
      <c r="K37" s="8"/>
      <c r="L37" s="8"/>
    </row>
    <row r="38" spans="1:12" ht="15" thickBot="1" x14ac:dyDescent="0.4">
      <c r="A38" s="44" t="s">
        <v>38</v>
      </c>
      <c r="B38" s="1">
        <v>15347</v>
      </c>
      <c r="C38" s="2"/>
      <c r="D38" s="2">
        <v>560</v>
      </c>
      <c r="E38" s="2"/>
      <c r="F38" s="1">
        <v>10848</v>
      </c>
      <c r="G38" s="1">
        <v>3435</v>
      </c>
      <c r="H38" s="2">
        <v>125</v>
      </c>
      <c r="I38" s="1">
        <v>394773</v>
      </c>
      <c r="J38" s="1">
        <v>88362</v>
      </c>
      <c r="K38" s="7"/>
      <c r="L38" s="8"/>
    </row>
    <row r="39" spans="1:12" ht="15" thickBot="1" x14ac:dyDescent="0.4">
      <c r="A39" s="3" t="s">
        <v>45</v>
      </c>
      <c r="B39" s="1">
        <v>14513</v>
      </c>
      <c r="C39" s="2"/>
      <c r="D39" s="2">
        <v>273</v>
      </c>
      <c r="E39" s="2"/>
      <c r="F39" s="1">
        <v>5267</v>
      </c>
      <c r="G39" s="1">
        <v>4982</v>
      </c>
      <c r="H39" s="2">
        <v>94</v>
      </c>
      <c r="I39" s="1">
        <v>176725</v>
      </c>
      <c r="J39" s="1">
        <v>60661</v>
      </c>
      <c r="K39" s="7"/>
      <c r="L39" s="8"/>
    </row>
    <row r="40" spans="1:12" ht="15" thickBot="1" x14ac:dyDescent="0.4">
      <c r="A40" s="44" t="s">
        <v>46</v>
      </c>
      <c r="B40" s="1">
        <v>13172</v>
      </c>
      <c r="C40" s="2"/>
      <c r="D40" s="2">
        <v>385</v>
      </c>
      <c r="E40" s="2"/>
      <c r="F40" s="1">
        <v>3200</v>
      </c>
      <c r="G40" s="1">
        <v>3329</v>
      </c>
      <c r="H40" s="2">
        <v>97</v>
      </c>
      <c r="I40" s="1">
        <v>326193</v>
      </c>
      <c r="J40" s="1">
        <v>82435</v>
      </c>
      <c r="K40" s="7"/>
      <c r="L40" s="8"/>
    </row>
    <row r="41" spans="1:12" ht="15" thickBot="1" x14ac:dyDescent="0.4">
      <c r="A41" s="44" t="s">
        <v>44</v>
      </c>
      <c r="B41" s="1">
        <v>11982</v>
      </c>
      <c r="C41" s="2"/>
      <c r="D41" s="2">
        <v>493</v>
      </c>
      <c r="E41" s="2"/>
      <c r="F41" s="1">
        <v>6193</v>
      </c>
      <c r="G41" s="1">
        <v>5714</v>
      </c>
      <c r="H41" s="2">
        <v>235</v>
      </c>
      <c r="I41" s="1">
        <v>337720</v>
      </c>
      <c r="J41" s="1">
        <v>161062</v>
      </c>
      <c r="K41" s="7"/>
      <c r="L41" s="8"/>
    </row>
    <row r="42" spans="1:12" ht="15" thickBot="1" x14ac:dyDescent="0.4">
      <c r="A42" s="3" t="s">
        <v>43</v>
      </c>
      <c r="B42" s="1">
        <v>11376</v>
      </c>
      <c r="C42" s="2"/>
      <c r="D42" s="2">
        <v>507</v>
      </c>
      <c r="E42" s="2"/>
      <c r="F42" s="1">
        <v>4204</v>
      </c>
      <c r="G42" s="1">
        <v>11683</v>
      </c>
      <c r="H42" s="2">
        <v>521</v>
      </c>
      <c r="I42" s="1">
        <v>109931</v>
      </c>
      <c r="J42" s="1">
        <v>112893</v>
      </c>
      <c r="K42" s="8"/>
      <c r="L42" s="8"/>
    </row>
    <row r="43" spans="1:12" ht="21.5" thickBot="1" x14ac:dyDescent="0.4">
      <c r="A43" s="3" t="s">
        <v>63</v>
      </c>
      <c r="B43" s="1">
        <v>10292</v>
      </c>
      <c r="C43" s="2"/>
      <c r="D43" s="2">
        <v>551</v>
      </c>
      <c r="E43" s="2"/>
      <c r="F43" s="1">
        <v>8541</v>
      </c>
      <c r="G43" s="1">
        <v>14583</v>
      </c>
      <c r="H43" s="2">
        <v>781</v>
      </c>
      <c r="I43" s="1">
        <v>95360</v>
      </c>
      <c r="J43" s="1">
        <v>135119</v>
      </c>
      <c r="K43" s="8"/>
      <c r="L43" s="8"/>
    </row>
    <row r="44" spans="1:12" ht="15" thickBot="1" x14ac:dyDescent="0.4">
      <c r="A44" s="44" t="s">
        <v>37</v>
      </c>
      <c r="B44" s="1">
        <v>8485</v>
      </c>
      <c r="C44" s="2"/>
      <c r="D44" s="2">
        <v>204</v>
      </c>
      <c r="E44" s="2"/>
      <c r="F44" s="1">
        <v>5581</v>
      </c>
      <c r="G44" s="1">
        <v>2012</v>
      </c>
      <c r="H44" s="2">
        <v>48</v>
      </c>
      <c r="I44" s="1">
        <v>235133</v>
      </c>
      <c r="J44" s="1">
        <v>55749</v>
      </c>
      <c r="K44" s="7"/>
      <c r="L44" s="8"/>
    </row>
    <row r="45" spans="1:12" ht="15" thickBot="1" x14ac:dyDescent="0.4">
      <c r="A45" s="3" t="s">
        <v>54</v>
      </c>
      <c r="B45" s="1">
        <v>6716</v>
      </c>
      <c r="C45" s="2"/>
      <c r="D45" s="2">
        <v>91</v>
      </c>
      <c r="E45" s="2"/>
      <c r="F45" s="2">
        <v>807</v>
      </c>
      <c r="G45" s="1">
        <v>7592</v>
      </c>
      <c r="H45" s="2">
        <v>103</v>
      </c>
      <c r="I45" s="1">
        <v>79457</v>
      </c>
      <c r="J45" s="1">
        <v>89817</v>
      </c>
      <c r="K45" s="8"/>
      <c r="L45" s="8"/>
    </row>
    <row r="46" spans="1:12" ht="15" thickBot="1" x14ac:dyDescent="0.4">
      <c r="A46" s="3" t="s">
        <v>42</v>
      </c>
      <c r="B46" s="1">
        <v>5760</v>
      </c>
      <c r="C46" s="2"/>
      <c r="D46" s="2">
        <v>367</v>
      </c>
      <c r="E46" s="2"/>
      <c r="F46" s="2">
        <v>958</v>
      </c>
      <c r="G46" s="1">
        <v>4236</v>
      </c>
      <c r="H46" s="2">
        <v>270</v>
      </c>
      <c r="I46" s="1">
        <v>137349</v>
      </c>
      <c r="J46" s="1">
        <v>101013</v>
      </c>
      <c r="K46" s="8"/>
      <c r="L46" s="8"/>
    </row>
    <row r="47" spans="1:12" ht="15" thickBot="1" x14ac:dyDescent="0.4">
      <c r="A47" s="3" t="s">
        <v>49</v>
      </c>
      <c r="B47" s="1">
        <v>5752</v>
      </c>
      <c r="C47" s="2"/>
      <c r="D47" s="2">
        <v>91</v>
      </c>
      <c r="E47" s="2"/>
      <c r="F47" s="1">
        <v>1588</v>
      </c>
      <c r="G47" s="1">
        <v>3219</v>
      </c>
      <c r="H47" s="2">
        <v>51</v>
      </c>
      <c r="I47" s="1">
        <v>88763</v>
      </c>
      <c r="J47" s="1">
        <v>49670</v>
      </c>
      <c r="K47" s="7"/>
      <c r="L47" s="8"/>
    </row>
    <row r="48" spans="1:12" ht="15" thickBot="1" x14ac:dyDescent="0.4">
      <c r="A48" s="3" t="s">
        <v>53</v>
      </c>
      <c r="B48" s="1">
        <v>3539</v>
      </c>
      <c r="C48" s="2"/>
      <c r="D48" s="2">
        <v>79</v>
      </c>
      <c r="E48" s="2"/>
      <c r="F48" s="2">
        <v>297</v>
      </c>
      <c r="G48" s="1">
        <v>4644</v>
      </c>
      <c r="H48" s="2">
        <v>104</v>
      </c>
      <c r="I48" s="1">
        <v>105691</v>
      </c>
      <c r="J48" s="1">
        <v>138691</v>
      </c>
      <c r="K48" s="8"/>
      <c r="L48" s="8"/>
    </row>
    <row r="49" spans="1:12" ht="15" thickBot="1" x14ac:dyDescent="0.4">
      <c r="A49" s="3" t="s">
        <v>39</v>
      </c>
      <c r="B49" s="1">
        <v>3219</v>
      </c>
      <c r="C49" s="2"/>
      <c r="D49" s="2">
        <v>105</v>
      </c>
      <c r="E49" s="2"/>
      <c r="F49" s="2">
        <v>491</v>
      </c>
      <c r="G49" s="1">
        <v>2395</v>
      </c>
      <c r="H49" s="2">
        <v>78</v>
      </c>
      <c r="I49" s="1">
        <v>100501</v>
      </c>
      <c r="J49" s="1">
        <v>74766</v>
      </c>
      <c r="K49" s="7"/>
      <c r="L49" s="8"/>
    </row>
    <row r="50" spans="1:12" ht="15" thickBot="1" x14ac:dyDescent="0.4">
      <c r="A50" s="3" t="s">
        <v>56</v>
      </c>
      <c r="B50" s="1">
        <v>2870</v>
      </c>
      <c r="C50" s="2"/>
      <c r="D50" s="2">
        <v>93</v>
      </c>
      <c r="E50" s="2"/>
      <c r="F50" s="2">
        <v>581</v>
      </c>
      <c r="G50" s="1">
        <v>1601</v>
      </c>
      <c r="H50" s="2">
        <v>52</v>
      </c>
      <c r="I50" s="1">
        <v>169556</v>
      </c>
      <c r="J50" s="1">
        <v>94611</v>
      </c>
      <c r="K50" s="8"/>
      <c r="L50" s="8"/>
    </row>
    <row r="51" spans="1:12" ht="15" thickBot="1" x14ac:dyDescent="0.4">
      <c r="A51" s="3" t="s">
        <v>55</v>
      </c>
      <c r="B51" s="1">
        <v>1450</v>
      </c>
      <c r="C51" s="2"/>
      <c r="D51" s="2">
        <v>20</v>
      </c>
      <c r="E51" s="2"/>
      <c r="F51" s="2">
        <v>360</v>
      </c>
      <c r="G51" s="1">
        <v>2505</v>
      </c>
      <c r="H51" s="2">
        <v>35</v>
      </c>
      <c r="I51" s="1">
        <v>44586</v>
      </c>
      <c r="J51" s="1">
        <v>77037</v>
      </c>
      <c r="K51" s="7"/>
      <c r="L51" s="8"/>
    </row>
    <row r="52" spans="1:12" ht="15" thickBot="1" x14ac:dyDescent="0.4">
      <c r="A52" s="3" t="s">
        <v>48</v>
      </c>
      <c r="B52" s="1">
        <v>1208</v>
      </c>
      <c r="C52" s="2"/>
      <c r="D52" s="2">
        <v>56</v>
      </c>
      <c r="E52" s="2"/>
      <c r="F52" s="2">
        <v>203</v>
      </c>
      <c r="G52" s="1">
        <v>1936</v>
      </c>
      <c r="H52" s="2">
        <v>90</v>
      </c>
      <c r="I52" s="1">
        <v>64993</v>
      </c>
      <c r="J52" s="1">
        <v>104157</v>
      </c>
      <c r="K52" s="8"/>
      <c r="L52" s="8"/>
    </row>
    <row r="53" spans="1:12" ht="15" thickBot="1" x14ac:dyDescent="0.4">
      <c r="A53" s="3" t="s">
        <v>51</v>
      </c>
      <c r="B53" s="2">
        <v>919</v>
      </c>
      <c r="C53" s="2"/>
      <c r="D53" s="2">
        <v>22</v>
      </c>
      <c r="E53" s="2"/>
      <c r="F53" s="2">
        <v>288</v>
      </c>
      <c r="G53" s="2">
        <v>860</v>
      </c>
      <c r="H53" s="2">
        <v>21</v>
      </c>
      <c r="I53" s="1">
        <v>88743</v>
      </c>
      <c r="J53" s="1">
        <v>83032</v>
      </c>
      <c r="K53" s="7"/>
      <c r="L53" s="8"/>
    </row>
    <row r="54" spans="1:12" ht="15" thickBot="1" x14ac:dyDescent="0.4">
      <c r="A54" s="3" t="s">
        <v>52</v>
      </c>
      <c r="B54" s="2">
        <v>904</v>
      </c>
      <c r="C54" s="2"/>
      <c r="D54" s="2">
        <v>14</v>
      </c>
      <c r="E54" s="2"/>
      <c r="F54" s="2">
        <v>365</v>
      </c>
      <c r="G54" s="1">
        <v>1236</v>
      </c>
      <c r="H54" s="2">
        <v>19</v>
      </c>
      <c r="I54" s="1">
        <v>108709</v>
      </c>
      <c r="J54" s="1">
        <v>148602</v>
      </c>
      <c r="K54" s="8"/>
      <c r="L54" s="8"/>
    </row>
    <row r="55" spans="1:12" ht="15" thickBot="1" x14ac:dyDescent="0.4">
      <c r="A55" s="3" t="s">
        <v>47</v>
      </c>
      <c r="B55" s="2">
        <v>900</v>
      </c>
      <c r="C55" s="2"/>
      <c r="D55" s="2">
        <v>18</v>
      </c>
      <c r="E55" s="2"/>
      <c r="F55" s="2">
        <v>160</v>
      </c>
      <c r="G55" s="2">
        <v>636</v>
      </c>
      <c r="H55" s="2">
        <v>13</v>
      </c>
      <c r="I55" s="1">
        <v>90577</v>
      </c>
      <c r="J55" s="1">
        <v>63973</v>
      </c>
      <c r="K55" s="7"/>
      <c r="L55" s="8"/>
    </row>
    <row r="56" spans="1:12" ht="15" thickBot="1" x14ac:dyDescent="0.4">
      <c r="A56" s="3" t="s">
        <v>64</v>
      </c>
      <c r="B56" s="2">
        <v>257</v>
      </c>
      <c r="C56" s="53">
        <v>4</v>
      </c>
      <c r="D56" s="2">
        <v>5</v>
      </c>
      <c r="E56" s="2"/>
      <c r="F56" s="2">
        <v>73</v>
      </c>
      <c r="G56" s="2"/>
      <c r="H56" s="2"/>
      <c r="I56" s="1">
        <v>12969</v>
      </c>
      <c r="J56" s="2"/>
      <c r="K56" s="8"/>
      <c r="L56" s="7"/>
    </row>
    <row r="57" spans="1:12" ht="21.5" thickBot="1" x14ac:dyDescent="0.4">
      <c r="A57" s="3" t="s">
        <v>67</v>
      </c>
      <c r="B57" s="2">
        <v>31</v>
      </c>
      <c r="C57" s="2"/>
      <c r="D57" s="2">
        <v>2</v>
      </c>
      <c r="E57" s="2"/>
      <c r="F57" s="2">
        <v>10</v>
      </c>
      <c r="G57" s="2"/>
      <c r="H57" s="2"/>
      <c r="I57" s="1">
        <v>8217</v>
      </c>
      <c r="J57" s="2"/>
      <c r="K57" s="7"/>
      <c r="L57" s="7"/>
    </row>
    <row r="58" spans="1:12" ht="15" thickBot="1" x14ac:dyDescent="0.4">
      <c r="A58" s="3" t="s">
        <v>65</v>
      </c>
      <c r="B58" s="1">
        <v>7465</v>
      </c>
      <c r="C58" s="53">
        <v>215</v>
      </c>
      <c r="D58" s="2">
        <v>153</v>
      </c>
      <c r="E58" s="2"/>
      <c r="F58" s="1">
        <v>5953</v>
      </c>
      <c r="G58" s="1">
        <v>2204</v>
      </c>
      <c r="H58" s="2">
        <v>45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14" t="s">
        <v>66</v>
      </c>
      <c r="B59" s="15">
        <v>81</v>
      </c>
      <c r="C59" s="15"/>
      <c r="D59" s="15">
        <v>6</v>
      </c>
      <c r="E59" s="15"/>
      <c r="F59" s="15">
        <v>4</v>
      </c>
      <c r="G59" s="15"/>
      <c r="H59" s="15"/>
      <c r="I59" s="36">
        <v>2858</v>
      </c>
      <c r="J59" s="15"/>
      <c r="K59" s="54"/>
      <c r="L59" s="45"/>
    </row>
  </sheetData>
  <mergeCells count="2">
    <mergeCell ref="L1:N1"/>
    <mergeCell ref="Q1:U1"/>
  </mergeCells>
  <hyperlinks>
    <hyperlink ref="A5" r:id="rId1" display="https://www.worldometers.info/coronavirus/usa/new-york/" xr:uid="{21DC6177-A1DA-402E-A0F4-B64A2F98DDF8}"/>
    <hyperlink ref="A6" r:id="rId2" display="https://www.worldometers.info/coronavirus/usa/california/" xr:uid="{5BCCA9B5-4E33-4952-B421-D58EA6198220}"/>
    <hyperlink ref="A7" r:id="rId3" display="https://www.worldometers.info/coronavirus/usa/new-jersey/" xr:uid="{076AAA75-6A51-46C1-8F8F-C53B9A056BD1}"/>
    <hyperlink ref="A8" r:id="rId4" display="https://www.worldometers.info/coronavirus/usa/texas/" xr:uid="{A63A4BBB-EBCD-4266-9AB0-CE335016B7EF}"/>
    <hyperlink ref="A9" r:id="rId5" display="https://www.worldometers.info/coronavirus/usa/florida/" xr:uid="{B3E3BD36-436A-4F04-B142-08F8BE51E0F0}"/>
    <hyperlink ref="A10" r:id="rId6" display="https://www.worldometers.info/coronavirus/usa/illinois/" xr:uid="{81396801-65C6-4472-82CC-69198D05A28F}"/>
    <hyperlink ref="A11" r:id="rId7" display="https://www.worldometers.info/coronavirus/usa/massachusetts/" xr:uid="{8805E1A8-5D2F-4BD3-AD55-D796D70CF862}"/>
    <hyperlink ref="A12" r:id="rId8" display="https://www.worldometers.info/coronavirus/usa/pennsylvania/" xr:uid="{F41A60C6-175E-43D7-AD6A-71AF64FB7335}"/>
    <hyperlink ref="A13" r:id="rId9" display="https://www.worldometers.info/coronavirus/usa/georgia/" xr:uid="{D44B62EB-2568-4DAF-97D4-B805DB71DAB8}"/>
    <hyperlink ref="A14" r:id="rId10" display="https://www.worldometers.info/coronavirus/usa/arizona/" xr:uid="{8DB18ACC-BF93-45A7-B565-14855CC49A9C}"/>
    <hyperlink ref="A15" r:id="rId11" display="https://www.worldometers.info/coronavirus/usa/michigan/" xr:uid="{C399ED35-570C-4D39-94F2-C2A1A0AA3A3E}"/>
    <hyperlink ref="A16" r:id="rId12" display="https://www.worldometers.info/coronavirus/usa/maryland/" xr:uid="{8FB2FCC8-453E-474D-88F1-289BF25D982D}"/>
    <hyperlink ref="A17" r:id="rId13" display="https://www.worldometers.info/coronavirus/usa/north-carolina/" xr:uid="{B100FDE0-FB8A-42AA-A3A0-F44050552F05}"/>
    <hyperlink ref="A18" r:id="rId14" display="https://www.worldometers.info/coronavirus/usa/virginia/" xr:uid="{45277F74-05BA-4493-B895-6B22ECDF1E3F}"/>
    <hyperlink ref="A19" r:id="rId15" display="https://www.worldometers.info/coronavirus/usa/louisiana/" xr:uid="{CB8100DB-2C24-4143-9B39-06EA0281778B}"/>
    <hyperlink ref="A20" r:id="rId16" display="https://www.worldometers.info/coronavirus/usa/ohio/" xr:uid="{652D0343-0A4D-423B-87F9-D461379BC279}"/>
    <hyperlink ref="A21" r:id="rId17" display="https://www.worldometers.info/coronavirus/usa/connecticut/" xr:uid="{17C67BC6-EE9A-4CC8-826D-525D25FB55CE}"/>
    <hyperlink ref="A22" r:id="rId18" display="https://www.worldometers.info/coronavirus/usa/indiana/" xr:uid="{7E475CF3-B6E3-4546-8749-E45CEF3CF8FD}"/>
    <hyperlink ref="A23" r:id="rId19" display="https://www.worldometers.info/coronavirus/usa/tennessee/" xr:uid="{595750F8-548F-4DF3-B4AC-AA938B2F52A3}"/>
    <hyperlink ref="A24" r:id="rId20" display="https://www.worldometers.info/coronavirus/usa/alabama/" xr:uid="{5B02A54D-7395-4DF5-9CD0-59C1A6554E22}"/>
    <hyperlink ref="A27" r:id="rId21" display="https://www.worldometers.info/coronavirus/usa/washington/" xr:uid="{22732171-EFFD-4584-88E9-E8EF417B7369}"/>
    <hyperlink ref="A28" r:id="rId22" display="https://www.worldometers.info/coronavirus/usa/colorado/" xr:uid="{38F48EA7-8954-4E0C-8080-9662FA45B8F9}"/>
    <hyperlink ref="A31" r:id="rId23" display="https://www.worldometers.info/coronavirus/usa/mississippi/" xr:uid="{87A8D975-327C-4567-B841-06992AA5DB12}"/>
    <hyperlink ref="A38" r:id="rId24" display="https://www.worldometers.info/coronavirus/usa/kentucky/" xr:uid="{A588C7DB-77F0-4AD9-8855-CA4205E4F601}"/>
    <hyperlink ref="A40" r:id="rId25" display="https://www.worldometers.info/coronavirus/usa/oklahoma/" xr:uid="{173D78F2-CBB9-4262-9892-EFD35A2EBD78}"/>
    <hyperlink ref="A41" r:id="rId26" display="https://www.worldometers.info/coronavirus/usa/new-mexico/" xr:uid="{1CAD0622-B31C-4512-86FB-9B51FC835184}"/>
    <hyperlink ref="A44" r:id="rId27" display="https://www.worldometers.info/coronavirus/usa/oregon/" xr:uid="{C3330D02-E484-4B72-8AEF-04B249CF6091}"/>
  </hyperlinks>
  <pageMargins left="0.7" right="0.7" top="0.75" bottom="0.75" header="0.3" footer="0.3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33" customWidth="1"/>
    <col min="2" max="2" width="11.90625" style="33" customWidth="1"/>
    <col min="3" max="3" width="14.36328125" style="33" hidden="1" customWidth="1"/>
    <col min="4" max="4" width="14.36328125" style="33" customWidth="1"/>
    <col min="5" max="5" width="14.36328125" style="33" hidden="1" customWidth="1"/>
    <col min="6" max="10" width="14.36328125" style="33" customWidth="1"/>
    <col min="11" max="11" width="4.08984375" style="32" customWidth="1"/>
    <col min="12" max="12" width="10.08984375" style="32" customWidth="1"/>
    <col min="13" max="13" width="8.7265625" style="32"/>
    <col min="14" max="14" width="12.6328125" style="32" customWidth="1"/>
    <col min="15" max="15" width="9.81640625" style="51" customWidth="1"/>
    <col min="16" max="16384" width="8.7265625" style="32"/>
  </cols>
  <sheetData>
    <row r="1" spans="1:15" customFormat="1" ht="44" thickBot="1" x14ac:dyDescent="0.4">
      <c r="A1" s="30" t="s">
        <v>1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94</v>
      </c>
      <c r="I1" s="31" t="s">
        <v>87</v>
      </c>
      <c r="J1" s="31" t="s">
        <v>86</v>
      </c>
      <c r="L1" s="31" t="s">
        <v>98</v>
      </c>
      <c r="M1" s="31" t="s">
        <v>99</v>
      </c>
      <c r="N1" s="31" t="s">
        <v>100</v>
      </c>
      <c r="O1" s="31" t="s">
        <v>101</v>
      </c>
    </row>
    <row r="2" spans="1:15" ht="15" thickBot="1" x14ac:dyDescent="0.35">
      <c r="A2" s="44" t="s">
        <v>36</v>
      </c>
      <c r="B2" s="1">
        <v>37175</v>
      </c>
      <c r="C2" s="2"/>
      <c r="D2" s="2">
        <v>929</v>
      </c>
      <c r="E2" s="2"/>
      <c r="F2" s="1">
        <v>17380</v>
      </c>
      <c r="G2" s="1">
        <v>7582</v>
      </c>
      <c r="H2" s="2">
        <v>189</v>
      </c>
      <c r="I2" s="1">
        <v>393293</v>
      </c>
      <c r="J2" s="1">
        <v>80212</v>
      </c>
      <c r="K2" s="42"/>
      <c r="L2" s="48">
        <f>IFERROR(B2/I2,0)</f>
        <v>9.4522404416046049E-2</v>
      </c>
      <c r="M2" s="49">
        <f>IFERROR(H2/G2,0)</f>
        <v>2.4927459773146927E-2</v>
      </c>
      <c r="N2" s="47">
        <f>D2*250</f>
        <v>232250</v>
      </c>
      <c r="O2" s="50">
        <f>ABS(N2-B2)/B2</f>
        <v>5.2474781439139209</v>
      </c>
    </row>
    <row r="3" spans="1:15" ht="14.5" thickBot="1" x14ac:dyDescent="0.35">
      <c r="A3" s="3" t="s">
        <v>52</v>
      </c>
      <c r="B3" s="2">
        <v>904</v>
      </c>
      <c r="C3" s="2"/>
      <c r="D3" s="2">
        <v>14</v>
      </c>
      <c r="E3" s="2"/>
      <c r="F3" s="2">
        <v>365</v>
      </c>
      <c r="G3" s="1">
        <v>1236</v>
      </c>
      <c r="H3" s="2">
        <v>19</v>
      </c>
      <c r="I3" s="1">
        <v>108709</v>
      </c>
      <c r="J3" s="1">
        <v>148602</v>
      </c>
      <c r="K3" s="42"/>
      <c r="L3" s="48">
        <f>IFERROR(B3/I3,0)</f>
        <v>8.3157788223606147E-3</v>
      </c>
      <c r="M3" s="49">
        <f>IFERROR(H3/G3,0)</f>
        <v>1.5372168284789644E-2</v>
      </c>
      <c r="N3" s="47">
        <f>D3*250</f>
        <v>3500</v>
      </c>
      <c r="O3" s="50">
        <f t="shared" ref="O3:O56" si="0">ABS(N3-B3)/B3</f>
        <v>2.8716814159292037</v>
      </c>
    </row>
    <row r="4" spans="1:15" ht="15" thickBot="1" x14ac:dyDescent="0.35">
      <c r="A4" s="44" t="s">
        <v>33</v>
      </c>
      <c r="B4" s="1">
        <v>76987</v>
      </c>
      <c r="C4" s="2"/>
      <c r="D4" s="1">
        <v>1588</v>
      </c>
      <c r="E4" s="2"/>
      <c r="F4" s="1">
        <v>66220</v>
      </c>
      <c r="G4" s="1">
        <v>10577</v>
      </c>
      <c r="H4" s="2">
        <v>218</v>
      </c>
      <c r="I4" s="1">
        <v>678363</v>
      </c>
      <c r="J4" s="1">
        <v>93198</v>
      </c>
      <c r="K4" s="42"/>
      <c r="L4" s="48">
        <f>IFERROR(B4/I4,0)</f>
        <v>0.11348938547650742</v>
      </c>
      <c r="M4" s="49">
        <f>IFERROR(H4/G4,0)</f>
        <v>2.0610759194478585E-2</v>
      </c>
      <c r="N4" s="47">
        <f>D4*250</f>
        <v>397000</v>
      </c>
      <c r="O4" s="50">
        <f t="shared" si="0"/>
        <v>4.1567147700261087</v>
      </c>
    </row>
    <row r="5" spans="1:15" ht="12.5" customHeight="1" thickBot="1" x14ac:dyDescent="0.35">
      <c r="A5" s="3" t="s">
        <v>34</v>
      </c>
      <c r="B5" s="1">
        <v>20257</v>
      </c>
      <c r="C5" s="2"/>
      <c r="D5" s="2">
        <v>265</v>
      </c>
      <c r="E5" s="2"/>
      <c r="F5" s="1">
        <v>5926</v>
      </c>
      <c r="G5" s="1">
        <v>6712</v>
      </c>
      <c r="H5" s="2">
        <v>88</v>
      </c>
      <c r="I5" s="1">
        <v>302536</v>
      </c>
      <c r="J5" s="1">
        <v>100250</v>
      </c>
      <c r="K5" s="41"/>
      <c r="L5" s="48">
        <f>IFERROR(B5/I5,0)</f>
        <v>6.6957320781659044E-2</v>
      </c>
      <c r="M5" s="49">
        <f>IFERROR(H5/G5,0)</f>
        <v>1.3110846245530394E-2</v>
      </c>
      <c r="N5" s="47">
        <f>D5*250</f>
        <v>66250</v>
      </c>
      <c r="O5" s="50">
        <f t="shared" si="0"/>
        <v>2.2704744039097595</v>
      </c>
    </row>
    <row r="6" spans="1:15" ht="15" thickBot="1" x14ac:dyDescent="0.35">
      <c r="A6" s="44" t="s">
        <v>10</v>
      </c>
      <c r="B6" s="1">
        <v>223645</v>
      </c>
      <c r="C6" s="53">
        <v>660</v>
      </c>
      <c r="D6" s="1">
        <v>5983</v>
      </c>
      <c r="E6" s="55">
        <v>7</v>
      </c>
      <c r="F6" s="1">
        <v>157941</v>
      </c>
      <c r="G6" s="1">
        <v>5660</v>
      </c>
      <c r="H6" s="2">
        <v>151</v>
      </c>
      <c r="I6" s="1">
        <v>4062697</v>
      </c>
      <c r="J6" s="1">
        <v>102821</v>
      </c>
      <c r="K6" s="41"/>
      <c r="L6" s="48">
        <f>IFERROR(B6/I6,0)</f>
        <v>5.5048407498762525E-2</v>
      </c>
      <c r="M6" s="49">
        <f>IFERROR(H6/G6,0)</f>
        <v>2.667844522968198E-2</v>
      </c>
      <c r="N6" s="47">
        <f>D6*250</f>
        <v>1495750</v>
      </c>
      <c r="O6" s="50">
        <f t="shared" si="0"/>
        <v>5.6880547295937758</v>
      </c>
    </row>
    <row r="7" spans="1:15" ht="15" thickBot="1" x14ac:dyDescent="0.35">
      <c r="A7" s="44" t="s">
        <v>18</v>
      </c>
      <c r="B7" s="1">
        <v>32511</v>
      </c>
      <c r="C7" s="2"/>
      <c r="D7" s="1">
        <v>1682</v>
      </c>
      <c r="E7" s="2"/>
      <c r="F7" s="1">
        <v>23802</v>
      </c>
      <c r="G7" s="1">
        <v>5646</v>
      </c>
      <c r="H7" s="2">
        <v>292</v>
      </c>
      <c r="I7" s="1">
        <v>320997</v>
      </c>
      <c r="J7" s="1">
        <v>55741</v>
      </c>
      <c r="K7" s="42"/>
      <c r="L7" s="48">
        <f>IFERROR(B7/I7,0)</f>
        <v>0.10128132038617184</v>
      </c>
      <c r="M7" s="49">
        <f>IFERROR(H7/G7,0)</f>
        <v>5.1718030464045342E-2</v>
      </c>
      <c r="N7" s="47">
        <f>D7*250</f>
        <v>420500</v>
      </c>
      <c r="O7" s="50">
        <f t="shared" si="0"/>
        <v>11.934083848543571</v>
      </c>
    </row>
    <row r="8" spans="1:15" ht="15" thickBot="1" x14ac:dyDescent="0.35">
      <c r="A8" s="44" t="s">
        <v>23</v>
      </c>
      <c r="B8" s="1">
        <v>46362</v>
      </c>
      <c r="C8" s="2"/>
      <c r="D8" s="1">
        <v>4320</v>
      </c>
      <c r="E8" s="2"/>
      <c r="F8" s="1">
        <v>32030</v>
      </c>
      <c r="G8" s="1">
        <v>13004</v>
      </c>
      <c r="H8" s="1">
        <v>1212</v>
      </c>
      <c r="I8" s="1">
        <v>444976</v>
      </c>
      <c r="J8" s="1">
        <v>124808</v>
      </c>
      <c r="K8" s="41"/>
      <c r="L8" s="48">
        <f>IFERROR(B8/I8,0)</f>
        <v>0.10418988889288411</v>
      </c>
      <c r="M8" s="49">
        <f>IFERROR(H8/G8,0)</f>
        <v>9.3202091664103356E-2</v>
      </c>
      <c r="N8" s="47">
        <f>D8*250</f>
        <v>1080000</v>
      </c>
      <c r="O8" s="50">
        <f t="shared" si="0"/>
        <v>22.29493982140546</v>
      </c>
    </row>
    <row r="9" spans="1:15" ht="14.5" thickBot="1" x14ac:dyDescent="0.35">
      <c r="A9" s="3" t="s">
        <v>43</v>
      </c>
      <c r="B9" s="1">
        <v>11376</v>
      </c>
      <c r="C9" s="2"/>
      <c r="D9" s="2">
        <v>507</v>
      </c>
      <c r="E9" s="2"/>
      <c r="F9" s="1">
        <v>4204</v>
      </c>
      <c r="G9" s="1">
        <v>11683</v>
      </c>
      <c r="H9" s="2">
        <v>521</v>
      </c>
      <c r="I9" s="1">
        <v>109931</v>
      </c>
      <c r="J9" s="1">
        <v>112893</v>
      </c>
      <c r="K9" s="42"/>
      <c r="L9" s="48">
        <f>IFERROR(B9/I9,0)</f>
        <v>0.10348309394074465</v>
      </c>
      <c r="M9" s="49">
        <f>IFERROR(H9/G9,0)</f>
        <v>4.4594710262774971E-2</v>
      </c>
      <c r="N9" s="47">
        <f>D9*250</f>
        <v>126750</v>
      </c>
      <c r="O9" s="50">
        <f t="shared" si="0"/>
        <v>10.141877637130802</v>
      </c>
    </row>
    <row r="10" spans="1:15" ht="15" thickBot="1" x14ac:dyDescent="0.35">
      <c r="A10" s="3" t="s">
        <v>63</v>
      </c>
      <c r="B10" s="1">
        <v>10292</v>
      </c>
      <c r="C10" s="2"/>
      <c r="D10" s="2">
        <v>551</v>
      </c>
      <c r="E10" s="2"/>
      <c r="F10" s="1">
        <v>8541</v>
      </c>
      <c r="G10" s="1">
        <v>14583</v>
      </c>
      <c r="H10" s="2">
        <v>781</v>
      </c>
      <c r="I10" s="1">
        <v>95360</v>
      </c>
      <c r="J10" s="1">
        <v>135119</v>
      </c>
      <c r="K10" s="41"/>
      <c r="L10" s="48">
        <f>IFERROR(B10/I10,0)</f>
        <v>0.10792785234899328</v>
      </c>
      <c r="M10" s="49">
        <f>IFERROR(H10/G10,0)</f>
        <v>5.3555509840224919E-2</v>
      </c>
      <c r="N10" s="47">
        <f>D10*250</f>
        <v>137750</v>
      </c>
      <c r="O10" s="50">
        <f t="shared" si="0"/>
        <v>12.384181888845706</v>
      </c>
    </row>
    <row r="11" spans="1:15" ht="15" thickBot="1" x14ac:dyDescent="0.35">
      <c r="A11" s="44" t="s">
        <v>13</v>
      </c>
      <c r="B11" s="1">
        <v>146341</v>
      </c>
      <c r="C11" s="2"/>
      <c r="D11" s="1">
        <v>3447</v>
      </c>
      <c r="E11" s="2"/>
      <c r="F11" s="1">
        <v>120008</v>
      </c>
      <c r="G11" s="1">
        <v>6814</v>
      </c>
      <c r="H11" s="2">
        <v>160</v>
      </c>
      <c r="I11" s="1">
        <v>1914151</v>
      </c>
      <c r="J11" s="1">
        <v>89123</v>
      </c>
      <c r="K11" s="42"/>
      <c r="L11" s="48">
        <f>IFERROR(B11/I11,0)</f>
        <v>7.6452171223691343E-2</v>
      </c>
      <c r="M11" s="49">
        <f>IFERROR(H11/G11,0)</f>
        <v>2.3481068388611682E-2</v>
      </c>
      <c r="N11" s="47">
        <f>D11*250</f>
        <v>861750</v>
      </c>
      <c r="O11" s="50">
        <f t="shared" si="0"/>
        <v>4.8886436473715502</v>
      </c>
    </row>
    <row r="12" spans="1:15" ht="15" thickBot="1" x14ac:dyDescent="0.35">
      <c r="A12" s="44" t="s">
        <v>16</v>
      </c>
      <c r="B12" s="1">
        <v>79417</v>
      </c>
      <c r="C12" s="2"/>
      <c r="D12" s="1">
        <v>2784</v>
      </c>
      <c r="E12" s="2"/>
      <c r="F12" s="1">
        <v>68262</v>
      </c>
      <c r="G12" s="1">
        <v>7480</v>
      </c>
      <c r="H12" s="2">
        <v>262</v>
      </c>
      <c r="I12" s="1">
        <v>980492</v>
      </c>
      <c r="J12" s="1">
        <v>92347</v>
      </c>
      <c r="K12" s="42"/>
      <c r="L12" s="48">
        <f>IFERROR(B12/I12,0)</f>
        <v>8.0997091256226464E-2</v>
      </c>
      <c r="M12" s="49">
        <f>IFERROR(H12/G12,0)</f>
        <v>3.5026737967914438E-2</v>
      </c>
      <c r="N12" s="47">
        <f>D12*250</f>
        <v>696000</v>
      </c>
      <c r="O12" s="50">
        <f t="shared" si="0"/>
        <v>7.763866678418978</v>
      </c>
    </row>
    <row r="13" spans="1:15" ht="14.5" thickBot="1" x14ac:dyDescent="0.35">
      <c r="A13" s="3" t="s">
        <v>64</v>
      </c>
      <c r="B13" s="2">
        <v>257</v>
      </c>
      <c r="C13" s="53">
        <v>4</v>
      </c>
      <c r="D13" s="2">
        <v>5</v>
      </c>
      <c r="E13" s="2"/>
      <c r="F13" s="2">
        <v>73</v>
      </c>
      <c r="G13" s="2"/>
      <c r="H13" s="2"/>
      <c r="I13" s="1">
        <v>12969</v>
      </c>
      <c r="J13" s="2"/>
      <c r="K13" s="42"/>
      <c r="L13" s="48">
        <f>IFERROR(B13/I13,0)</f>
        <v>1.9816485465340428E-2</v>
      </c>
      <c r="M13" s="49">
        <f>IFERROR(H13/G13,0)</f>
        <v>0</v>
      </c>
      <c r="N13" s="47">
        <f>D13*250</f>
        <v>1250</v>
      </c>
      <c r="O13" s="50">
        <f t="shared" si="0"/>
        <v>3.8638132295719845</v>
      </c>
    </row>
    <row r="14" spans="1:15" ht="14.5" thickBot="1" x14ac:dyDescent="0.35">
      <c r="A14" s="3" t="s">
        <v>47</v>
      </c>
      <c r="B14" s="2">
        <v>900</v>
      </c>
      <c r="C14" s="2"/>
      <c r="D14" s="2">
        <v>18</v>
      </c>
      <c r="E14" s="2"/>
      <c r="F14" s="2">
        <v>160</v>
      </c>
      <c r="G14" s="2">
        <v>636</v>
      </c>
      <c r="H14" s="2">
        <v>13</v>
      </c>
      <c r="I14" s="1">
        <v>90577</v>
      </c>
      <c r="J14" s="1">
        <v>63973</v>
      </c>
      <c r="K14" s="42"/>
      <c r="L14" s="48">
        <f>IFERROR(B14/I14,0)</f>
        <v>9.9362972940150365E-3</v>
      </c>
      <c r="M14" s="49">
        <f>IFERROR(H14/G14,0)</f>
        <v>2.0440251572327043E-2</v>
      </c>
      <c r="N14" s="47">
        <f>D14*250</f>
        <v>4500</v>
      </c>
      <c r="O14" s="50">
        <f t="shared" si="0"/>
        <v>4</v>
      </c>
    </row>
    <row r="15" spans="1:15" ht="15" thickBot="1" x14ac:dyDescent="0.35">
      <c r="A15" s="3" t="s">
        <v>49</v>
      </c>
      <c r="B15" s="1">
        <v>5752</v>
      </c>
      <c r="C15" s="2"/>
      <c r="D15" s="2">
        <v>91</v>
      </c>
      <c r="E15" s="2"/>
      <c r="F15" s="1">
        <v>1588</v>
      </c>
      <c r="G15" s="1">
        <v>3219</v>
      </c>
      <c r="H15" s="2">
        <v>51</v>
      </c>
      <c r="I15" s="1">
        <v>88763</v>
      </c>
      <c r="J15" s="1">
        <v>49670</v>
      </c>
      <c r="K15" s="41"/>
      <c r="L15" s="48">
        <f>IFERROR(B15/I15,0)</f>
        <v>6.4801775514572516E-2</v>
      </c>
      <c r="M15" s="49">
        <f>IFERROR(H15/G15,0)</f>
        <v>1.5843429636533086E-2</v>
      </c>
      <c r="N15" s="47">
        <f>D15*250</f>
        <v>22750</v>
      </c>
      <c r="O15" s="50">
        <f t="shared" si="0"/>
        <v>2.9551460361613353</v>
      </c>
    </row>
    <row r="16" spans="1:15" ht="15" thickBot="1" x14ac:dyDescent="0.35">
      <c r="A16" s="44" t="s">
        <v>12</v>
      </c>
      <c r="B16" s="1">
        <v>143514</v>
      </c>
      <c r="C16" s="2"/>
      <c r="D16" s="1">
        <v>7103</v>
      </c>
      <c r="E16" s="2"/>
      <c r="F16" s="1">
        <v>25131</v>
      </c>
      <c r="G16" s="1">
        <v>11325</v>
      </c>
      <c r="H16" s="2">
        <v>561</v>
      </c>
      <c r="I16" s="1">
        <v>1572949</v>
      </c>
      <c r="J16" s="1">
        <v>124130</v>
      </c>
      <c r="K16" s="42"/>
      <c r="L16" s="48">
        <f>IFERROR(B16/I16,0)</f>
        <v>9.1238813210091363E-2</v>
      </c>
      <c r="M16" s="49">
        <f>IFERROR(H16/G16,0)</f>
        <v>4.95364238410596E-2</v>
      </c>
      <c r="N16" s="47">
        <f>D16*250</f>
        <v>1775750</v>
      </c>
      <c r="O16" s="50">
        <f t="shared" si="0"/>
        <v>11.373357303120253</v>
      </c>
    </row>
    <row r="17" spans="1:15" ht="15" thickBot="1" x14ac:dyDescent="0.35">
      <c r="A17" s="44" t="s">
        <v>27</v>
      </c>
      <c r="B17" s="1">
        <v>45228</v>
      </c>
      <c r="C17" s="2"/>
      <c r="D17" s="1">
        <v>2624</v>
      </c>
      <c r="E17" s="2"/>
      <c r="F17" s="1">
        <v>8256</v>
      </c>
      <c r="G17" s="1">
        <v>6718</v>
      </c>
      <c r="H17" s="2">
        <v>390</v>
      </c>
      <c r="I17" s="1">
        <v>476519</v>
      </c>
      <c r="J17" s="1">
        <v>70782</v>
      </c>
      <c r="K17" s="41"/>
      <c r="L17" s="48">
        <f>IFERROR(B17/I17,0)</f>
        <v>9.4913319301014223E-2</v>
      </c>
      <c r="M17" s="49">
        <f>IFERROR(H17/G17,0)</f>
        <v>5.8052991961893417E-2</v>
      </c>
      <c r="N17" s="47">
        <f>D17*250</f>
        <v>656000</v>
      </c>
      <c r="O17" s="50">
        <f t="shared" si="0"/>
        <v>13.504289378261253</v>
      </c>
    </row>
    <row r="18" spans="1:15" ht="14.5" thickBot="1" x14ac:dyDescent="0.35">
      <c r="A18" s="3" t="s">
        <v>41</v>
      </c>
      <c r="B18" s="1">
        <v>28874</v>
      </c>
      <c r="C18" s="53">
        <v>57</v>
      </c>
      <c r="D18" s="2">
        <v>712</v>
      </c>
      <c r="E18" s="55">
        <v>3</v>
      </c>
      <c r="F18" s="1">
        <v>5158</v>
      </c>
      <c r="G18" s="1">
        <v>9152</v>
      </c>
      <c r="H18" s="2">
        <v>226</v>
      </c>
      <c r="I18" s="1">
        <v>302719</v>
      </c>
      <c r="J18" s="1">
        <v>95947</v>
      </c>
      <c r="K18" s="42"/>
      <c r="L18" s="48">
        <f>IFERROR(B18/I18,0)</f>
        <v>9.5382186119800871E-2</v>
      </c>
      <c r="M18" s="49">
        <f>IFERROR(H18/G18,0)</f>
        <v>2.4694055944055944E-2</v>
      </c>
      <c r="N18" s="47">
        <f>D18*250</f>
        <v>178000</v>
      </c>
      <c r="O18" s="50">
        <f t="shared" si="0"/>
        <v>5.1647156611484384</v>
      </c>
    </row>
    <row r="19" spans="1:15" ht="14.5" thickBot="1" x14ac:dyDescent="0.35">
      <c r="A19" s="3" t="s">
        <v>45</v>
      </c>
      <c r="B19" s="1">
        <v>14513</v>
      </c>
      <c r="C19" s="2"/>
      <c r="D19" s="2">
        <v>273</v>
      </c>
      <c r="E19" s="2"/>
      <c r="F19" s="1">
        <v>5267</v>
      </c>
      <c r="G19" s="1">
        <v>4982</v>
      </c>
      <c r="H19" s="2">
        <v>94</v>
      </c>
      <c r="I19" s="1">
        <v>176725</v>
      </c>
      <c r="J19" s="1">
        <v>60661</v>
      </c>
      <c r="K19" s="42"/>
      <c r="L19" s="48">
        <f>IFERROR(B19/I19,0)</f>
        <v>8.2121940868581128E-2</v>
      </c>
      <c r="M19" s="49">
        <f>IFERROR(H19/G19,0)</f>
        <v>1.8867924528301886E-2</v>
      </c>
      <c r="N19" s="47">
        <f>D19*250</f>
        <v>68250</v>
      </c>
      <c r="O19" s="50">
        <f t="shared" si="0"/>
        <v>3.7026803555433059</v>
      </c>
    </row>
    <row r="20" spans="1:15" ht="15" thickBot="1" x14ac:dyDescent="0.35">
      <c r="A20" s="44" t="s">
        <v>38</v>
      </c>
      <c r="B20" s="1">
        <v>15347</v>
      </c>
      <c r="C20" s="2"/>
      <c r="D20" s="2">
        <v>560</v>
      </c>
      <c r="E20" s="2"/>
      <c r="F20" s="1">
        <v>10848</v>
      </c>
      <c r="G20" s="1">
        <v>3435</v>
      </c>
      <c r="H20" s="2">
        <v>125</v>
      </c>
      <c r="I20" s="1">
        <v>394773</v>
      </c>
      <c r="J20" s="1">
        <v>88362</v>
      </c>
      <c r="K20" s="42"/>
      <c r="L20" s="48">
        <f>IFERROR(B20/I20,0)</f>
        <v>3.8875505670347262E-2</v>
      </c>
      <c r="M20" s="49">
        <f>IFERROR(H20/G20,0)</f>
        <v>3.6390101892285295E-2</v>
      </c>
      <c r="N20" s="47">
        <f>D20*250</f>
        <v>140000</v>
      </c>
      <c r="O20" s="50">
        <f t="shared" si="0"/>
        <v>8.1223040333615693</v>
      </c>
    </row>
    <row r="21" spans="1:15" ht="15" thickBot="1" x14ac:dyDescent="0.35">
      <c r="A21" s="44" t="s">
        <v>14</v>
      </c>
      <c r="B21" s="1">
        <v>57095</v>
      </c>
      <c r="C21" s="2"/>
      <c r="D21" s="1">
        <v>3206</v>
      </c>
      <c r="E21" s="2"/>
      <c r="F21" s="1">
        <v>11664</v>
      </c>
      <c r="G21" s="1">
        <v>12282</v>
      </c>
      <c r="H21" s="2">
        <v>690</v>
      </c>
      <c r="I21" s="1">
        <v>704637</v>
      </c>
      <c r="J21" s="1">
        <v>151574</v>
      </c>
      <c r="K21" s="42"/>
      <c r="L21" s="48">
        <f>IFERROR(B21/I21,0)</f>
        <v>8.1027536164010691E-2</v>
      </c>
      <c r="M21" s="49">
        <f>IFERROR(H21/G21,0)</f>
        <v>5.6179775280898875E-2</v>
      </c>
      <c r="N21" s="47">
        <f>D21*250</f>
        <v>801500</v>
      </c>
      <c r="O21" s="50">
        <f t="shared" si="0"/>
        <v>13.038006830720729</v>
      </c>
    </row>
    <row r="22" spans="1:15" ht="14.5" thickBot="1" x14ac:dyDescent="0.35">
      <c r="A22" s="3" t="s">
        <v>39</v>
      </c>
      <c r="B22" s="1">
        <v>3219</v>
      </c>
      <c r="C22" s="2"/>
      <c r="D22" s="2">
        <v>105</v>
      </c>
      <c r="E22" s="2"/>
      <c r="F22" s="2">
        <v>491</v>
      </c>
      <c r="G22" s="1">
        <v>2395</v>
      </c>
      <c r="H22" s="2">
        <v>78</v>
      </c>
      <c r="I22" s="1">
        <v>100501</v>
      </c>
      <c r="J22" s="1">
        <v>74766</v>
      </c>
      <c r="K22" s="42"/>
      <c r="L22" s="48">
        <f>IFERROR(B22/I22,0)</f>
        <v>3.2029532044457271E-2</v>
      </c>
      <c r="M22" s="49">
        <f>IFERROR(H22/G22,0)</f>
        <v>3.2567849686847603E-2</v>
      </c>
      <c r="N22" s="47">
        <f>D22*250</f>
        <v>26250</v>
      </c>
      <c r="O22" s="50">
        <f t="shared" si="0"/>
        <v>7.1547064305685</v>
      </c>
    </row>
    <row r="23" spans="1:15" ht="15" thickBot="1" x14ac:dyDescent="0.35">
      <c r="A23" s="44" t="s">
        <v>26</v>
      </c>
      <c r="B23" s="1">
        <v>67254</v>
      </c>
      <c r="C23" s="2"/>
      <c r="D23" s="1">
        <v>3175</v>
      </c>
      <c r="E23" s="2"/>
      <c r="F23" s="1">
        <v>59100</v>
      </c>
      <c r="G23" s="1">
        <v>11124</v>
      </c>
      <c r="H23" s="2">
        <v>525</v>
      </c>
      <c r="I23" s="1">
        <v>644026</v>
      </c>
      <c r="J23" s="1">
        <v>106527</v>
      </c>
      <c r="K23" s="42"/>
      <c r="L23" s="48">
        <f>IFERROR(B23/I23,0)</f>
        <v>0.10442746100312721</v>
      </c>
      <c r="M23" s="49">
        <f>IFERROR(H23/G23,0)</f>
        <v>4.7195253505933114E-2</v>
      </c>
      <c r="N23" s="47">
        <f>D23*250</f>
        <v>793750</v>
      </c>
      <c r="O23" s="50">
        <f t="shared" si="0"/>
        <v>10.802271983822523</v>
      </c>
    </row>
    <row r="24" spans="1:15" ht="15" thickBot="1" x14ac:dyDescent="0.35">
      <c r="A24" s="44" t="s">
        <v>17</v>
      </c>
      <c r="B24" s="1">
        <v>108768</v>
      </c>
      <c r="C24" s="2"/>
      <c r="D24" s="1">
        <v>8095</v>
      </c>
      <c r="E24" s="2"/>
      <c r="F24" s="1">
        <v>9269</v>
      </c>
      <c r="G24" s="1">
        <v>15781</v>
      </c>
      <c r="H24" s="1">
        <v>1174</v>
      </c>
      <c r="I24" s="1">
        <v>907915</v>
      </c>
      <c r="J24" s="1">
        <v>131725</v>
      </c>
      <c r="K24" s="41"/>
      <c r="L24" s="48">
        <f>IFERROR(B24/I24,0)</f>
        <v>0.11979976099084165</v>
      </c>
      <c r="M24" s="49">
        <f>IFERROR(H24/G24,0)</f>
        <v>7.4393257714973696E-2</v>
      </c>
      <c r="N24" s="47">
        <f>D24*250</f>
        <v>2023750</v>
      </c>
      <c r="O24" s="50">
        <f t="shared" si="0"/>
        <v>17.606115769343926</v>
      </c>
    </row>
    <row r="25" spans="1:15" ht="15" thickBot="1" x14ac:dyDescent="0.35">
      <c r="A25" s="44" t="s">
        <v>11</v>
      </c>
      <c r="B25" s="1">
        <v>70223</v>
      </c>
      <c r="C25" s="2"/>
      <c r="D25" s="1">
        <v>6161</v>
      </c>
      <c r="E25" s="2"/>
      <c r="F25" s="1">
        <v>12963</v>
      </c>
      <c r="G25" s="1">
        <v>7032</v>
      </c>
      <c r="H25" s="2">
        <v>617</v>
      </c>
      <c r="I25" s="1">
        <v>1205031</v>
      </c>
      <c r="J25" s="1">
        <v>120662</v>
      </c>
      <c r="K25" s="42"/>
      <c r="L25" s="48">
        <f>IFERROR(B25/I25,0)</f>
        <v>5.8274849360721838E-2</v>
      </c>
      <c r="M25" s="49">
        <f>IFERROR(H25/G25,0)</f>
        <v>8.7741751990898745E-2</v>
      </c>
      <c r="N25" s="47">
        <f>D25*250</f>
        <v>1540250</v>
      </c>
      <c r="O25" s="50">
        <f t="shared" si="0"/>
        <v>20.933696936901015</v>
      </c>
    </row>
    <row r="26" spans="1:15" ht="14.5" thickBot="1" x14ac:dyDescent="0.35">
      <c r="A26" s="3" t="s">
        <v>32</v>
      </c>
      <c r="B26" s="1">
        <v>35861</v>
      </c>
      <c r="C26" s="2"/>
      <c r="D26" s="1">
        <v>1470</v>
      </c>
      <c r="E26" s="2"/>
      <c r="F26" s="1">
        <v>3166</v>
      </c>
      <c r="G26" s="1">
        <v>6359</v>
      </c>
      <c r="H26" s="2">
        <v>261</v>
      </c>
      <c r="I26" s="1">
        <v>592955</v>
      </c>
      <c r="J26" s="1">
        <v>105141</v>
      </c>
      <c r="K26" s="42"/>
      <c r="L26" s="48">
        <f>IFERROR(B26/I26,0)</f>
        <v>6.047845114722028E-2</v>
      </c>
      <c r="M26" s="49">
        <f>IFERROR(H26/G26,0)</f>
        <v>4.1044189337946221E-2</v>
      </c>
      <c r="N26" s="47">
        <f>D26*250</f>
        <v>367500</v>
      </c>
      <c r="O26" s="50">
        <f t="shared" si="0"/>
        <v>9.2479016201444466</v>
      </c>
    </row>
    <row r="27" spans="1:15" ht="15" thickBot="1" x14ac:dyDescent="0.35">
      <c r="A27" s="44" t="s">
        <v>30</v>
      </c>
      <c r="B27" s="1">
        <v>26567</v>
      </c>
      <c r="C27" s="2"/>
      <c r="D27" s="1">
        <v>1059</v>
      </c>
      <c r="E27" s="2"/>
      <c r="F27" s="1">
        <v>6120</v>
      </c>
      <c r="G27" s="1">
        <v>8927</v>
      </c>
      <c r="H27" s="2">
        <v>356</v>
      </c>
      <c r="I27" s="1">
        <v>295277</v>
      </c>
      <c r="J27" s="1">
        <v>99214</v>
      </c>
      <c r="K27" s="41"/>
      <c r="L27" s="48">
        <f>IFERROR(B27/I27,0)</f>
        <v>8.9973143861526633E-2</v>
      </c>
      <c r="M27" s="49">
        <f>IFERROR(H27/G27,0)</f>
        <v>3.9879018707292484E-2</v>
      </c>
      <c r="N27" s="47">
        <f>D27*250</f>
        <v>264750</v>
      </c>
      <c r="O27" s="50">
        <f t="shared" si="0"/>
        <v>8.9653705725147734</v>
      </c>
    </row>
    <row r="28" spans="1:15" ht="15" thickBot="1" x14ac:dyDescent="0.35">
      <c r="A28" s="3" t="s">
        <v>35</v>
      </c>
      <c r="B28" s="1">
        <v>21778</v>
      </c>
      <c r="C28" s="2"/>
      <c r="D28" s="1">
        <v>1024</v>
      </c>
      <c r="E28" s="2"/>
      <c r="F28" s="1">
        <v>16652</v>
      </c>
      <c r="G28" s="1">
        <v>3548</v>
      </c>
      <c r="H28" s="2">
        <v>167</v>
      </c>
      <c r="I28" s="1">
        <v>409794</v>
      </c>
      <c r="J28" s="1">
        <v>66770</v>
      </c>
      <c r="K28" s="41"/>
      <c r="L28" s="48">
        <f>IFERROR(B28/I28,0)</f>
        <v>5.3143774677032851E-2</v>
      </c>
      <c r="M28" s="49">
        <f>IFERROR(H28/G28,0)</f>
        <v>4.7068771138669675E-2</v>
      </c>
      <c r="N28" s="47">
        <f>D28*250</f>
        <v>256000</v>
      </c>
      <c r="O28" s="50">
        <f t="shared" si="0"/>
        <v>10.754982092019469</v>
      </c>
    </row>
    <row r="29" spans="1:15" ht="14.5" thickBot="1" x14ac:dyDescent="0.35">
      <c r="A29" s="3" t="s">
        <v>51</v>
      </c>
      <c r="B29" s="2">
        <v>919</v>
      </c>
      <c r="C29" s="2"/>
      <c r="D29" s="2">
        <v>22</v>
      </c>
      <c r="E29" s="2"/>
      <c r="F29" s="2">
        <v>288</v>
      </c>
      <c r="G29" s="2">
        <v>860</v>
      </c>
      <c r="H29" s="2">
        <v>21</v>
      </c>
      <c r="I29" s="1">
        <v>88743</v>
      </c>
      <c r="J29" s="1">
        <v>83032</v>
      </c>
      <c r="K29" s="42"/>
      <c r="L29" s="48">
        <f>IFERROR(B29/I29,0)</f>
        <v>1.0355746368727674E-2</v>
      </c>
      <c r="M29" s="49">
        <f>IFERROR(H29/G29,0)</f>
        <v>2.441860465116279E-2</v>
      </c>
      <c r="N29" s="47">
        <f>D29*250</f>
        <v>5500</v>
      </c>
      <c r="O29" s="50">
        <f t="shared" si="0"/>
        <v>4.9847660500544073</v>
      </c>
    </row>
    <row r="30" spans="1:15" ht="14.5" thickBot="1" x14ac:dyDescent="0.35">
      <c r="A30" s="3" t="s">
        <v>50</v>
      </c>
      <c r="B30" s="1">
        <v>19042</v>
      </c>
      <c r="C30" s="53">
        <v>143</v>
      </c>
      <c r="D30" s="2">
        <v>269</v>
      </c>
      <c r="E30" s="55">
        <v>2</v>
      </c>
      <c r="F30" s="1">
        <v>5451</v>
      </c>
      <c r="G30" s="1">
        <v>9844</v>
      </c>
      <c r="H30" s="2">
        <v>139</v>
      </c>
      <c r="I30" s="1">
        <v>175484</v>
      </c>
      <c r="J30" s="1">
        <v>90717</v>
      </c>
      <c r="K30" s="42"/>
      <c r="L30" s="48">
        <f>IFERROR(B30/I30,0)</f>
        <v>0.10851131727109024</v>
      </c>
      <c r="M30" s="49">
        <f>IFERROR(H30/G30,0)</f>
        <v>1.4120276310442909E-2</v>
      </c>
      <c r="N30" s="47">
        <f>D30*250</f>
        <v>67250</v>
      </c>
      <c r="O30" s="50">
        <f t="shared" si="0"/>
        <v>2.531666841718307</v>
      </c>
    </row>
    <row r="31" spans="1:15" ht="15" thickBot="1" x14ac:dyDescent="0.35">
      <c r="A31" s="3" t="s">
        <v>31</v>
      </c>
      <c r="B31" s="1">
        <v>17894</v>
      </c>
      <c r="C31" s="2"/>
      <c r="D31" s="2">
        <v>504</v>
      </c>
      <c r="E31" s="2"/>
      <c r="F31" s="1">
        <v>6283</v>
      </c>
      <c r="G31" s="1">
        <v>5809</v>
      </c>
      <c r="H31" s="2">
        <v>164</v>
      </c>
      <c r="I31" s="1">
        <v>314388</v>
      </c>
      <c r="J31" s="1">
        <v>102069</v>
      </c>
      <c r="K31" s="41"/>
      <c r="L31" s="48">
        <f>IFERROR(B31/I31,0)</f>
        <v>5.6916930671654133E-2</v>
      </c>
      <c r="M31" s="49">
        <f>IFERROR(H31/G31,0)</f>
        <v>2.8232053709760715E-2</v>
      </c>
      <c r="N31" s="47">
        <f>D31*250</f>
        <v>126000</v>
      </c>
      <c r="O31" s="50">
        <f t="shared" si="0"/>
        <v>6.0414664133229019</v>
      </c>
    </row>
    <row r="32" spans="1:15" ht="14.5" thickBot="1" x14ac:dyDescent="0.35">
      <c r="A32" s="3" t="s">
        <v>42</v>
      </c>
      <c r="B32" s="1">
        <v>5760</v>
      </c>
      <c r="C32" s="2"/>
      <c r="D32" s="2">
        <v>367</v>
      </c>
      <c r="E32" s="2"/>
      <c r="F32" s="2">
        <v>958</v>
      </c>
      <c r="G32" s="1">
        <v>4236</v>
      </c>
      <c r="H32" s="2">
        <v>270</v>
      </c>
      <c r="I32" s="1">
        <v>137349</v>
      </c>
      <c r="J32" s="1">
        <v>101013</v>
      </c>
      <c r="K32" s="42"/>
      <c r="L32" s="48">
        <f>IFERROR(B32/I32,0)</f>
        <v>4.1936963501736452E-2</v>
      </c>
      <c r="M32" s="49">
        <f>IFERROR(H32/G32,0)</f>
        <v>6.3739376770538245E-2</v>
      </c>
      <c r="N32" s="47">
        <f>D32*250</f>
        <v>91750</v>
      </c>
      <c r="O32" s="50">
        <f t="shared" si="0"/>
        <v>14.928819444444445</v>
      </c>
    </row>
    <row r="33" spans="1:15" ht="15" thickBot="1" x14ac:dyDescent="0.35">
      <c r="A33" s="44" t="s">
        <v>8</v>
      </c>
      <c r="B33" s="1">
        <v>176399</v>
      </c>
      <c r="C33" s="2"/>
      <c r="D33" s="1">
        <v>15123</v>
      </c>
      <c r="E33" s="2"/>
      <c r="F33" s="1">
        <v>117091</v>
      </c>
      <c r="G33" s="1">
        <v>19860</v>
      </c>
      <c r="H33" s="1">
        <v>1703</v>
      </c>
      <c r="I33" s="1">
        <v>1403984</v>
      </c>
      <c r="J33" s="1">
        <v>158067</v>
      </c>
      <c r="K33" s="52"/>
      <c r="L33" s="48">
        <f>IFERROR(B33/I33,0)</f>
        <v>0.12564174520507357</v>
      </c>
      <c r="M33" s="49">
        <f>IFERROR(H33/G33,0)</f>
        <v>8.575025176233636E-2</v>
      </c>
      <c r="N33" s="47">
        <f>D33*250</f>
        <v>3780750</v>
      </c>
      <c r="O33" s="50">
        <f t="shared" si="0"/>
        <v>20.432944631205391</v>
      </c>
    </row>
    <row r="34" spans="1:15" ht="15" thickBot="1" x14ac:dyDescent="0.35">
      <c r="A34" s="44" t="s">
        <v>44</v>
      </c>
      <c r="B34" s="1">
        <v>11982</v>
      </c>
      <c r="C34" s="2"/>
      <c r="D34" s="2">
        <v>493</v>
      </c>
      <c r="E34" s="2"/>
      <c r="F34" s="1">
        <v>6193</v>
      </c>
      <c r="G34" s="1">
        <v>5714</v>
      </c>
      <c r="H34" s="2">
        <v>235</v>
      </c>
      <c r="I34" s="1">
        <v>337720</v>
      </c>
      <c r="J34" s="1">
        <v>161062</v>
      </c>
      <c r="K34" s="41"/>
      <c r="L34" s="48">
        <f>IFERROR(B34/I34,0)</f>
        <v>3.5479095108373798E-2</v>
      </c>
      <c r="M34" s="49">
        <f>IFERROR(H34/G34,0)</f>
        <v>4.1127056352817638E-2</v>
      </c>
      <c r="N34" s="47">
        <f>D34*250</f>
        <v>123250</v>
      </c>
      <c r="O34" s="50">
        <f t="shared" si="0"/>
        <v>9.2862627274244698</v>
      </c>
    </row>
    <row r="35" spans="1:15" ht="15" thickBot="1" x14ac:dyDescent="0.35">
      <c r="A35" s="44" t="s">
        <v>7</v>
      </c>
      <c r="B35" s="1">
        <v>417328</v>
      </c>
      <c r="C35" s="2"/>
      <c r="D35" s="1">
        <v>31496</v>
      </c>
      <c r="E35" s="2"/>
      <c r="F35" s="1">
        <v>296794</v>
      </c>
      <c r="G35" s="1">
        <v>21453</v>
      </c>
      <c r="H35" s="1">
        <v>1619</v>
      </c>
      <c r="I35" s="1">
        <v>3862913</v>
      </c>
      <c r="J35" s="1">
        <v>198571</v>
      </c>
      <c r="K35" s="41"/>
      <c r="L35" s="48">
        <f>IFERROR(B35/I35,0)</f>
        <v>0.10803453248882385</v>
      </c>
      <c r="M35" s="49">
        <f>IFERROR(H35/G35,0)</f>
        <v>7.5467300610637209E-2</v>
      </c>
      <c r="N35" s="47">
        <f>D35*250</f>
        <v>7874000</v>
      </c>
      <c r="O35" s="50">
        <f t="shared" si="0"/>
        <v>17.867653260744547</v>
      </c>
    </row>
    <row r="36" spans="1:15" ht="15" thickBot="1" x14ac:dyDescent="0.35">
      <c r="A36" s="44" t="s">
        <v>24</v>
      </c>
      <c r="B36" s="1">
        <v>63734</v>
      </c>
      <c r="C36" s="2"/>
      <c r="D36" s="1">
        <v>1366</v>
      </c>
      <c r="E36" s="2"/>
      <c r="F36" s="1">
        <v>16830</v>
      </c>
      <c r="G36" s="1">
        <v>6077</v>
      </c>
      <c r="H36" s="2">
        <v>130</v>
      </c>
      <c r="I36" s="1">
        <v>886305</v>
      </c>
      <c r="J36" s="1">
        <v>84506</v>
      </c>
      <c r="K36" s="8"/>
      <c r="L36" s="48">
        <f>IFERROR(B36/I36,0)</f>
        <v>7.1909782749730616E-2</v>
      </c>
      <c r="M36" s="49">
        <f>IFERROR(H36/G36,0)</f>
        <v>2.1392134276781306E-2</v>
      </c>
      <c r="N36" s="47">
        <f>D36*250</f>
        <v>341500</v>
      </c>
      <c r="O36" s="50">
        <f t="shared" si="0"/>
        <v>4.3582075501302286</v>
      </c>
    </row>
    <row r="37" spans="1:15" ht="15" thickBot="1" x14ac:dyDescent="0.35">
      <c r="A37" s="3" t="s">
        <v>53</v>
      </c>
      <c r="B37" s="1">
        <v>3539</v>
      </c>
      <c r="C37" s="2"/>
      <c r="D37" s="2">
        <v>79</v>
      </c>
      <c r="E37" s="2"/>
      <c r="F37" s="2">
        <v>297</v>
      </c>
      <c r="G37" s="1">
        <v>4644</v>
      </c>
      <c r="H37" s="2">
        <v>104</v>
      </c>
      <c r="I37" s="1">
        <v>105691</v>
      </c>
      <c r="J37" s="1">
        <v>138691</v>
      </c>
      <c r="K37" s="41"/>
      <c r="L37" s="48">
        <f>IFERROR(B37/I37,0)</f>
        <v>3.3484402645447581E-2</v>
      </c>
      <c r="M37" s="49">
        <f>IFERROR(H37/G37,0)</f>
        <v>2.2394487510766579E-2</v>
      </c>
      <c r="N37" s="47">
        <f>D37*250</f>
        <v>19750</v>
      </c>
      <c r="O37" s="50">
        <f t="shared" si="0"/>
        <v>4.580672506357728</v>
      </c>
    </row>
    <row r="38" spans="1:15" ht="14.5" thickBot="1" x14ac:dyDescent="0.35">
      <c r="A38" s="3" t="s">
        <v>67</v>
      </c>
      <c r="B38" s="2">
        <v>31</v>
      </c>
      <c r="C38" s="2"/>
      <c r="D38" s="2">
        <v>2</v>
      </c>
      <c r="E38" s="2"/>
      <c r="F38" s="2">
        <v>10</v>
      </c>
      <c r="G38" s="2"/>
      <c r="H38" s="2"/>
      <c r="I38" s="1">
        <v>8217</v>
      </c>
      <c r="J38" s="2"/>
      <c r="K38" s="42"/>
      <c r="L38" s="48">
        <f>IFERROR(B38/I38,0)</f>
        <v>3.7726664232688328E-3</v>
      </c>
      <c r="M38" s="49">
        <f>IFERROR(H38/G38,0)</f>
        <v>0</v>
      </c>
      <c r="N38" s="47">
        <f>D38*250</f>
        <v>500</v>
      </c>
      <c r="O38" s="50">
        <f t="shared" si="0"/>
        <v>15.129032258064516</v>
      </c>
    </row>
    <row r="39" spans="1:15" ht="15" thickBot="1" x14ac:dyDescent="0.35">
      <c r="A39" s="44" t="s">
        <v>21</v>
      </c>
      <c r="B39" s="1">
        <v>51655</v>
      </c>
      <c r="C39" s="2"/>
      <c r="D39" s="1">
        <v>2850</v>
      </c>
      <c r="E39" s="2"/>
      <c r="F39" s="1">
        <v>36312</v>
      </c>
      <c r="G39" s="1">
        <v>4419</v>
      </c>
      <c r="H39" s="2">
        <v>244</v>
      </c>
      <c r="I39" s="1">
        <v>774382</v>
      </c>
      <c r="J39" s="1">
        <v>66248</v>
      </c>
      <c r="K39" s="42"/>
      <c r="L39" s="48">
        <f>IFERROR(B39/I39,0)</f>
        <v>6.6704804605478951E-2</v>
      </c>
      <c r="M39" s="49">
        <f>IFERROR(H39/G39,0)</f>
        <v>5.5216112242588822E-2</v>
      </c>
      <c r="N39" s="47">
        <f>D39*250</f>
        <v>712500</v>
      </c>
      <c r="O39" s="50">
        <f t="shared" si="0"/>
        <v>12.793437227761107</v>
      </c>
    </row>
    <row r="40" spans="1:15" ht="15" thickBot="1" x14ac:dyDescent="0.35">
      <c r="A40" s="44" t="s">
        <v>46</v>
      </c>
      <c r="B40" s="1">
        <v>13172</v>
      </c>
      <c r="C40" s="2"/>
      <c r="D40" s="2">
        <v>385</v>
      </c>
      <c r="E40" s="2"/>
      <c r="F40" s="1">
        <v>3200</v>
      </c>
      <c r="G40" s="1">
        <v>3329</v>
      </c>
      <c r="H40" s="2">
        <v>97</v>
      </c>
      <c r="I40" s="1">
        <v>326193</v>
      </c>
      <c r="J40" s="1">
        <v>82435</v>
      </c>
      <c r="K40" s="41"/>
      <c r="L40" s="48">
        <f>IFERROR(B40/I40,0)</f>
        <v>4.0381001431667757E-2</v>
      </c>
      <c r="M40" s="49">
        <f>IFERROR(H40/G40,0)</f>
        <v>2.9137879243015922E-2</v>
      </c>
      <c r="N40" s="47">
        <f>D40*250</f>
        <v>96250</v>
      </c>
      <c r="O40" s="50">
        <f t="shared" si="0"/>
        <v>6.3071667172790766</v>
      </c>
    </row>
    <row r="41" spans="1:15" ht="15" thickBot="1" x14ac:dyDescent="0.35">
      <c r="A41" s="44" t="s">
        <v>37</v>
      </c>
      <c r="B41" s="1">
        <v>8485</v>
      </c>
      <c r="C41" s="2"/>
      <c r="D41" s="2">
        <v>204</v>
      </c>
      <c r="E41" s="2"/>
      <c r="F41" s="1">
        <v>5581</v>
      </c>
      <c r="G41" s="1">
        <v>2012</v>
      </c>
      <c r="H41" s="2">
        <v>48</v>
      </c>
      <c r="I41" s="1">
        <v>235133</v>
      </c>
      <c r="J41" s="1">
        <v>55749</v>
      </c>
      <c r="K41" s="42"/>
      <c r="L41" s="48">
        <f>IFERROR(B41/I41,0)</f>
        <v>3.608595986101483E-2</v>
      </c>
      <c r="M41" s="49">
        <f>IFERROR(H41/G41,0)</f>
        <v>2.3856858846918488E-2</v>
      </c>
      <c r="N41" s="47">
        <f>D41*250</f>
        <v>51000</v>
      </c>
      <c r="O41" s="50">
        <f t="shared" si="0"/>
        <v>5.0106069534472599</v>
      </c>
    </row>
    <row r="42" spans="1:15" ht="15" thickBot="1" x14ac:dyDescent="0.35">
      <c r="A42" s="44" t="s">
        <v>19</v>
      </c>
      <c r="B42" s="1">
        <v>90555</v>
      </c>
      <c r="C42" s="2"/>
      <c r="D42" s="1">
        <v>6672</v>
      </c>
      <c r="E42" s="2"/>
      <c r="F42" s="1">
        <v>16813</v>
      </c>
      <c r="G42" s="1">
        <v>7074</v>
      </c>
      <c r="H42" s="2">
        <v>521</v>
      </c>
      <c r="I42" s="1">
        <v>764494</v>
      </c>
      <c r="J42" s="1">
        <v>59717</v>
      </c>
      <c r="K42" s="42"/>
      <c r="L42" s="48">
        <f>IFERROR(B42/I42,0)</f>
        <v>0.11845089693313486</v>
      </c>
      <c r="M42" s="49">
        <f>IFERROR(H42/G42,0)</f>
        <v>7.3649985863726328E-2</v>
      </c>
      <c r="N42" s="47">
        <f>D42*250</f>
        <v>1668000</v>
      </c>
      <c r="O42" s="50">
        <f t="shared" si="0"/>
        <v>17.419744906410468</v>
      </c>
    </row>
    <row r="43" spans="1:15" ht="14.5" thickBot="1" x14ac:dyDescent="0.35">
      <c r="A43" s="3" t="s">
        <v>65</v>
      </c>
      <c r="B43" s="1">
        <v>7465</v>
      </c>
      <c r="C43" s="53">
        <v>215</v>
      </c>
      <c r="D43" s="2">
        <v>153</v>
      </c>
      <c r="E43" s="2"/>
      <c r="F43" s="1">
        <v>5953</v>
      </c>
      <c r="G43" s="1">
        <v>2204</v>
      </c>
      <c r="H43" s="2">
        <v>45</v>
      </c>
      <c r="I43" s="1">
        <v>13022</v>
      </c>
      <c r="J43" s="1">
        <v>3845</v>
      </c>
      <c r="K43" s="42"/>
      <c r="L43" s="48">
        <f>IFERROR(B43/I43,0)</f>
        <v>0.57326063584702813</v>
      </c>
      <c r="M43" s="49">
        <f>IFERROR(H43/G43,0)</f>
        <v>2.0417422867513611E-2</v>
      </c>
      <c r="N43" s="47">
        <f>D43*250</f>
        <v>38250</v>
      </c>
      <c r="O43" s="50">
        <f t="shared" si="0"/>
        <v>4.1239115874079033</v>
      </c>
    </row>
    <row r="44" spans="1:15" ht="15" thickBot="1" x14ac:dyDescent="0.35">
      <c r="A44" s="3" t="s">
        <v>40</v>
      </c>
      <c r="B44" s="1">
        <v>16764</v>
      </c>
      <c r="C44" s="2"/>
      <c r="D44" s="2">
        <v>946</v>
      </c>
      <c r="E44" s="2"/>
      <c r="F44" s="1">
        <v>14191</v>
      </c>
      <c r="G44" s="1">
        <v>15825</v>
      </c>
      <c r="H44" s="2">
        <v>893</v>
      </c>
      <c r="I44" s="1">
        <v>238520</v>
      </c>
      <c r="J44" s="1">
        <v>225155</v>
      </c>
      <c r="K44" s="41"/>
      <c r="L44" s="48">
        <f>IFERROR(B44/I44,0)</f>
        <v>7.0283414388730509E-2</v>
      </c>
      <c r="M44" s="49">
        <f>IFERROR(H44/G44,0)</f>
        <v>5.6429699842022119E-2</v>
      </c>
      <c r="N44" s="47">
        <f>D44*250</f>
        <v>236500</v>
      </c>
      <c r="O44" s="50">
        <f t="shared" si="0"/>
        <v>13.107611548556431</v>
      </c>
    </row>
    <row r="45" spans="1:15" ht="14.5" thickBot="1" x14ac:dyDescent="0.35">
      <c r="A45" s="3" t="s">
        <v>25</v>
      </c>
      <c r="B45" s="1">
        <v>34644</v>
      </c>
      <c r="C45" s="2"/>
      <c r="D45" s="2">
        <v>720</v>
      </c>
      <c r="E45" s="2"/>
      <c r="F45" s="1">
        <v>20468</v>
      </c>
      <c r="G45" s="1">
        <v>6729</v>
      </c>
      <c r="H45" s="2">
        <v>140</v>
      </c>
      <c r="I45" s="1">
        <v>408394</v>
      </c>
      <c r="J45" s="1">
        <v>79320</v>
      </c>
      <c r="K45" s="42"/>
      <c r="L45" s="48">
        <f>IFERROR(B45/I45,0)</f>
        <v>8.4829845688232444E-2</v>
      </c>
      <c r="M45" s="49">
        <f>IFERROR(H45/G45,0)</f>
        <v>2.0805468866101948E-2</v>
      </c>
      <c r="N45" s="47">
        <f>D45*250</f>
        <v>180000</v>
      </c>
      <c r="O45" s="50">
        <f t="shared" si="0"/>
        <v>4.1957048839625912</v>
      </c>
    </row>
    <row r="46" spans="1:15" ht="15" thickBot="1" x14ac:dyDescent="0.35">
      <c r="A46" s="3" t="s">
        <v>54</v>
      </c>
      <c r="B46" s="1">
        <v>6716</v>
      </c>
      <c r="C46" s="2"/>
      <c r="D46" s="2">
        <v>91</v>
      </c>
      <c r="E46" s="2"/>
      <c r="F46" s="2">
        <v>807</v>
      </c>
      <c r="G46" s="1">
        <v>7592</v>
      </c>
      <c r="H46" s="2">
        <v>103</v>
      </c>
      <c r="I46" s="1">
        <v>79457</v>
      </c>
      <c r="J46" s="1">
        <v>89817</v>
      </c>
      <c r="K46" s="41"/>
      <c r="L46" s="48">
        <f>IFERROR(B46/I46,0)</f>
        <v>8.4523704645279835E-2</v>
      </c>
      <c r="M46" s="49">
        <f>IFERROR(H46/G46,0)</f>
        <v>1.356691253951528E-2</v>
      </c>
      <c r="N46" s="47">
        <f>D46*250</f>
        <v>22750</v>
      </c>
      <c r="O46" s="50">
        <f t="shared" si="0"/>
        <v>2.3874329958308516</v>
      </c>
    </row>
    <row r="47" spans="1:15" ht="15" thickBot="1" x14ac:dyDescent="0.35">
      <c r="A47" s="44" t="s">
        <v>20</v>
      </c>
      <c r="B47" s="1">
        <v>42297</v>
      </c>
      <c r="C47" s="2"/>
      <c r="D47" s="2">
        <v>592</v>
      </c>
      <c r="E47" s="2"/>
      <c r="F47" s="1">
        <v>14743</v>
      </c>
      <c r="G47" s="1">
        <v>6194</v>
      </c>
      <c r="H47" s="2">
        <v>87</v>
      </c>
      <c r="I47" s="1">
        <v>776858</v>
      </c>
      <c r="J47" s="1">
        <v>113756</v>
      </c>
      <c r="K47" s="41"/>
      <c r="L47" s="48">
        <f>IFERROR(B47/I47,0)</f>
        <v>5.4446243715067622E-2</v>
      </c>
      <c r="M47" s="49">
        <f>IFERROR(H47/G47,0)</f>
        <v>1.4045850823377462E-2</v>
      </c>
      <c r="N47" s="47">
        <f>D47*250</f>
        <v>148000</v>
      </c>
      <c r="O47" s="50">
        <f t="shared" si="0"/>
        <v>2.4990661276213442</v>
      </c>
    </row>
    <row r="48" spans="1:15" ht="15" thickBot="1" x14ac:dyDescent="0.35">
      <c r="A48" s="44" t="s">
        <v>15</v>
      </c>
      <c r="B48" s="1">
        <v>159310</v>
      </c>
      <c r="C48" s="2"/>
      <c r="D48" s="1">
        <v>2437</v>
      </c>
      <c r="E48" s="2"/>
      <c r="F48" s="1">
        <v>75538</v>
      </c>
      <c r="G48" s="1">
        <v>5494</v>
      </c>
      <c r="H48" s="2">
        <v>84</v>
      </c>
      <c r="I48" s="1">
        <v>2061939</v>
      </c>
      <c r="J48" s="1">
        <v>71111</v>
      </c>
      <c r="K48" s="42"/>
      <c r="L48" s="48">
        <f>IFERROR(B48/I48,0)</f>
        <v>7.7262227447077725E-2</v>
      </c>
      <c r="M48" s="49">
        <f>IFERROR(H48/G48,0)</f>
        <v>1.5289406625409537E-2</v>
      </c>
      <c r="N48" s="47">
        <f>D48*250</f>
        <v>609250</v>
      </c>
      <c r="O48" s="50">
        <f t="shared" si="0"/>
        <v>2.8243048145125855</v>
      </c>
    </row>
    <row r="49" spans="1:15" ht="15" thickBot="1" x14ac:dyDescent="0.35">
      <c r="A49" s="3" t="s">
        <v>66</v>
      </c>
      <c r="B49" s="2">
        <v>81</v>
      </c>
      <c r="C49" s="2"/>
      <c r="D49" s="2">
        <v>6</v>
      </c>
      <c r="E49" s="2"/>
      <c r="F49" s="2">
        <v>4</v>
      </c>
      <c r="G49" s="2"/>
      <c r="H49" s="2"/>
      <c r="I49" s="1">
        <v>2858</v>
      </c>
      <c r="J49" s="2"/>
      <c r="K49" s="8"/>
      <c r="L49" s="48">
        <f>IFERROR(B49/I49,0)</f>
        <v>2.8341497550734781E-2</v>
      </c>
      <c r="M49" s="49">
        <f>IFERROR(H49/G49,0)</f>
        <v>0</v>
      </c>
      <c r="N49" s="47">
        <f>D49*250</f>
        <v>1500</v>
      </c>
      <c r="O49" s="50">
        <f t="shared" si="0"/>
        <v>17.518518518518519</v>
      </c>
    </row>
    <row r="50" spans="1:15" ht="14.5" thickBot="1" x14ac:dyDescent="0.35">
      <c r="A50" s="3" t="s">
        <v>28</v>
      </c>
      <c r="B50" s="1">
        <v>21664</v>
      </c>
      <c r="C50" s="2"/>
      <c r="D50" s="2">
        <v>168</v>
      </c>
      <c r="E50" s="2"/>
      <c r="F50" s="1">
        <v>9291</v>
      </c>
      <c r="G50" s="1">
        <v>6757</v>
      </c>
      <c r="H50" s="2">
        <v>52</v>
      </c>
      <c r="I50" s="1">
        <v>333905</v>
      </c>
      <c r="J50" s="1">
        <v>104151</v>
      </c>
      <c r="K50" s="42"/>
      <c r="L50" s="48">
        <f>IFERROR(B50/I50,0)</f>
        <v>6.4880729548823762E-2</v>
      </c>
      <c r="M50" s="49">
        <f>IFERROR(H50/G50,0)</f>
        <v>7.6957229539736573E-3</v>
      </c>
      <c r="N50" s="47">
        <f>D50*250</f>
        <v>42000</v>
      </c>
      <c r="O50" s="50">
        <f t="shared" si="0"/>
        <v>0.93870014771048749</v>
      </c>
    </row>
    <row r="51" spans="1:15" ht="15" thickBot="1" x14ac:dyDescent="0.35">
      <c r="A51" s="3" t="s">
        <v>48</v>
      </c>
      <c r="B51" s="1">
        <v>1208</v>
      </c>
      <c r="C51" s="2"/>
      <c r="D51" s="2">
        <v>56</v>
      </c>
      <c r="E51" s="2"/>
      <c r="F51" s="2">
        <v>203</v>
      </c>
      <c r="G51" s="1">
        <v>1936</v>
      </c>
      <c r="H51" s="2">
        <v>90</v>
      </c>
      <c r="I51" s="1">
        <v>64993</v>
      </c>
      <c r="J51" s="1">
        <v>104157</v>
      </c>
      <c r="K51" s="41"/>
      <c r="L51" s="48">
        <f>IFERROR(B51/I51,0)</f>
        <v>1.8586617020294495E-2</v>
      </c>
      <c r="M51" s="49">
        <f>IFERROR(H51/G51,0)</f>
        <v>4.6487603305785122E-2</v>
      </c>
      <c r="N51" s="47">
        <f>D51*250</f>
        <v>14000</v>
      </c>
      <c r="O51" s="50">
        <f t="shared" ref="O51" si="1">ABS(N51-B51)/B51</f>
        <v>10.589403973509933</v>
      </c>
    </row>
    <row r="52" spans="1:15" ht="15" thickBot="1" x14ac:dyDescent="0.35">
      <c r="A52" s="44" t="s">
        <v>29</v>
      </c>
      <c r="B52" s="1">
        <v>62189</v>
      </c>
      <c r="C52" s="2"/>
      <c r="D52" s="1">
        <v>1740</v>
      </c>
      <c r="E52" s="2"/>
      <c r="F52" s="1">
        <v>52426</v>
      </c>
      <c r="G52" s="1">
        <v>7286</v>
      </c>
      <c r="H52" s="2">
        <v>204</v>
      </c>
      <c r="I52" s="1">
        <v>702110</v>
      </c>
      <c r="J52" s="1">
        <v>82257</v>
      </c>
      <c r="K52" s="41"/>
      <c r="L52" s="48">
        <f>IFERROR(B52/I52,0)</f>
        <v>8.8574439902579363E-2</v>
      </c>
      <c r="M52" s="49">
        <f>IFERROR(H52/G52,0)</f>
        <v>2.7998902003842988E-2</v>
      </c>
      <c r="N52" s="47">
        <f>D52*250</f>
        <v>435000</v>
      </c>
      <c r="O52" s="50">
        <f t="shared" si="0"/>
        <v>5.9948061554294165</v>
      </c>
    </row>
    <row r="53" spans="1:15" ht="15" thickBot="1" x14ac:dyDescent="0.35">
      <c r="A53" s="44" t="s">
        <v>9</v>
      </c>
      <c r="B53" s="1">
        <v>33391</v>
      </c>
      <c r="C53" s="2"/>
      <c r="D53" s="1">
        <v>1320</v>
      </c>
      <c r="E53" s="2"/>
      <c r="F53" s="1">
        <v>21349</v>
      </c>
      <c r="G53" s="1">
        <v>4385</v>
      </c>
      <c r="H53" s="2">
        <v>173</v>
      </c>
      <c r="I53" s="1">
        <v>548222</v>
      </c>
      <c r="J53" s="1">
        <v>71993</v>
      </c>
      <c r="K53" s="42"/>
      <c r="L53" s="48">
        <f>IFERROR(B53/I53,0)</f>
        <v>6.0907807421081241E-2</v>
      </c>
      <c r="M53" s="49">
        <f>IFERROR(H53/G53,0)</f>
        <v>3.9452679589509695E-2</v>
      </c>
      <c r="N53" s="47">
        <f>D53*250</f>
        <v>330000</v>
      </c>
      <c r="O53" s="50">
        <f t="shared" si="0"/>
        <v>8.8829025785391273</v>
      </c>
    </row>
    <row r="54" spans="1:15" ht="14.5" thickBot="1" x14ac:dyDescent="0.35">
      <c r="A54" s="3" t="s">
        <v>56</v>
      </c>
      <c r="B54" s="1">
        <v>2870</v>
      </c>
      <c r="C54" s="2"/>
      <c r="D54" s="2">
        <v>93</v>
      </c>
      <c r="E54" s="2"/>
      <c r="F54" s="2">
        <v>581</v>
      </c>
      <c r="G54" s="1">
        <v>1601</v>
      </c>
      <c r="H54" s="2">
        <v>52</v>
      </c>
      <c r="I54" s="1">
        <v>169556</v>
      </c>
      <c r="J54" s="1">
        <v>94611</v>
      </c>
      <c r="K54" s="42"/>
      <c r="L54" s="48">
        <f>IFERROR(B54/I54,0)</f>
        <v>1.6926561136143811E-2</v>
      </c>
      <c r="M54" s="49">
        <f>IFERROR(H54/G54,0)</f>
        <v>3.2479700187382887E-2</v>
      </c>
      <c r="N54" s="47">
        <f>D54*250</f>
        <v>23250</v>
      </c>
      <c r="O54" s="50">
        <f t="shared" si="0"/>
        <v>7.1010452961672472</v>
      </c>
    </row>
    <row r="55" spans="1:15" ht="14.5" thickBot="1" x14ac:dyDescent="0.35">
      <c r="A55" s="3" t="s">
        <v>22</v>
      </c>
      <c r="B55" s="1">
        <v>28058</v>
      </c>
      <c r="C55" s="2"/>
      <c r="D55" s="2">
        <v>777</v>
      </c>
      <c r="E55" s="2"/>
      <c r="F55" s="1">
        <v>5064</v>
      </c>
      <c r="G55" s="1">
        <v>4819</v>
      </c>
      <c r="H55" s="2">
        <v>133</v>
      </c>
      <c r="I55" s="1">
        <v>558392</v>
      </c>
      <c r="J55" s="1">
        <v>95904</v>
      </c>
      <c r="K55" s="42"/>
      <c r="L55" s="48">
        <f>IFERROR(B55/I55,0)</f>
        <v>5.0247854553790168E-2</v>
      </c>
      <c r="M55" s="49">
        <f>IFERROR(H55/G55,0)</f>
        <v>2.759908694749948E-2</v>
      </c>
      <c r="N55" s="47">
        <f>D55*250</f>
        <v>194250</v>
      </c>
      <c r="O55" s="50">
        <f t="shared" si="0"/>
        <v>5.9231591702901136</v>
      </c>
    </row>
    <row r="56" spans="1:15" ht="14.5" thickBot="1" x14ac:dyDescent="0.35">
      <c r="A56" s="14" t="s">
        <v>55</v>
      </c>
      <c r="B56" s="36">
        <v>1450</v>
      </c>
      <c r="C56" s="15"/>
      <c r="D56" s="15">
        <v>20</v>
      </c>
      <c r="E56" s="15"/>
      <c r="F56" s="15">
        <v>360</v>
      </c>
      <c r="G56" s="36">
        <v>2505</v>
      </c>
      <c r="H56" s="15">
        <v>35</v>
      </c>
      <c r="I56" s="36">
        <v>44586</v>
      </c>
      <c r="J56" s="36">
        <v>77037</v>
      </c>
      <c r="K56" s="58"/>
      <c r="L56" s="48">
        <f>IFERROR(B56/I56,0)</f>
        <v>3.2521419279594489E-2</v>
      </c>
      <c r="M56" s="49">
        <f>IFERROR(H56/G56,0)</f>
        <v>1.3972055888223553E-2</v>
      </c>
      <c r="N56" s="47">
        <f>D56*250</f>
        <v>5000</v>
      </c>
      <c r="O56" s="50">
        <f t="shared" si="0"/>
        <v>2.4482758620689653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7"/>
      <c r="L57" s="35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5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7"/>
      <c r="L59" s="35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5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8"/>
      <c r="L61" s="35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7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  <c r="L64" s="35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7"/>
      <c r="L65" s="35"/>
    </row>
    <row r="66" spans="1:12" ht="13.5" thickBot="1" x14ac:dyDescent="0.35">
      <c r="A66" s="14"/>
      <c r="B66" s="15"/>
      <c r="C66" s="15"/>
      <c r="D66" s="15"/>
      <c r="E66" s="15"/>
      <c r="F66" s="15"/>
      <c r="G66" s="15"/>
      <c r="H66" s="15"/>
      <c r="I66" s="36"/>
      <c r="J66" s="36"/>
      <c r="K66" s="37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B9253905-F4FF-4E1B-8520-48ECF594FE1D}"/>
    <hyperlink ref="A6" r:id="rId2" display="https://www.worldometers.info/coronavirus/usa/california/" xr:uid="{09408D49-39D0-4C11-8698-AF71110939BC}"/>
    <hyperlink ref="A33" r:id="rId3" display="https://www.worldometers.info/coronavirus/usa/new-jersey/" xr:uid="{D41220FC-3E40-4B76-8B0D-873A1876276B}"/>
    <hyperlink ref="A48" r:id="rId4" display="https://www.worldometers.info/coronavirus/usa/texas/" xr:uid="{C26578FB-0EF5-44C1-9A16-0F81810A3FEC}"/>
    <hyperlink ref="A11" r:id="rId5" display="https://www.worldometers.info/coronavirus/usa/florida/" xr:uid="{2B9315E7-A3F7-4DFA-9FCA-FAD54215F39E}"/>
    <hyperlink ref="A16" r:id="rId6" display="https://www.worldometers.info/coronavirus/usa/illinois/" xr:uid="{A2CAE2DD-3F7A-47A6-8CE4-731A700C4D1D}"/>
    <hyperlink ref="A24" r:id="rId7" display="https://www.worldometers.info/coronavirus/usa/massachusetts/" xr:uid="{897930A0-1678-402F-9F4A-8230EE78737C}"/>
    <hyperlink ref="A42" r:id="rId8" display="https://www.worldometers.info/coronavirus/usa/pennsylvania/" xr:uid="{587DE471-304E-453B-A2E9-3B70C6B4EA66}"/>
    <hyperlink ref="A12" r:id="rId9" display="https://www.worldometers.info/coronavirus/usa/georgia/" xr:uid="{2DB60F45-B58B-4C4D-AC3D-FFC729BBF973}"/>
    <hyperlink ref="A4" r:id="rId10" display="https://www.worldometers.info/coronavirus/usa/arizona/" xr:uid="{8CA6A9BD-CDF4-4629-B290-B526A39BCBE9}"/>
    <hyperlink ref="A25" r:id="rId11" display="https://www.worldometers.info/coronavirus/usa/michigan/" xr:uid="{38B92138-03E2-4854-B01D-5501453A0B34}"/>
    <hyperlink ref="A23" r:id="rId12" display="https://www.worldometers.info/coronavirus/usa/maryland/" xr:uid="{F4807515-CEAE-4794-9D47-103F09662A52}"/>
    <hyperlink ref="A36" r:id="rId13" display="https://www.worldometers.info/coronavirus/usa/north-carolina/" xr:uid="{C67A63DF-1A0C-4965-B5A8-69EB2E518582}"/>
    <hyperlink ref="A52" r:id="rId14" display="https://www.worldometers.info/coronavirus/usa/virginia/" xr:uid="{02A75BD5-EACC-4C85-B369-33382857F57D}"/>
    <hyperlink ref="A21" r:id="rId15" display="https://www.worldometers.info/coronavirus/usa/louisiana/" xr:uid="{992EB1A5-E89B-44C5-91F6-6CCE2EFF0344}"/>
    <hyperlink ref="A39" r:id="rId16" display="https://www.worldometers.info/coronavirus/usa/ohio/" xr:uid="{0B86AA5F-7888-4FB3-946C-4B43E0E0109C}"/>
    <hyperlink ref="A8" r:id="rId17" display="https://www.worldometers.info/coronavirus/usa/connecticut/" xr:uid="{497003F3-409B-4343-A159-C0D9299F66F5}"/>
    <hyperlink ref="A17" r:id="rId18" display="https://www.worldometers.info/coronavirus/usa/indiana/" xr:uid="{53C319D5-967F-46C6-8658-734B864C6DBA}"/>
    <hyperlink ref="A47" r:id="rId19" display="https://www.worldometers.info/coronavirus/usa/tennessee/" xr:uid="{9F56213B-1EF9-4307-818C-A48EA4E9D724}"/>
    <hyperlink ref="A2" r:id="rId20" display="https://www.worldometers.info/coronavirus/usa/alabama/" xr:uid="{39DE43F0-FCA1-4715-BA45-0E666850CAE7}"/>
    <hyperlink ref="A53" r:id="rId21" display="https://www.worldometers.info/coronavirus/usa/washington/" xr:uid="{ACB34A13-CC96-4EDA-B9AD-C48F835B0CE7}"/>
    <hyperlink ref="A7" r:id="rId22" display="https://www.worldometers.info/coronavirus/usa/colorado/" xr:uid="{3DCAEBFE-D4D3-48A2-997D-EDCA2D5667C8}"/>
    <hyperlink ref="A27" r:id="rId23" display="https://www.worldometers.info/coronavirus/usa/mississippi/" xr:uid="{4977AFF6-9687-4C9B-BEEB-563A8F1C77A2}"/>
    <hyperlink ref="A20" r:id="rId24" display="https://www.worldometers.info/coronavirus/usa/kentucky/" xr:uid="{669B544A-323F-493B-8E86-BFAAB343E1A2}"/>
    <hyperlink ref="A40" r:id="rId25" display="https://www.worldometers.info/coronavirus/usa/oklahoma/" xr:uid="{C216BD7A-7664-4003-9848-2996FD445EA0}"/>
    <hyperlink ref="A34" r:id="rId26" display="https://www.worldometers.info/coronavirus/usa/new-mexico/" xr:uid="{4D89209A-57F5-43FB-A569-CFAFF76E93BD}"/>
    <hyperlink ref="A41" r:id="rId27" display="https://www.worldometers.info/coronavirus/usa/oregon/" xr:uid="{33BD6624-CB8C-49A6-A2AC-469726AB7059}"/>
  </hyperlinks>
  <pageMargins left="0.7" right="0.7" top="0.75" bottom="0.75" header="0.3" footer="0.3"/>
  <pageSetup orientation="portrait"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6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43"/>
  </cols>
  <sheetData>
    <row r="1" spans="1:2" ht="15" thickBot="1" x14ac:dyDescent="0.4"/>
    <row r="2" spans="1:2" ht="15" thickBot="1" x14ac:dyDescent="0.4">
      <c r="A2" s="44" t="s">
        <v>36</v>
      </c>
      <c r="B2" s="38">
        <v>929</v>
      </c>
    </row>
    <row r="3" spans="1:2" ht="15" thickBot="1" x14ac:dyDescent="0.4">
      <c r="A3" s="3" t="s">
        <v>52</v>
      </c>
      <c r="B3" s="38">
        <v>14</v>
      </c>
    </row>
    <row r="4" spans="1:2" ht="15" thickBot="1" x14ac:dyDescent="0.4">
      <c r="A4" s="44" t="s">
        <v>33</v>
      </c>
      <c r="B4" s="38">
        <v>1588</v>
      </c>
    </row>
    <row r="5" spans="1:2" ht="15" thickBot="1" x14ac:dyDescent="0.4">
      <c r="A5" s="3" t="s">
        <v>34</v>
      </c>
      <c r="B5" s="38">
        <v>265</v>
      </c>
    </row>
    <row r="6" spans="1:2" ht="15" thickBot="1" x14ac:dyDescent="0.4">
      <c r="A6" s="44" t="s">
        <v>10</v>
      </c>
      <c r="B6" s="38">
        <v>5983</v>
      </c>
    </row>
    <row r="7" spans="1:2" ht="15" thickBot="1" x14ac:dyDescent="0.4">
      <c r="A7" s="44" t="s">
        <v>18</v>
      </c>
      <c r="B7" s="38">
        <v>1682</v>
      </c>
    </row>
    <row r="8" spans="1:2" ht="15" thickBot="1" x14ac:dyDescent="0.4">
      <c r="A8" s="44" t="s">
        <v>23</v>
      </c>
      <c r="B8" s="38">
        <v>4320</v>
      </c>
    </row>
    <row r="9" spans="1:2" ht="15" thickBot="1" x14ac:dyDescent="0.4">
      <c r="A9" s="3" t="s">
        <v>43</v>
      </c>
      <c r="B9" s="38">
        <v>507</v>
      </c>
    </row>
    <row r="10" spans="1:2" ht="21.5" thickBot="1" x14ac:dyDescent="0.4">
      <c r="A10" s="3" t="s">
        <v>63</v>
      </c>
      <c r="B10" s="38">
        <v>551</v>
      </c>
    </row>
    <row r="11" spans="1:2" ht="15" thickBot="1" x14ac:dyDescent="0.4">
      <c r="A11" s="44" t="s">
        <v>13</v>
      </c>
      <c r="B11" s="38">
        <v>3447</v>
      </c>
    </row>
    <row r="12" spans="1:2" ht="15" thickBot="1" x14ac:dyDescent="0.4">
      <c r="A12" s="44" t="s">
        <v>16</v>
      </c>
      <c r="B12" s="38">
        <v>2784</v>
      </c>
    </row>
    <row r="13" spans="1:2" ht="15" thickBot="1" x14ac:dyDescent="0.4">
      <c r="A13" s="3" t="s">
        <v>64</v>
      </c>
      <c r="B13" s="38">
        <v>5</v>
      </c>
    </row>
    <row r="14" spans="1:2" ht="15" thickBot="1" x14ac:dyDescent="0.4">
      <c r="A14" s="3" t="s">
        <v>47</v>
      </c>
      <c r="B14" s="38">
        <v>18</v>
      </c>
    </row>
    <row r="15" spans="1:2" ht="15" thickBot="1" x14ac:dyDescent="0.4">
      <c r="A15" s="3" t="s">
        <v>49</v>
      </c>
      <c r="B15" s="38">
        <v>91</v>
      </c>
    </row>
    <row r="16" spans="1:2" ht="15" thickBot="1" x14ac:dyDescent="0.4">
      <c r="A16" s="44" t="s">
        <v>12</v>
      </c>
      <c r="B16" s="38">
        <v>7103</v>
      </c>
    </row>
    <row r="17" spans="1:2" ht="15" thickBot="1" x14ac:dyDescent="0.4">
      <c r="A17" s="44" t="s">
        <v>27</v>
      </c>
      <c r="B17" s="38">
        <v>2624</v>
      </c>
    </row>
    <row r="18" spans="1:2" ht="15" thickBot="1" x14ac:dyDescent="0.4">
      <c r="A18" s="3" t="s">
        <v>41</v>
      </c>
      <c r="B18" s="38">
        <v>712</v>
      </c>
    </row>
    <row r="19" spans="1:2" ht="15" thickBot="1" x14ac:dyDescent="0.4">
      <c r="A19" s="3" t="s">
        <v>45</v>
      </c>
      <c r="B19" s="38">
        <v>273</v>
      </c>
    </row>
    <row r="20" spans="1:2" ht="15" thickBot="1" x14ac:dyDescent="0.4">
      <c r="A20" s="44" t="s">
        <v>38</v>
      </c>
      <c r="B20" s="38">
        <v>560</v>
      </c>
    </row>
    <row r="21" spans="1:2" ht="15" thickBot="1" x14ac:dyDescent="0.4">
      <c r="A21" s="44" t="s">
        <v>14</v>
      </c>
      <c r="B21" s="38">
        <v>3206</v>
      </c>
    </row>
    <row r="22" spans="1:2" ht="15" thickBot="1" x14ac:dyDescent="0.4">
      <c r="A22" s="3" t="s">
        <v>39</v>
      </c>
      <c r="B22" s="38">
        <v>105</v>
      </c>
    </row>
    <row r="23" spans="1:2" ht="15" thickBot="1" x14ac:dyDescent="0.4">
      <c r="A23" s="44" t="s">
        <v>26</v>
      </c>
      <c r="B23" s="38">
        <v>3175</v>
      </c>
    </row>
    <row r="24" spans="1:2" ht="15" thickBot="1" x14ac:dyDescent="0.4">
      <c r="A24" s="44" t="s">
        <v>17</v>
      </c>
      <c r="B24" s="38">
        <v>8095</v>
      </c>
    </row>
    <row r="25" spans="1:2" ht="15" thickBot="1" x14ac:dyDescent="0.4">
      <c r="A25" s="44" t="s">
        <v>11</v>
      </c>
      <c r="B25" s="38">
        <v>6161</v>
      </c>
    </row>
    <row r="26" spans="1:2" ht="15" thickBot="1" x14ac:dyDescent="0.4">
      <c r="A26" s="3" t="s">
        <v>32</v>
      </c>
      <c r="B26" s="38">
        <v>1470</v>
      </c>
    </row>
    <row r="27" spans="1:2" ht="15" thickBot="1" x14ac:dyDescent="0.4">
      <c r="A27" s="44" t="s">
        <v>30</v>
      </c>
      <c r="B27" s="38">
        <v>1059</v>
      </c>
    </row>
    <row r="28" spans="1:2" ht="15" thickBot="1" x14ac:dyDescent="0.4">
      <c r="A28" s="3" t="s">
        <v>35</v>
      </c>
      <c r="B28" s="38">
        <v>1024</v>
      </c>
    </row>
    <row r="29" spans="1:2" ht="15" thickBot="1" x14ac:dyDescent="0.4">
      <c r="A29" s="3" t="s">
        <v>51</v>
      </c>
      <c r="B29" s="38">
        <v>22</v>
      </c>
    </row>
    <row r="30" spans="1:2" ht="15" thickBot="1" x14ac:dyDescent="0.4">
      <c r="A30" s="3" t="s">
        <v>50</v>
      </c>
      <c r="B30" s="38">
        <v>269</v>
      </c>
    </row>
    <row r="31" spans="1:2" ht="15" thickBot="1" x14ac:dyDescent="0.4">
      <c r="A31" s="3" t="s">
        <v>31</v>
      </c>
      <c r="B31" s="38">
        <v>504</v>
      </c>
    </row>
    <row r="32" spans="1:2" ht="15" thickBot="1" x14ac:dyDescent="0.4">
      <c r="A32" s="3" t="s">
        <v>42</v>
      </c>
      <c r="B32" s="38">
        <v>367</v>
      </c>
    </row>
    <row r="33" spans="1:2" ht="15" thickBot="1" x14ac:dyDescent="0.4">
      <c r="A33" s="44" t="s">
        <v>8</v>
      </c>
      <c r="B33" s="38">
        <v>15123</v>
      </c>
    </row>
    <row r="34" spans="1:2" ht="15" thickBot="1" x14ac:dyDescent="0.4">
      <c r="A34" s="44" t="s">
        <v>44</v>
      </c>
      <c r="B34" s="38">
        <v>493</v>
      </c>
    </row>
    <row r="35" spans="1:2" ht="15" thickBot="1" x14ac:dyDescent="0.4">
      <c r="A35" s="44" t="s">
        <v>7</v>
      </c>
      <c r="B35" s="38">
        <v>31496</v>
      </c>
    </row>
    <row r="36" spans="1:2" ht="15" thickBot="1" x14ac:dyDescent="0.4">
      <c r="A36" s="44" t="s">
        <v>24</v>
      </c>
      <c r="B36" s="38">
        <v>1366</v>
      </c>
    </row>
    <row r="37" spans="1:2" ht="15" thickBot="1" x14ac:dyDescent="0.4">
      <c r="A37" s="3" t="s">
        <v>53</v>
      </c>
      <c r="B37" s="38">
        <v>79</v>
      </c>
    </row>
    <row r="38" spans="1:2" ht="21.5" thickBot="1" x14ac:dyDescent="0.4">
      <c r="A38" s="3" t="s">
        <v>67</v>
      </c>
      <c r="B38" s="38">
        <v>2</v>
      </c>
    </row>
    <row r="39" spans="1:2" ht="15" thickBot="1" x14ac:dyDescent="0.4">
      <c r="A39" s="44" t="s">
        <v>21</v>
      </c>
      <c r="B39" s="38">
        <v>2850</v>
      </c>
    </row>
    <row r="40" spans="1:2" ht="15" thickBot="1" x14ac:dyDescent="0.4">
      <c r="A40" s="44" t="s">
        <v>46</v>
      </c>
      <c r="B40" s="38">
        <v>385</v>
      </c>
    </row>
    <row r="41" spans="1:2" ht="15" thickBot="1" x14ac:dyDescent="0.4">
      <c r="A41" s="44" t="s">
        <v>37</v>
      </c>
      <c r="B41" s="38">
        <v>204</v>
      </c>
    </row>
    <row r="42" spans="1:2" ht="15" thickBot="1" x14ac:dyDescent="0.4">
      <c r="A42" s="44" t="s">
        <v>19</v>
      </c>
      <c r="B42" s="38">
        <v>6672</v>
      </c>
    </row>
    <row r="43" spans="1:2" ht="15" thickBot="1" x14ac:dyDescent="0.4">
      <c r="A43" s="3" t="s">
        <v>65</v>
      </c>
      <c r="B43" s="38">
        <v>153</v>
      </c>
    </row>
    <row r="44" spans="1:2" ht="15" thickBot="1" x14ac:dyDescent="0.4">
      <c r="A44" s="3" t="s">
        <v>40</v>
      </c>
      <c r="B44" s="38">
        <v>946</v>
      </c>
    </row>
    <row r="45" spans="1:2" ht="15" thickBot="1" x14ac:dyDescent="0.4">
      <c r="A45" s="3" t="s">
        <v>25</v>
      </c>
      <c r="B45" s="38">
        <v>720</v>
      </c>
    </row>
    <row r="46" spans="1:2" ht="15" thickBot="1" x14ac:dyDescent="0.4">
      <c r="A46" s="3" t="s">
        <v>54</v>
      </c>
      <c r="B46" s="38">
        <v>91</v>
      </c>
    </row>
    <row r="47" spans="1:2" ht="15" thickBot="1" x14ac:dyDescent="0.4">
      <c r="A47" s="44" t="s">
        <v>20</v>
      </c>
      <c r="B47" s="38">
        <v>592</v>
      </c>
    </row>
    <row r="48" spans="1:2" ht="15" thickBot="1" x14ac:dyDescent="0.4">
      <c r="A48" s="44" t="s">
        <v>15</v>
      </c>
      <c r="B48" s="38">
        <v>2437</v>
      </c>
    </row>
    <row r="49" spans="1:2" ht="21.5" thickBot="1" x14ac:dyDescent="0.4">
      <c r="A49" s="3" t="s">
        <v>66</v>
      </c>
      <c r="B49" s="38">
        <v>6</v>
      </c>
    </row>
    <row r="50" spans="1:2" ht="15" thickBot="1" x14ac:dyDescent="0.4">
      <c r="A50" s="3" t="s">
        <v>28</v>
      </c>
      <c r="B50" s="38">
        <v>168</v>
      </c>
    </row>
    <row r="51" spans="1:2" ht="15" thickBot="1" x14ac:dyDescent="0.4">
      <c r="A51" s="3" t="s">
        <v>48</v>
      </c>
      <c r="B51" s="38">
        <v>56</v>
      </c>
    </row>
    <row r="52" spans="1:2" ht="15" thickBot="1" x14ac:dyDescent="0.4">
      <c r="A52" s="44" t="s">
        <v>29</v>
      </c>
      <c r="B52" s="38">
        <v>1740</v>
      </c>
    </row>
    <row r="53" spans="1:2" ht="15" thickBot="1" x14ac:dyDescent="0.4">
      <c r="A53" s="44" t="s">
        <v>9</v>
      </c>
      <c r="B53" s="38">
        <v>1320</v>
      </c>
    </row>
    <row r="54" spans="1:2" ht="15" thickBot="1" x14ac:dyDescent="0.4">
      <c r="A54" s="3" t="s">
        <v>56</v>
      </c>
      <c r="B54" s="38">
        <v>93</v>
      </c>
    </row>
    <row r="55" spans="1:2" ht="15" thickBot="1" x14ac:dyDescent="0.4">
      <c r="A55" s="3" t="s">
        <v>22</v>
      </c>
      <c r="B55" s="38">
        <v>777</v>
      </c>
    </row>
    <row r="56" spans="1:2" ht="15" thickBot="1" x14ac:dyDescent="0.4">
      <c r="A56" s="14" t="s">
        <v>55</v>
      </c>
      <c r="B56" s="39">
        <v>20</v>
      </c>
    </row>
    <row r="57" spans="1:2" ht="15" thickBot="1" x14ac:dyDescent="0.4">
      <c r="A57" s="14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88596460-6007-45A2-B6B2-2C4CC6869350}"/>
    <hyperlink ref="A6" r:id="rId2" display="https://www.worldometers.info/coronavirus/usa/california/" xr:uid="{7036C02E-EDE4-4AC4-B8A8-936E7073AE42}"/>
    <hyperlink ref="A33" r:id="rId3" display="https://www.worldometers.info/coronavirus/usa/new-jersey/" xr:uid="{7AB0325D-E53F-40DA-BE61-20A59CD31CE6}"/>
    <hyperlink ref="A48" r:id="rId4" display="https://www.worldometers.info/coronavirus/usa/texas/" xr:uid="{71C65EC5-87FB-46E1-8FAB-812CA3DAF35D}"/>
    <hyperlink ref="A11" r:id="rId5" display="https://www.worldometers.info/coronavirus/usa/florida/" xr:uid="{A1AA3E0D-9144-4775-B135-C744A01BA95F}"/>
    <hyperlink ref="A16" r:id="rId6" display="https://www.worldometers.info/coronavirus/usa/illinois/" xr:uid="{E0F2CBBA-F8EB-4CAE-ABF9-6BADD46BD63B}"/>
    <hyperlink ref="A24" r:id="rId7" display="https://www.worldometers.info/coronavirus/usa/massachusetts/" xr:uid="{06BFAC07-6100-4AEF-9DFD-E3CBD964F43A}"/>
    <hyperlink ref="A42" r:id="rId8" display="https://www.worldometers.info/coronavirus/usa/pennsylvania/" xr:uid="{A0FF1720-7FB5-4EFA-8454-D7AECFC14B85}"/>
    <hyperlink ref="A12" r:id="rId9" display="https://www.worldometers.info/coronavirus/usa/georgia/" xr:uid="{2557D982-C02F-44F2-BE4A-40B97E96C9D3}"/>
    <hyperlink ref="A4" r:id="rId10" display="https://www.worldometers.info/coronavirus/usa/arizona/" xr:uid="{4758B60A-9AE1-4460-8283-7FAE4E8055A2}"/>
    <hyperlink ref="A25" r:id="rId11" display="https://www.worldometers.info/coronavirus/usa/michigan/" xr:uid="{C020EF6F-7C69-49CD-B68F-5810C11BC911}"/>
    <hyperlink ref="A23" r:id="rId12" display="https://www.worldometers.info/coronavirus/usa/maryland/" xr:uid="{8DB900F3-22BE-4092-A9F1-B7E4BE0E4411}"/>
    <hyperlink ref="A36" r:id="rId13" display="https://www.worldometers.info/coronavirus/usa/north-carolina/" xr:uid="{8C5FA48C-49AC-4527-BD6A-984BCB420465}"/>
    <hyperlink ref="A52" r:id="rId14" display="https://www.worldometers.info/coronavirus/usa/virginia/" xr:uid="{F8BE075F-DF8E-4303-99B4-9CE65027F9FA}"/>
    <hyperlink ref="A21" r:id="rId15" display="https://www.worldometers.info/coronavirus/usa/louisiana/" xr:uid="{000A687D-56AB-4BA6-8F73-D9561A67F5A9}"/>
    <hyperlink ref="A39" r:id="rId16" display="https://www.worldometers.info/coronavirus/usa/ohio/" xr:uid="{E8DAB601-581F-40DD-A439-AE098A6DE6F5}"/>
    <hyperlink ref="A8" r:id="rId17" display="https://www.worldometers.info/coronavirus/usa/connecticut/" xr:uid="{104DFF68-F067-4995-8A1E-2B39643891E8}"/>
    <hyperlink ref="A17" r:id="rId18" display="https://www.worldometers.info/coronavirus/usa/indiana/" xr:uid="{2F059985-6859-4AE5-B721-DC3C827CB053}"/>
    <hyperlink ref="A47" r:id="rId19" display="https://www.worldometers.info/coronavirus/usa/tennessee/" xr:uid="{5E862C96-870D-44BB-BEA8-41EAEB049E85}"/>
    <hyperlink ref="A2" r:id="rId20" display="https://www.worldometers.info/coronavirus/usa/alabama/" xr:uid="{2EE1C305-29F3-4C4B-A278-0571BBAFA7BA}"/>
    <hyperlink ref="A53" r:id="rId21" display="https://www.worldometers.info/coronavirus/usa/washington/" xr:uid="{98A11FE4-CBDA-45FD-9395-125B740DEB12}"/>
    <hyperlink ref="A7" r:id="rId22" display="https://www.worldometers.info/coronavirus/usa/colorado/" xr:uid="{3D5D20FF-E84E-4544-AD57-992364632B2A}"/>
    <hyperlink ref="A27" r:id="rId23" display="https://www.worldometers.info/coronavirus/usa/mississippi/" xr:uid="{41B21F05-A626-447F-A0A3-840CB2DEB60A}"/>
    <hyperlink ref="A20" r:id="rId24" display="https://www.worldometers.info/coronavirus/usa/kentucky/" xr:uid="{453E98B7-6A83-4F9E-867A-978C56186559}"/>
    <hyperlink ref="A40" r:id="rId25" display="https://www.worldometers.info/coronavirus/usa/oklahoma/" xr:uid="{B26FF4BA-4328-46CA-9CF9-B854555BC28A}"/>
    <hyperlink ref="A34" r:id="rId26" display="https://www.worldometers.info/coronavirus/usa/new-mexico/" xr:uid="{6E26C8D7-59CA-4C82-AF46-2BC822FCED07}"/>
    <hyperlink ref="A41" r:id="rId27" display="https://www.worldometers.info/coronavirus/usa/oregon/" xr:uid="{5C7712EF-9BF5-44D0-ACF2-78FE2EF4D94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4" bestFit="1" customWidth="1"/>
    <col min="3" max="3" width="10" style="40" bestFit="1" customWidth="1"/>
    <col min="4" max="16384" width="8.7265625" style="34"/>
  </cols>
  <sheetData>
    <row r="1" spans="1:3" ht="13" thickBot="1" x14ac:dyDescent="0.4">
      <c r="A1" s="34" t="s">
        <v>97</v>
      </c>
      <c r="C1" s="40" t="s">
        <v>96</v>
      </c>
    </row>
    <row r="2" spans="1:3" ht="15" thickBot="1" x14ac:dyDescent="0.4">
      <c r="A2" s="34" t="s">
        <v>36</v>
      </c>
      <c r="B2" s="44" t="s">
        <v>36</v>
      </c>
      <c r="C2" s="38">
        <v>929</v>
      </c>
    </row>
    <row r="3" spans="1:3" ht="13" thickBot="1" x14ac:dyDescent="0.4">
      <c r="B3" s="3" t="s">
        <v>52</v>
      </c>
      <c r="C3" s="38">
        <v>14</v>
      </c>
    </row>
    <row r="4" spans="1:3" ht="15" thickBot="1" x14ac:dyDescent="0.4">
      <c r="A4" s="34" t="s">
        <v>33</v>
      </c>
      <c r="B4" s="44" t="s">
        <v>33</v>
      </c>
      <c r="C4" s="38">
        <v>1588</v>
      </c>
    </row>
    <row r="5" spans="1:3" ht="13" thickBot="1" x14ac:dyDescent="0.4">
      <c r="A5" s="34" t="s">
        <v>34</v>
      </c>
      <c r="B5" s="3" t="s">
        <v>34</v>
      </c>
      <c r="C5" s="38">
        <v>265</v>
      </c>
    </row>
    <row r="6" spans="1:3" ht="15" thickBot="1" x14ac:dyDescent="0.4">
      <c r="A6" s="34" t="s">
        <v>10</v>
      </c>
      <c r="B6" s="44" t="s">
        <v>10</v>
      </c>
      <c r="C6" s="38">
        <v>5983</v>
      </c>
    </row>
    <row r="7" spans="1:3" ht="15" thickBot="1" x14ac:dyDescent="0.4">
      <c r="A7" s="34" t="s">
        <v>18</v>
      </c>
      <c r="B7" s="44" t="s">
        <v>18</v>
      </c>
      <c r="C7" s="38">
        <v>1682</v>
      </c>
    </row>
    <row r="8" spans="1:3" ht="15" thickBot="1" x14ac:dyDescent="0.4">
      <c r="A8" s="34" t="s">
        <v>23</v>
      </c>
      <c r="B8" s="44" t="s">
        <v>23</v>
      </c>
      <c r="C8" s="38">
        <v>4320</v>
      </c>
    </row>
    <row r="9" spans="1:3" ht="13" thickBot="1" x14ac:dyDescent="0.4">
      <c r="A9" s="34" t="s">
        <v>43</v>
      </c>
      <c r="B9" s="3" t="s">
        <v>43</v>
      </c>
      <c r="C9" s="38">
        <v>507</v>
      </c>
    </row>
    <row r="10" spans="1:3" ht="13" thickBot="1" x14ac:dyDescent="0.4">
      <c r="A10" s="34" t="s">
        <v>95</v>
      </c>
      <c r="B10" s="3" t="s">
        <v>63</v>
      </c>
      <c r="C10" s="38">
        <v>551</v>
      </c>
    </row>
    <row r="11" spans="1:3" ht="15" thickBot="1" x14ac:dyDescent="0.4">
      <c r="A11" s="34" t="s">
        <v>13</v>
      </c>
      <c r="B11" s="44" t="s">
        <v>13</v>
      </c>
      <c r="C11" s="38">
        <v>3447</v>
      </c>
    </row>
    <row r="12" spans="1:3" ht="15" thickBot="1" x14ac:dyDescent="0.4">
      <c r="A12" s="34" t="s">
        <v>16</v>
      </c>
      <c r="B12" s="44" t="s">
        <v>16</v>
      </c>
      <c r="C12" s="38">
        <v>2784</v>
      </c>
    </row>
    <row r="13" spans="1:3" ht="13" thickBot="1" x14ac:dyDescent="0.4">
      <c r="A13" s="34" t="s">
        <v>64</v>
      </c>
      <c r="B13" s="3" t="s">
        <v>64</v>
      </c>
      <c r="C13" s="38">
        <v>5</v>
      </c>
    </row>
    <row r="14" spans="1:3" ht="13" thickBot="1" x14ac:dyDescent="0.4">
      <c r="B14" s="3" t="s">
        <v>47</v>
      </c>
      <c r="C14" s="38">
        <v>18</v>
      </c>
    </row>
    <row r="15" spans="1:3" ht="13" thickBot="1" x14ac:dyDescent="0.4">
      <c r="A15" s="34" t="s">
        <v>49</v>
      </c>
      <c r="B15" s="3" t="s">
        <v>49</v>
      </c>
      <c r="C15" s="38">
        <v>91</v>
      </c>
    </row>
    <row r="16" spans="1:3" ht="15" thickBot="1" x14ac:dyDescent="0.4">
      <c r="A16" s="34" t="s">
        <v>12</v>
      </c>
      <c r="B16" s="44" t="s">
        <v>12</v>
      </c>
      <c r="C16" s="38">
        <v>7103</v>
      </c>
    </row>
    <row r="17" spans="1:3" ht="15" thickBot="1" x14ac:dyDescent="0.4">
      <c r="A17" s="34" t="s">
        <v>27</v>
      </c>
      <c r="B17" s="44" t="s">
        <v>27</v>
      </c>
      <c r="C17" s="38">
        <v>2624</v>
      </c>
    </row>
    <row r="18" spans="1:3" ht="13" thickBot="1" x14ac:dyDescent="0.4">
      <c r="A18" s="34" t="s">
        <v>41</v>
      </c>
      <c r="B18" s="3" t="s">
        <v>41</v>
      </c>
      <c r="C18" s="38">
        <v>712</v>
      </c>
    </row>
    <row r="19" spans="1:3" ht="13" thickBot="1" x14ac:dyDescent="0.4">
      <c r="A19" s="34" t="s">
        <v>45</v>
      </c>
      <c r="B19" s="3" t="s">
        <v>45</v>
      </c>
      <c r="C19" s="38">
        <v>273</v>
      </c>
    </row>
    <row r="20" spans="1:3" ht="15" thickBot="1" x14ac:dyDescent="0.4">
      <c r="A20" s="34" t="s">
        <v>38</v>
      </c>
      <c r="B20" s="44" t="s">
        <v>38</v>
      </c>
      <c r="C20" s="38">
        <v>560</v>
      </c>
    </row>
    <row r="21" spans="1:3" ht="15" thickBot="1" x14ac:dyDescent="0.4">
      <c r="A21" s="34" t="s">
        <v>14</v>
      </c>
      <c r="B21" s="44" t="s">
        <v>14</v>
      </c>
      <c r="C21" s="38">
        <v>3206</v>
      </c>
    </row>
    <row r="22" spans="1:3" ht="13" thickBot="1" x14ac:dyDescent="0.4">
      <c r="B22" s="3" t="s">
        <v>39</v>
      </c>
      <c r="C22" s="38">
        <v>105</v>
      </c>
    </row>
    <row r="23" spans="1:3" ht="15" thickBot="1" x14ac:dyDescent="0.4">
      <c r="A23" s="34" t="s">
        <v>26</v>
      </c>
      <c r="B23" s="44" t="s">
        <v>26</v>
      </c>
      <c r="C23" s="38">
        <v>3175</v>
      </c>
    </row>
    <row r="24" spans="1:3" ht="15" thickBot="1" x14ac:dyDescent="0.4">
      <c r="A24" s="34" t="s">
        <v>17</v>
      </c>
      <c r="B24" s="44" t="s">
        <v>17</v>
      </c>
      <c r="C24" s="38">
        <v>8095</v>
      </c>
    </row>
    <row r="25" spans="1:3" ht="15" thickBot="1" x14ac:dyDescent="0.4">
      <c r="A25" s="34" t="s">
        <v>11</v>
      </c>
      <c r="B25" s="44" t="s">
        <v>11</v>
      </c>
      <c r="C25" s="38">
        <v>6161</v>
      </c>
    </row>
    <row r="26" spans="1:3" ht="13" thickBot="1" x14ac:dyDescent="0.4">
      <c r="A26" s="34" t="s">
        <v>32</v>
      </c>
      <c r="B26" s="3" t="s">
        <v>32</v>
      </c>
      <c r="C26" s="38">
        <v>1470</v>
      </c>
    </row>
    <row r="27" spans="1:3" ht="15" thickBot="1" x14ac:dyDescent="0.4">
      <c r="A27" s="34" t="s">
        <v>30</v>
      </c>
      <c r="B27" s="44" t="s">
        <v>30</v>
      </c>
      <c r="C27" s="38">
        <v>1059</v>
      </c>
    </row>
    <row r="28" spans="1:3" ht="13" thickBot="1" x14ac:dyDescent="0.4">
      <c r="A28" s="34" t="s">
        <v>35</v>
      </c>
      <c r="B28" s="3" t="s">
        <v>35</v>
      </c>
      <c r="C28" s="38">
        <v>1024</v>
      </c>
    </row>
    <row r="29" spans="1:3" ht="13" thickBot="1" x14ac:dyDescent="0.4">
      <c r="B29" s="3" t="s">
        <v>51</v>
      </c>
      <c r="C29" s="38">
        <v>22</v>
      </c>
    </row>
    <row r="30" spans="1:3" ht="13" thickBot="1" x14ac:dyDescent="0.4">
      <c r="B30" s="3" t="s">
        <v>50</v>
      </c>
      <c r="C30" s="38">
        <v>269</v>
      </c>
    </row>
    <row r="31" spans="1:3" ht="13" thickBot="1" x14ac:dyDescent="0.4">
      <c r="A31" s="34" t="s">
        <v>31</v>
      </c>
      <c r="B31" s="3" t="s">
        <v>31</v>
      </c>
      <c r="C31" s="38">
        <v>504</v>
      </c>
    </row>
    <row r="32" spans="1:3" ht="13" thickBot="1" x14ac:dyDescent="0.4">
      <c r="A32" s="34" t="s">
        <v>42</v>
      </c>
      <c r="B32" s="3" t="s">
        <v>42</v>
      </c>
      <c r="C32" s="38">
        <v>367</v>
      </c>
    </row>
    <row r="33" spans="1:3" ht="15" thickBot="1" x14ac:dyDescent="0.4">
      <c r="A33" s="34" t="s">
        <v>8</v>
      </c>
      <c r="B33" s="44" t="s">
        <v>8</v>
      </c>
      <c r="C33" s="38">
        <v>15123</v>
      </c>
    </row>
    <row r="34" spans="1:3" ht="15" thickBot="1" x14ac:dyDescent="0.4">
      <c r="A34" s="34" t="s">
        <v>44</v>
      </c>
      <c r="B34" s="44" t="s">
        <v>44</v>
      </c>
      <c r="C34" s="38">
        <v>493</v>
      </c>
    </row>
    <row r="35" spans="1:3" ht="15" thickBot="1" x14ac:dyDescent="0.4">
      <c r="A35" s="34" t="s">
        <v>7</v>
      </c>
      <c r="B35" s="44" t="s">
        <v>7</v>
      </c>
      <c r="C35" s="38">
        <v>31496</v>
      </c>
    </row>
    <row r="36" spans="1:3" ht="15" thickBot="1" x14ac:dyDescent="0.4">
      <c r="A36" s="34" t="s">
        <v>24</v>
      </c>
      <c r="B36" s="44" t="s">
        <v>24</v>
      </c>
      <c r="C36" s="38">
        <v>1366</v>
      </c>
    </row>
    <row r="37" spans="1:3" ht="13" thickBot="1" x14ac:dyDescent="0.4">
      <c r="B37" s="3" t="s">
        <v>53</v>
      </c>
      <c r="C37" s="38">
        <v>79</v>
      </c>
    </row>
    <row r="38" spans="1:3" ht="15" thickBot="1" x14ac:dyDescent="0.4">
      <c r="A38" s="34" t="s">
        <v>21</v>
      </c>
      <c r="B38" s="44" t="s">
        <v>21</v>
      </c>
      <c r="C38" s="38">
        <v>2850</v>
      </c>
    </row>
    <row r="39" spans="1:3" ht="15" thickBot="1" x14ac:dyDescent="0.4">
      <c r="A39" s="34" t="s">
        <v>46</v>
      </c>
      <c r="B39" s="44" t="s">
        <v>46</v>
      </c>
      <c r="C39" s="38">
        <v>385</v>
      </c>
    </row>
    <row r="40" spans="1:3" ht="15" thickBot="1" x14ac:dyDescent="0.4">
      <c r="A40" s="34" t="s">
        <v>37</v>
      </c>
      <c r="B40" s="44" t="s">
        <v>37</v>
      </c>
      <c r="C40" s="38">
        <v>204</v>
      </c>
    </row>
    <row r="41" spans="1:3" ht="15" thickBot="1" x14ac:dyDescent="0.4">
      <c r="A41" s="34" t="s">
        <v>19</v>
      </c>
      <c r="B41" s="44" t="s">
        <v>19</v>
      </c>
      <c r="C41" s="38">
        <v>6672</v>
      </c>
    </row>
    <row r="42" spans="1:3" ht="13" thickBot="1" x14ac:dyDescent="0.4">
      <c r="A42" s="34" t="s">
        <v>65</v>
      </c>
      <c r="B42" s="3" t="s">
        <v>65</v>
      </c>
      <c r="C42" s="38">
        <v>153</v>
      </c>
    </row>
    <row r="43" spans="1:3" ht="13" thickBot="1" x14ac:dyDescent="0.4">
      <c r="B43" s="3" t="s">
        <v>40</v>
      </c>
      <c r="C43" s="38">
        <v>946</v>
      </c>
    </row>
    <row r="44" spans="1:3" ht="13" thickBot="1" x14ac:dyDescent="0.4">
      <c r="A44" s="34" t="s">
        <v>25</v>
      </c>
      <c r="B44" s="3" t="s">
        <v>25</v>
      </c>
      <c r="C44" s="38">
        <v>720</v>
      </c>
    </row>
    <row r="45" spans="1:3" ht="13" thickBot="1" x14ac:dyDescent="0.4">
      <c r="A45" s="34" t="s">
        <v>54</v>
      </c>
      <c r="B45" s="3" t="s">
        <v>54</v>
      </c>
      <c r="C45" s="38">
        <v>91</v>
      </c>
    </row>
    <row r="46" spans="1:3" ht="15" thickBot="1" x14ac:dyDescent="0.4">
      <c r="A46" s="34" t="s">
        <v>20</v>
      </c>
      <c r="B46" s="44" t="s">
        <v>20</v>
      </c>
      <c r="C46" s="38">
        <v>592</v>
      </c>
    </row>
    <row r="47" spans="1:3" ht="15" thickBot="1" x14ac:dyDescent="0.4">
      <c r="A47" s="34" t="s">
        <v>15</v>
      </c>
      <c r="B47" s="44" t="s">
        <v>15</v>
      </c>
      <c r="C47" s="38">
        <v>2437</v>
      </c>
    </row>
    <row r="48" spans="1:3" ht="13" thickBot="1" x14ac:dyDescent="0.4">
      <c r="A48" s="34" t="s">
        <v>28</v>
      </c>
      <c r="B48" s="3" t="s">
        <v>28</v>
      </c>
      <c r="C48" s="38">
        <v>168</v>
      </c>
    </row>
    <row r="49" spans="1:3" ht="13" thickBot="1" x14ac:dyDescent="0.4">
      <c r="A49" s="34" t="s">
        <v>48</v>
      </c>
      <c r="B49" s="3" t="s">
        <v>48</v>
      </c>
      <c r="C49" s="38">
        <v>56</v>
      </c>
    </row>
    <row r="50" spans="1:3" ht="15" thickBot="1" x14ac:dyDescent="0.4">
      <c r="A50" s="34" t="s">
        <v>29</v>
      </c>
      <c r="B50" s="44" t="s">
        <v>29</v>
      </c>
      <c r="C50" s="38">
        <v>1740</v>
      </c>
    </row>
    <row r="51" spans="1:3" ht="15" thickBot="1" x14ac:dyDescent="0.4">
      <c r="A51" s="34" t="s">
        <v>9</v>
      </c>
      <c r="B51" s="44" t="s">
        <v>9</v>
      </c>
      <c r="C51" s="38">
        <v>1320</v>
      </c>
    </row>
    <row r="52" spans="1:3" ht="13" thickBot="1" x14ac:dyDescent="0.4">
      <c r="B52" s="3" t="s">
        <v>56</v>
      </c>
      <c r="C52" s="38">
        <v>93</v>
      </c>
    </row>
    <row r="53" spans="1:3" ht="13" thickBot="1" x14ac:dyDescent="0.4">
      <c r="A53" s="34" t="s">
        <v>22</v>
      </c>
      <c r="B53" s="3" t="s">
        <v>22</v>
      </c>
      <c r="C53" s="38">
        <v>777</v>
      </c>
    </row>
    <row r="54" spans="1:3" ht="13" thickBot="1" x14ac:dyDescent="0.4">
      <c r="A54" s="34" t="s">
        <v>55</v>
      </c>
      <c r="B54" s="14" t="s">
        <v>55</v>
      </c>
      <c r="C54" s="39">
        <v>20</v>
      </c>
    </row>
    <row r="59" spans="1:3" ht="13" thickBot="1" x14ac:dyDescent="0.4"/>
    <row r="60" spans="1:3" ht="14.5" x14ac:dyDescent="0.35">
      <c r="B60" s="3"/>
      <c r="C60" s="4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50CCEAA6-2E06-4ECF-9141-EAB5EE546609}"/>
    <hyperlink ref="B6" r:id="rId2" display="https://www.worldometers.info/coronavirus/usa/california/" xr:uid="{C4E2B7CF-7EEA-4EFC-BF2D-1B4EE88D31F0}"/>
    <hyperlink ref="B33" r:id="rId3" display="https://www.worldometers.info/coronavirus/usa/new-jersey/" xr:uid="{8F87AFD7-9AD5-4EBD-BE8D-6E42DCC6472B}"/>
    <hyperlink ref="B47" r:id="rId4" display="https://www.worldometers.info/coronavirus/usa/texas/" xr:uid="{B22AD215-46C1-4179-864E-A02F636C84C2}"/>
    <hyperlink ref="B11" r:id="rId5" display="https://www.worldometers.info/coronavirus/usa/florida/" xr:uid="{92E483AD-D7EC-4B8B-84A6-9ABD8D69D9BD}"/>
    <hyperlink ref="B16" r:id="rId6" display="https://www.worldometers.info/coronavirus/usa/illinois/" xr:uid="{F2D6B086-B1E0-4623-B485-9274B5B0A660}"/>
    <hyperlink ref="B24" r:id="rId7" display="https://www.worldometers.info/coronavirus/usa/massachusetts/" xr:uid="{F6C12898-996F-42F3-8545-294BFFCA75B0}"/>
    <hyperlink ref="B41" r:id="rId8" display="https://www.worldometers.info/coronavirus/usa/pennsylvania/" xr:uid="{1F0C5BC9-6E0B-4CE1-82EC-FDCFDB0B1202}"/>
    <hyperlink ref="B12" r:id="rId9" display="https://www.worldometers.info/coronavirus/usa/georgia/" xr:uid="{A5C2E35B-8168-46C6-8E45-2CE29E598E59}"/>
    <hyperlink ref="B4" r:id="rId10" display="https://www.worldometers.info/coronavirus/usa/arizona/" xr:uid="{F953461A-5C1F-43BC-9932-D63FA2B4FD93}"/>
    <hyperlink ref="B25" r:id="rId11" display="https://www.worldometers.info/coronavirus/usa/michigan/" xr:uid="{BE34FAB8-52AB-44E6-81D8-DF4199AB5CFD}"/>
    <hyperlink ref="B23" r:id="rId12" display="https://www.worldometers.info/coronavirus/usa/maryland/" xr:uid="{6C76FC90-F9A2-4600-8673-02171F875B23}"/>
    <hyperlink ref="B36" r:id="rId13" display="https://www.worldometers.info/coronavirus/usa/north-carolina/" xr:uid="{48347108-B984-42CA-ADA9-CEA9EA741729}"/>
    <hyperlink ref="B50" r:id="rId14" display="https://www.worldometers.info/coronavirus/usa/virginia/" xr:uid="{1C9C504B-7455-4484-BD76-CCCDB7721962}"/>
    <hyperlink ref="B21" r:id="rId15" display="https://www.worldometers.info/coronavirus/usa/louisiana/" xr:uid="{73F6D7A1-BA6E-48EB-B9CD-F4CCBEA7A50B}"/>
    <hyperlink ref="B38" r:id="rId16" display="https://www.worldometers.info/coronavirus/usa/ohio/" xr:uid="{21091F1F-661E-42AA-86CA-AC332A437894}"/>
    <hyperlink ref="B8" r:id="rId17" display="https://www.worldometers.info/coronavirus/usa/connecticut/" xr:uid="{2335D1FE-0280-4CB7-9D7F-F45AD2656BA1}"/>
    <hyperlink ref="B17" r:id="rId18" display="https://www.worldometers.info/coronavirus/usa/indiana/" xr:uid="{B6446E56-D2B5-48FB-B8C1-B2E9C61E1879}"/>
    <hyperlink ref="B46" r:id="rId19" display="https://www.worldometers.info/coronavirus/usa/tennessee/" xr:uid="{E87D4454-8594-46DF-A132-D4936258FBC5}"/>
    <hyperlink ref="B2" r:id="rId20" display="https://www.worldometers.info/coronavirus/usa/alabama/" xr:uid="{064320B2-0287-462F-9BC3-1E110D0BEC70}"/>
    <hyperlink ref="B51" r:id="rId21" display="https://www.worldometers.info/coronavirus/usa/washington/" xr:uid="{04EF9A84-963E-453F-A958-CA3D369F1458}"/>
    <hyperlink ref="B7" r:id="rId22" display="https://www.worldometers.info/coronavirus/usa/colorado/" xr:uid="{E700F1B4-A287-4267-95DC-E4A4AAA755BB}"/>
    <hyperlink ref="B27" r:id="rId23" display="https://www.worldometers.info/coronavirus/usa/mississippi/" xr:uid="{EFF21CB9-CFFD-43BB-A93F-28486D4F7A08}"/>
    <hyperlink ref="B20" r:id="rId24" display="https://www.worldometers.info/coronavirus/usa/kentucky/" xr:uid="{BF5AC5E5-A321-4411-8AB6-58DDD6E7099B}"/>
    <hyperlink ref="B39" r:id="rId25" display="https://www.worldometers.info/coronavirus/usa/oklahoma/" xr:uid="{34F6E6AD-1BF1-4ACA-BE9F-7C839F507BFB}"/>
    <hyperlink ref="B34" r:id="rId26" display="https://www.worldometers.info/coronavirus/usa/new-mexico/" xr:uid="{8F3FE8F9-F24D-423C-A37C-BAA60EED100A}"/>
    <hyperlink ref="B40" r:id="rId27" display="https://www.worldometers.info/coronavirus/usa/oregon/" xr:uid="{E2774A81-793C-4AD1-BB08-41CC8E6BC8AD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2020-06-30T12:37:18Z</dcterms:modified>
</cp:coreProperties>
</file>