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7" documentId="8_{2A99B96A-644F-44DB-863C-43B99534FF1A}" xr6:coauthVersionLast="45" xr6:coauthVersionMax="45" xr10:uidLastSave="{9E9FF844-9426-4C90-95F1-F9336DDDE59C}"/>
  <bookViews>
    <workbookView xWindow="3930" yWindow="-20250" windowWidth="25875" windowHeight="16485" activeTab="1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Updates'!$A$1:$V$51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38" i="3"/>
  <c r="N15" i="3"/>
  <c r="N24" i="3"/>
  <c r="N6" i="3"/>
  <c r="N18" i="3"/>
  <c r="N32" i="3"/>
  <c r="N16" i="3"/>
  <c r="N2" i="3"/>
  <c r="N39" i="3"/>
  <c r="N44" i="3"/>
  <c r="N21" i="3"/>
  <c r="N3" i="3"/>
  <c r="N20" i="3"/>
  <c r="N4" i="3"/>
  <c r="N47" i="3"/>
  <c r="N22" i="3"/>
  <c r="N55" i="3"/>
  <c r="N9" i="3"/>
  <c r="N29" i="3"/>
  <c r="N46" i="3"/>
  <c r="N17" i="3"/>
  <c r="N43" i="3"/>
  <c r="N19" i="3"/>
  <c r="N48" i="3"/>
  <c r="N53" i="3"/>
  <c r="N51" i="3"/>
  <c r="N10" i="3"/>
  <c r="N30" i="3"/>
  <c r="N37" i="3"/>
  <c r="N26" i="3"/>
  <c r="N34" i="3"/>
  <c r="N25" i="3"/>
  <c r="N50" i="3"/>
  <c r="N27" i="3"/>
  <c r="N45" i="3"/>
  <c r="N8" i="3"/>
  <c r="N40" i="3"/>
  <c r="N5" i="3"/>
  <c r="N42" i="3"/>
  <c r="N7" i="3"/>
  <c r="N23" i="3"/>
  <c r="N33" i="3"/>
  <c r="N31" i="3"/>
  <c r="N41" i="3"/>
  <c r="N11" i="3"/>
  <c r="N35" i="3"/>
  <c r="N56" i="3"/>
  <c r="N14" i="3"/>
  <c r="N28" i="3"/>
  <c r="N12" i="3"/>
  <c r="N52" i="3"/>
  <c r="N54" i="3"/>
  <c r="N13" i="3"/>
  <c r="N49" i="3"/>
  <c r="N36" i="3"/>
  <c r="M27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L27" i="3" l="1"/>
  <c r="L32" i="3"/>
  <c r="L7" i="3"/>
  <c r="L8" i="3"/>
  <c r="L12" i="3"/>
  <c r="L51" i="3"/>
  <c r="L38" i="3"/>
  <c r="L53" i="3"/>
  <c r="L30" i="3"/>
  <c r="L19" i="3"/>
  <c r="L4" i="3"/>
  <c r="L13" i="3"/>
  <c r="L42" i="3"/>
  <c r="L24" i="3"/>
  <c r="L55" i="3"/>
  <c r="L18" i="3"/>
  <c r="L54" i="3"/>
  <c r="L49" i="3"/>
  <c r="L37" i="3"/>
  <c r="L45" i="3"/>
  <c r="L39" i="3"/>
  <c r="L26" i="3"/>
  <c r="L41" i="3"/>
  <c r="L28" i="3"/>
  <c r="L2" i="3"/>
  <c r="L3" i="3"/>
  <c r="L43" i="3"/>
  <c r="L52" i="3"/>
  <c r="L11" i="3"/>
  <c r="L15" i="3"/>
  <c r="L9" i="3"/>
  <c r="L40" i="3"/>
  <c r="L5" i="3"/>
  <c r="L22" i="3"/>
  <c r="L46" i="3"/>
  <c r="L44" i="3"/>
  <c r="L17" i="3"/>
  <c r="L20" i="3"/>
  <c r="L14" i="3"/>
  <c r="L25" i="3"/>
  <c r="L34" i="3"/>
  <c r="L31" i="3"/>
  <c r="L35" i="3"/>
  <c r="L36" i="3"/>
  <c r="L56" i="3"/>
  <c r="L29" i="3"/>
  <c r="L33" i="3"/>
  <c r="L21" i="3"/>
  <c r="L50" i="3"/>
  <c r="L10" i="3"/>
  <c r="L48" i="3"/>
  <c r="L23" i="3"/>
  <c r="L6" i="3"/>
  <c r="L47" i="3"/>
  <c r="M20" i="3" l="1"/>
  <c r="M28" i="3"/>
  <c r="M37" i="3"/>
  <c r="M31" i="3"/>
  <c r="M38" i="3"/>
  <c r="M10" i="3"/>
  <c r="M14" i="3"/>
  <c r="M42" i="3"/>
  <c r="M26" i="3"/>
  <c r="M17" i="3"/>
  <c r="M3" i="3"/>
  <c r="M49" i="3"/>
  <c r="M2" i="3"/>
  <c r="M6" i="3"/>
  <c r="M16" i="3"/>
  <c r="M4" i="3"/>
  <c r="M39" i="3"/>
  <c r="M50" i="3"/>
  <c r="M32" i="3"/>
  <c r="M34" i="3"/>
  <c r="M45" i="3"/>
  <c r="M51" i="3"/>
  <c r="M46" i="3"/>
  <c r="M24" i="3"/>
  <c r="M13" i="3"/>
  <c r="M33" i="3"/>
  <c r="M30" i="3"/>
  <c r="M11" i="3"/>
  <c r="M52" i="3"/>
  <c r="M53" i="3"/>
  <c r="M22" i="3"/>
  <c r="M43" i="3"/>
  <c r="M56" i="3"/>
  <c r="M9" i="3"/>
  <c r="M21" i="3"/>
  <c r="M48" i="3"/>
  <c r="M5" i="3"/>
  <c r="M54" i="3"/>
  <c r="M18" i="3"/>
  <c r="M47" i="3"/>
  <c r="M44" i="3"/>
  <c r="M29" i="3"/>
  <c r="M15" i="3"/>
  <c r="M40" i="3"/>
  <c r="M41" i="3"/>
  <c r="M23" i="3"/>
  <c r="M36" i="3"/>
  <c r="M35" i="3"/>
  <c r="M12" i="3"/>
  <c r="M19" i="3"/>
  <c r="M25" i="3"/>
  <c r="M7" i="3"/>
  <c r="M55" i="3"/>
  <c r="M8" i="3"/>
  <c r="L16" i="3" l="1"/>
  <c r="N5" i="1" l="1"/>
  <c r="N6" i="1"/>
  <c r="N7" i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N23" i="1"/>
  <c r="N24" i="1"/>
  <c r="O24" i="1" s="1"/>
  <c r="N25" i="1"/>
  <c r="O25" i="1" s="1"/>
  <c r="N26" i="1"/>
  <c r="O26" i="1" s="1"/>
  <c r="N27" i="1"/>
  <c r="N28" i="1"/>
  <c r="O28" i="1" s="1"/>
  <c r="N29" i="1"/>
  <c r="N30" i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N39" i="1"/>
  <c r="N40" i="1"/>
  <c r="O40" i="1" s="1"/>
  <c r="N41" i="1"/>
  <c r="O41" i="1" s="1"/>
  <c r="N42" i="1"/>
  <c r="O42" i="1" s="1"/>
  <c r="N43" i="1"/>
  <c r="O43" i="1" s="1"/>
  <c r="N44" i="1"/>
  <c r="O44" i="1" s="1"/>
  <c r="N45" i="1"/>
  <c r="N46" i="1"/>
  <c r="N47" i="1"/>
  <c r="N48" i="1"/>
  <c r="O48" i="1" s="1"/>
  <c r="N49" i="1"/>
  <c r="O49" i="1" s="1"/>
  <c r="O46" i="1" l="1"/>
  <c r="O27" i="1"/>
  <c r="O45" i="1"/>
  <c r="O30" i="1"/>
  <c r="O7" i="1"/>
  <c r="O29" i="1"/>
  <c r="O22" i="1"/>
  <c r="O14" i="1"/>
  <c r="O5" i="1"/>
  <c r="O38" i="1"/>
  <c r="O23" i="1"/>
  <c r="O47" i="1"/>
  <c r="O39" i="1"/>
  <c r="O6" i="1"/>
  <c r="U2" i="1"/>
  <c r="N50" i="1" l="1"/>
  <c r="O50" i="1" l="1"/>
  <c r="U10" i="1"/>
  <c r="V10" i="1" s="1"/>
  <c r="U44" i="1"/>
  <c r="V44" i="1" s="1"/>
  <c r="U46" i="1"/>
  <c r="V46" i="1" s="1"/>
  <c r="U21" i="1"/>
  <c r="V21" i="1" s="1"/>
  <c r="U16" i="1"/>
  <c r="V16" i="1" s="1"/>
  <c r="U23" i="1"/>
  <c r="V23" i="1" s="1"/>
  <c r="U33" i="1"/>
  <c r="V33" i="1" s="1"/>
  <c r="U28" i="1"/>
  <c r="V28" i="1" s="1"/>
  <c r="U32" i="1"/>
  <c r="V32" i="1" s="1"/>
  <c r="U26" i="1"/>
  <c r="V26" i="1" s="1"/>
  <c r="U17" i="1"/>
  <c r="V17" i="1" s="1"/>
  <c r="U19" i="1"/>
  <c r="V19" i="1" s="1"/>
  <c r="U14" i="1"/>
  <c r="V14" i="1" s="1"/>
  <c r="U18" i="1"/>
  <c r="V18" i="1" s="1"/>
  <c r="U34" i="1"/>
  <c r="V34" i="1" s="1"/>
  <c r="U43" i="1"/>
  <c r="V43" i="1" s="1"/>
  <c r="U9" i="1"/>
  <c r="V9" i="1" s="1"/>
  <c r="U25" i="1"/>
  <c r="V25" i="1" s="1"/>
  <c r="U41" i="1"/>
  <c r="V41" i="1" s="1"/>
  <c r="U20" i="1"/>
  <c r="V20" i="1" s="1"/>
  <c r="U49" i="1"/>
  <c r="V49" i="1" s="1"/>
  <c r="U27" i="1"/>
  <c r="V27" i="1" s="1"/>
  <c r="U22" i="1"/>
  <c r="V22" i="1" s="1"/>
  <c r="U13" i="1"/>
  <c r="V13" i="1" s="1"/>
  <c r="U47" i="1"/>
  <c r="V47" i="1" s="1"/>
  <c r="U42" i="1"/>
  <c r="V42" i="1" s="1"/>
  <c r="U12" i="1"/>
  <c r="V12" i="1" s="1"/>
  <c r="U35" i="1"/>
  <c r="V35" i="1" s="1"/>
  <c r="U30" i="1"/>
  <c r="V30" i="1" s="1"/>
  <c r="U5" i="1"/>
  <c r="V5" i="1" s="1"/>
  <c r="U37" i="1"/>
  <c r="V37" i="1" s="1"/>
  <c r="U48" i="1"/>
  <c r="V48" i="1" s="1"/>
  <c r="U7" i="1"/>
  <c r="V7" i="1" s="1"/>
  <c r="U39" i="1"/>
  <c r="V39" i="1" s="1"/>
  <c r="U36" i="1"/>
  <c r="V36" i="1" s="1"/>
  <c r="U11" i="1"/>
  <c r="V11" i="1" s="1"/>
  <c r="U45" i="1"/>
  <c r="V45" i="1" s="1"/>
  <c r="U6" i="1"/>
  <c r="V6" i="1" s="1"/>
  <c r="U38" i="1"/>
  <c r="V38" i="1" s="1"/>
  <c r="U29" i="1"/>
  <c r="V29" i="1" s="1"/>
  <c r="U8" i="1"/>
  <c r="V8" i="1" s="1"/>
  <c r="U40" i="1"/>
  <c r="V40" i="1" s="1"/>
  <c r="U15" i="1"/>
  <c r="V15" i="1" s="1"/>
  <c r="U31" i="1"/>
  <c r="V31" i="1" s="1"/>
  <c r="U24" i="1"/>
  <c r="V24" i="1" s="1"/>
  <c r="S38" i="1"/>
  <c r="S22" i="1"/>
  <c r="S49" i="1"/>
  <c r="S41" i="1"/>
  <c r="S33" i="1"/>
  <c r="S25" i="1"/>
  <c r="S17" i="1"/>
  <c r="S9" i="1"/>
  <c r="S43" i="1"/>
  <c r="S35" i="1"/>
  <c r="S27" i="1"/>
  <c r="S19" i="1"/>
  <c r="S11" i="1"/>
  <c r="S14" i="1"/>
  <c r="S6" i="1"/>
  <c r="S48" i="1"/>
  <c r="S40" i="1"/>
  <c r="S32" i="1"/>
  <c r="S16" i="1"/>
  <c r="S8" i="1"/>
  <c r="S45" i="1"/>
  <c r="S37" i="1"/>
  <c r="S29" i="1"/>
  <c r="S21" i="1"/>
  <c r="S13" i="1"/>
  <c r="S5" i="1"/>
  <c r="S30" i="1"/>
  <c r="S42" i="1"/>
  <c r="S26" i="1"/>
  <c r="S10" i="1"/>
  <c r="S39" i="1"/>
  <c r="S31" i="1"/>
  <c r="S23" i="1"/>
  <c r="S15" i="1"/>
  <c r="S7" i="1"/>
  <c r="S46" i="1"/>
  <c r="S34" i="1"/>
  <c r="S18" i="1"/>
  <c r="S47" i="1"/>
  <c r="S50" i="1" s="1"/>
  <c r="S44" i="1"/>
  <c r="S36" i="1"/>
  <c r="S28" i="1"/>
  <c r="S20" i="1"/>
  <c r="S12" i="1"/>
  <c r="S24" i="1"/>
  <c r="T43" i="1"/>
  <c r="T47" i="1"/>
  <c r="T50" i="1" s="1"/>
  <c r="T46" i="1"/>
  <c r="T38" i="1"/>
  <c r="T30" i="1"/>
  <c r="T22" i="1"/>
  <c r="T14" i="1"/>
  <c r="T6" i="1"/>
  <c r="T19" i="1"/>
  <c r="T48" i="1"/>
  <c r="T16" i="1"/>
  <c r="T8" i="1"/>
  <c r="T40" i="1"/>
  <c r="T32" i="1"/>
  <c r="T45" i="1"/>
  <c r="T37" i="1"/>
  <c r="T29" i="1"/>
  <c r="T21" i="1"/>
  <c r="T13" i="1"/>
  <c r="T5" i="1"/>
  <c r="T35" i="1"/>
  <c r="T11" i="1"/>
  <c r="T42" i="1"/>
  <c r="T34" i="1"/>
  <c r="T26" i="1"/>
  <c r="T18" i="1"/>
  <c r="T10" i="1"/>
  <c r="T31" i="1"/>
  <c r="T15" i="1"/>
  <c r="T44" i="1"/>
  <c r="T36" i="1"/>
  <c r="T28" i="1"/>
  <c r="T20" i="1"/>
  <c r="T12" i="1"/>
  <c r="T27" i="1"/>
  <c r="T39" i="1"/>
  <c r="T23" i="1"/>
  <c r="T7" i="1"/>
  <c r="T49" i="1"/>
  <c r="T41" i="1"/>
  <c r="T33" i="1"/>
  <c r="T25" i="1"/>
  <c r="T17" i="1"/>
  <c r="T9" i="1"/>
  <c r="T24" i="1"/>
  <c r="R9" i="1"/>
  <c r="R44" i="1"/>
  <c r="R36" i="1"/>
  <c r="R28" i="1"/>
  <c r="R20" i="1"/>
  <c r="R12" i="1"/>
  <c r="R25" i="1"/>
  <c r="R41" i="1"/>
  <c r="R30" i="1"/>
  <c r="R14" i="1"/>
  <c r="R6" i="1"/>
  <c r="R33" i="1"/>
  <c r="R46" i="1"/>
  <c r="R38" i="1"/>
  <c r="R22" i="1"/>
  <c r="R43" i="1"/>
  <c r="R35" i="1"/>
  <c r="R27" i="1"/>
  <c r="R19" i="1"/>
  <c r="R11" i="1"/>
  <c r="R49" i="1"/>
  <c r="R17" i="1"/>
  <c r="R48" i="1"/>
  <c r="R40" i="1"/>
  <c r="R32" i="1"/>
  <c r="R16" i="1"/>
  <c r="R8" i="1"/>
  <c r="R37" i="1"/>
  <c r="R21" i="1"/>
  <c r="R5" i="1"/>
  <c r="R42" i="1"/>
  <c r="R34" i="1"/>
  <c r="R26" i="1"/>
  <c r="R18" i="1"/>
  <c r="R10" i="1"/>
  <c r="R45" i="1"/>
  <c r="R29" i="1"/>
  <c r="R13" i="1"/>
  <c r="R47" i="1"/>
  <c r="R50" i="1" s="1"/>
  <c r="R39" i="1"/>
  <c r="R31" i="1"/>
  <c r="R23" i="1"/>
  <c r="R15" i="1"/>
  <c r="R7" i="1"/>
  <c r="R24" i="1"/>
  <c r="Q20" i="1"/>
  <c r="Q17" i="1"/>
  <c r="Q28" i="1"/>
  <c r="Q21" i="1"/>
  <c r="Q40" i="1"/>
  <c r="Q15" i="1"/>
  <c r="Q47" i="1"/>
  <c r="Q50" i="1" s="1"/>
  <c r="Q22" i="1"/>
  <c r="Q33" i="1"/>
  <c r="Q7" i="1"/>
  <c r="Q23" i="1"/>
  <c r="Q44" i="1"/>
  <c r="Q30" i="1"/>
  <c r="Q41" i="1"/>
  <c r="Q26" i="1"/>
  <c r="Q12" i="1"/>
  <c r="Q27" i="1"/>
  <c r="Q31" i="1"/>
  <c r="Q25" i="1"/>
  <c r="Q45" i="1"/>
  <c r="Q49" i="1"/>
  <c r="Q48" i="1"/>
  <c r="Q13" i="1"/>
  <c r="Q14" i="1"/>
  <c r="Q11" i="1"/>
  <c r="Q32" i="1"/>
  <c r="Q29" i="1"/>
  <c r="Q10" i="1"/>
  <c r="Q36" i="1"/>
  <c r="Q37" i="1"/>
  <c r="Q42" i="1"/>
  <c r="Q6" i="1"/>
  <c r="Q43" i="1"/>
  <c r="Q39" i="1"/>
  <c r="Q18" i="1"/>
  <c r="Q35" i="1"/>
  <c r="Q5" i="1"/>
  <c r="Q9" i="1"/>
  <c r="Q19" i="1"/>
  <c r="Q38" i="1"/>
  <c r="Q46" i="1"/>
  <c r="Q34" i="1"/>
  <c r="Q16" i="1"/>
  <c r="Q24" i="1"/>
  <c r="Q8" i="1"/>
  <c r="U50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<sst xmlns="http://schemas.openxmlformats.org/spreadsheetml/2006/main" count="321" uniqueCount="102">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</sst>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8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7" xfId="3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texas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florida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texas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florida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texas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florida/" TargetMode="External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texas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florida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4" workbookViewId="0">
      <selection activeCell="A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56" t="s">
        <v>68</v>
      </c>
      <c r="M1" s="56"/>
      <c r="N1" s="56"/>
      <c r="O1" s="6">
        <v>1.4999999999999999E-2</v>
      </c>
      <c r="P1" s="6"/>
      <c r="Q1" s="57" t="s">
        <v>77</v>
      </c>
      <c r="R1" s="57"/>
      <c r="S1" s="57"/>
      <c r="T1" s="57"/>
      <c r="U1" s="57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8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6" t="s">
        <v>7</v>
      </c>
      <c r="B5" s="1">
        <v>348655</v>
      </c>
      <c r="C5" s="2"/>
      <c r="D5" s="1">
        <v>27175</v>
      </c>
      <c r="E5" s="2"/>
      <c r="F5" s="1">
        <v>262750</v>
      </c>
      <c r="G5" s="1">
        <v>17922</v>
      </c>
      <c r="H5" s="1">
        <v>1397</v>
      </c>
      <c r="I5" s="1">
        <v>1225113</v>
      </c>
      <c r="J5" s="1">
        <v>62976</v>
      </c>
      <c r="K5" s="7"/>
      <c r="L5" s="8"/>
      <c r="M5" s="26">
        <f t="shared" ref="M5:M27" si="0">D5/B5</f>
        <v>7.7942378569072573E-2</v>
      </c>
      <c r="N5" s="4">
        <f t="shared" ref="N5:N27" si="1">D5/$O$1</f>
        <v>1811666.6666666667</v>
      </c>
      <c r="O5" s="5">
        <f t="shared" ref="O5:O27" si="2">ABS(F5-N5)/N5</f>
        <v>0.85496780128794847</v>
      </c>
      <c r="P5" s="5"/>
      <c r="Q5" s="22">
        <f t="shared" ref="Q5:Q27" si="3">$Q$2*$N5</f>
        <v>271750</v>
      </c>
      <c r="R5" s="22">
        <f t="shared" ref="R5:R27" si="4">$R$2*$N5</f>
        <v>1087000</v>
      </c>
      <c r="S5" s="22">
        <f t="shared" ref="S5:S27" si="5">$S$2*$N5</f>
        <v>452916.66666666669</v>
      </c>
      <c r="T5" s="22">
        <f t="shared" ref="T5:T27" si="6">$T$2*$N5</f>
        <v>226458.33333333334</v>
      </c>
      <c r="U5" s="22">
        <f t="shared" ref="U5:U27" si="7">$U$2*$N5</f>
        <v>27175</v>
      </c>
      <c r="V5" s="19">
        <f t="shared" ref="V5:V27" si="8">N5-U5</f>
        <v>1784491.6666666667</v>
      </c>
    </row>
    <row r="6" spans="1:22" ht="15" thickBot="1" x14ac:dyDescent="0.4">
      <c r="A6" s="46" t="s">
        <v>8</v>
      </c>
      <c r="B6" s="1">
        <v>142079</v>
      </c>
      <c r="C6" s="2"/>
      <c r="D6" s="1">
        <v>9541</v>
      </c>
      <c r="E6" s="2"/>
      <c r="F6" s="1">
        <v>129310</v>
      </c>
      <c r="G6" s="1">
        <v>15996</v>
      </c>
      <c r="H6" s="1">
        <v>1074</v>
      </c>
      <c r="I6" s="1">
        <v>433060</v>
      </c>
      <c r="J6" s="1">
        <v>48756</v>
      </c>
      <c r="K6" s="7"/>
      <c r="L6" s="8"/>
      <c r="M6" s="26">
        <f t="shared" si="0"/>
        <v>6.7152781199192005E-2</v>
      </c>
      <c r="N6" s="4">
        <f t="shared" si="1"/>
        <v>636066.66666666674</v>
      </c>
      <c r="O6" s="5">
        <f t="shared" si="2"/>
        <v>0.79670369982182165</v>
      </c>
      <c r="P6" s="5"/>
      <c r="Q6" s="22">
        <f t="shared" si="3"/>
        <v>95410.000000000015</v>
      </c>
      <c r="R6" s="22">
        <f t="shared" si="4"/>
        <v>381640.00000000006</v>
      </c>
      <c r="S6" s="22">
        <f t="shared" si="5"/>
        <v>159016.66666666669</v>
      </c>
      <c r="T6" s="22">
        <f t="shared" si="6"/>
        <v>79508.333333333343</v>
      </c>
      <c r="U6" s="22">
        <f t="shared" si="7"/>
        <v>9541</v>
      </c>
      <c r="V6" s="19">
        <f t="shared" si="8"/>
        <v>626525.66666666674</v>
      </c>
    </row>
    <row r="7" spans="1:22" ht="15" thickBot="1" x14ac:dyDescent="0.4">
      <c r="A7" s="3" t="s">
        <v>12</v>
      </c>
      <c r="B7" s="1">
        <v>83021</v>
      </c>
      <c r="C7" s="2"/>
      <c r="D7" s="1">
        <v>3601</v>
      </c>
      <c r="E7" s="2"/>
      <c r="F7" s="1">
        <v>70644</v>
      </c>
      <c r="G7" s="1">
        <v>6552</v>
      </c>
      <c r="H7" s="2">
        <v>284</v>
      </c>
      <c r="I7" s="1">
        <v>471691</v>
      </c>
      <c r="J7" s="1">
        <v>37224</v>
      </c>
      <c r="K7" s="7"/>
      <c r="L7" s="8"/>
      <c r="M7" s="26">
        <f t="shared" si="0"/>
        <v>4.3374567880415799E-2</v>
      </c>
      <c r="N7" s="4">
        <f t="shared" si="1"/>
        <v>240066.66666666669</v>
      </c>
      <c r="O7" s="5">
        <f t="shared" si="2"/>
        <v>0.70573174118300475</v>
      </c>
      <c r="P7" s="5"/>
      <c r="Q7" s="22">
        <f t="shared" si="3"/>
        <v>36010</v>
      </c>
      <c r="R7" s="22">
        <f t="shared" si="4"/>
        <v>144040</v>
      </c>
      <c r="S7" s="22">
        <f t="shared" si="5"/>
        <v>60016.666666666672</v>
      </c>
      <c r="T7" s="22">
        <f t="shared" si="6"/>
        <v>30008.333333333336</v>
      </c>
      <c r="U7" s="22">
        <f t="shared" si="7"/>
        <v>3601</v>
      </c>
      <c r="V7" s="19">
        <f t="shared" si="8"/>
        <v>236465.66666666669</v>
      </c>
    </row>
    <row r="8" spans="1:22" ht="15" thickBot="1" x14ac:dyDescent="0.4">
      <c r="A8" s="46" t="s">
        <v>17</v>
      </c>
      <c r="B8" s="1">
        <v>79332</v>
      </c>
      <c r="C8" s="2"/>
      <c r="D8" s="1">
        <v>5141</v>
      </c>
      <c r="E8" s="2"/>
      <c r="F8" s="1">
        <v>52043</v>
      </c>
      <c r="G8" s="1">
        <v>11510</v>
      </c>
      <c r="H8" s="2">
        <v>746</v>
      </c>
      <c r="I8" s="1">
        <v>401496</v>
      </c>
      <c r="J8" s="1">
        <v>58251</v>
      </c>
      <c r="K8" s="7"/>
      <c r="L8" s="8"/>
      <c r="M8" s="26">
        <f t="shared" si="0"/>
        <v>6.4803610144708312E-2</v>
      </c>
      <c r="N8" s="4">
        <f t="shared" si="1"/>
        <v>342733.33333333337</v>
      </c>
      <c r="O8" s="5">
        <f t="shared" si="2"/>
        <v>0.84815308305777093</v>
      </c>
      <c r="P8" s="5"/>
      <c r="Q8" s="22">
        <f t="shared" si="3"/>
        <v>51410.000000000007</v>
      </c>
      <c r="R8" s="22">
        <f t="shared" si="4"/>
        <v>205640.00000000003</v>
      </c>
      <c r="S8" s="22">
        <f t="shared" si="5"/>
        <v>85683.333333333343</v>
      </c>
      <c r="T8" s="22">
        <f t="shared" si="6"/>
        <v>42841.666666666672</v>
      </c>
      <c r="U8" s="22">
        <f t="shared" si="7"/>
        <v>5141</v>
      </c>
      <c r="V8" s="19">
        <f t="shared" si="8"/>
        <v>337592.33333333337</v>
      </c>
    </row>
    <row r="9" spans="1:22" ht="15" thickBot="1" x14ac:dyDescent="0.4">
      <c r="A9" s="46" t="s">
        <v>10</v>
      </c>
      <c r="B9" s="1">
        <v>70938</v>
      </c>
      <c r="C9" s="2"/>
      <c r="D9" s="1">
        <v>2876</v>
      </c>
      <c r="E9" s="2"/>
      <c r="F9" s="1">
        <v>56374</v>
      </c>
      <c r="G9" s="1">
        <v>1795</v>
      </c>
      <c r="H9" s="2">
        <v>73</v>
      </c>
      <c r="I9" s="1">
        <v>1036275</v>
      </c>
      <c r="J9" s="1">
        <v>26227</v>
      </c>
      <c r="K9" s="7"/>
      <c r="L9" s="8"/>
      <c r="M9" s="26">
        <f t="shared" si="0"/>
        <v>4.0542445515802529E-2</v>
      </c>
      <c r="N9" s="4">
        <f t="shared" si="1"/>
        <v>191733.33333333334</v>
      </c>
      <c r="O9" s="5">
        <f t="shared" si="2"/>
        <v>0.7059770514603616</v>
      </c>
      <c r="P9" s="5"/>
      <c r="Q9" s="22">
        <f t="shared" si="3"/>
        <v>28760</v>
      </c>
      <c r="R9" s="22">
        <f t="shared" si="4"/>
        <v>115040</v>
      </c>
      <c r="S9" s="22">
        <f t="shared" si="5"/>
        <v>47933.333333333336</v>
      </c>
      <c r="T9" s="22">
        <f t="shared" si="6"/>
        <v>23966.666666666668</v>
      </c>
      <c r="U9" s="22">
        <f t="shared" si="7"/>
        <v>2876</v>
      </c>
      <c r="V9" s="19">
        <f t="shared" si="8"/>
        <v>188857.33333333334</v>
      </c>
    </row>
    <row r="10" spans="1:22" ht="15" thickBot="1" x14ac:dyDescent="0.4">
      <c r="A10" s="46" t="s">
        <v>19</v>
      </c>
      <c r="B10" s="1">
        <v>61425</v>
      </c>
      <c r="C10" s="2"/>
      <c r="D10" s="1">
        <v>3918</v>
      </c>
      <c r="E10" s="2"/>
      <c r="F10" s="1">
        <v>51143</v>
      </c>
      <c r="G10" s="1">
        <v>4798</v>
      </c>
      <c r="H10" s="2">
        <v>306</v>
      </c>
      <c r="I10" s="1">
        <v>305384</v>
      </c>
      <c r="J10" s="1">
        <v>23854</v>
      </c>
      <c r="K10" s="7"/>
      <c r="L10" s="8"/>
      <c r="M10" s="26">
        <f t="shared" si="0"/>
        <v>6.3785103785103783E-2</v>
      </c>
      <c r="N10" s="4">
        <f t="shared" si="1"/>
        <v>261200</v>
      </c>
      <c r="O10" s="5">
        <f t="shared" si="2"/>
        <v>0.80419984686064316</v>
      </c>
      <c r="P10" s="5"/>
      <c r="Q10" s="22">
        <f t="shared" si="3"/>
        <v>39180</v>
      </c>
      <c r="R10" s="22">
        <f t="shared" si="4"/>
        <v>156720</v>
      </c>
      <c r="S10" s="22">
        <f t="shared" si="5"/>
        <v>65300</v>
      </c>
      <c r="T10" s="22">
        <f t="shared" si="6"/>
        <v>32650</v>
      </c>
      <c r="U10" s="22">
        <f t="shared" si="7"/>
        <v>3918</v>
      </c>
      <c r="V10" s="19">
        <f t="shared" si="8"/>
        <v>257282</v>
      </c>
    </row>
    <row r="11" spans="1:22" ht="15" thickBot="1" x14ac:dyDescent="0.4">
      <c r="A11" s="3" t="s">
        <v>11</v>
      </c>
      <c r="B11" s="1">
        <v>48021</v>
      </c>
      <c r="C11" s="2"/>
      <c r="D11" s="1">
        <v>4674</v>
      </c>
      <c r="E11" s="2"/>
      <c r="F11" s="1">
        <v>20661</v>
      </c>
      <c r="G11" s="1">
        <v>4808</v>
      </c>
      <c r="H11" s="2">
        <v>468</v>
      </c>
      <c r="I11" s="1">
        <v>317282</v>
      </c>
      <c r="J11" s="1">
        <v>31770</v>
      </c>
      <c r="K11" s="7"/>
      <c r="L11" s="8"/>
      <c r="M11" s="26">
        <f t="shared" si="0"/>
        <v>9.7332417067532956E-2</v>
      </c>
      <c r="N11" s="4">
        <f t="shared" si="1"/>
        <v>311600</v>
      </c>
      <c r="O11" s="5">
        <f t="shared" si="2"/>
        <v>0.93369383825417207</v>
      </c>
      <c r="P11" s="5"/>
      <c r="Q11" s="22">
        <f t="shared" si="3"/>
        <v>46740</v>
      </c>
      <c r="R11" s="22">
        <f t="shared" si="4"/>
        <v>186960</v>
      </c>
      <c r="S11" s="22">
        <f t="shared" si="5"/>
        <v>77900</v>
      </c>
      <c r="T11" s="22">
        <f t="shared" si="6"/>
        <v>38950</v>
      </c>
      <c r="U11" s="22">
        <f t="shared" si="7"/>
        <v>4674</v>
      </c>
      <c r="V11" s="19">
        <f t="shared" si="8"/>
        <v>306926</v>
      </c>
    </row>
    <row r="12" spans="1:22" ht="15" thickBot="1" x14ac:dyDescent="0.4">
      <c r="A12" s="46" t="s">
        <v>13</v>
      </c>
      <c r="B12" s="1">
        <v>41923</v>
      </c>
      <c r="C12" s="2"/>
      <c r="D12" s="1">
        <v>1782</v>
      </c>
      <c r="E12" s="2"/>
      <c r="F12" s="1">
        <v>33048</v>
      </c>
      <c r="G12" s="1">
        <v>1952</v>
      </c>
      <c r="H12" s="2">
        <v>83</v>
      </c>
      <c r="I12" s="1">
        <v>598883</v>
      </c>
      <c r="J12" s="1">
        <v>27884</v>
      </c>
      <c r="K12" s="7"/>
      <c r="L12" s="8"/>
      <c r="M12" s="26">
        <f t="shared" si="0"/>
        <v>4.2506500011926629E-2</v>
      </c>
      <c r="N12" s="4">
        <f t="shared" si="1"/>
        <v>118800</v>
      </c>
      <c r="O12" s="5">
        <f t="shared" si="2"/>
        <v>0.7218181818181818</v>
      </c>
      <c r="P12" s="5"/>
      <c r="Q12" s="22">
        <f t="shared" si="3"/>
        <v>17820</v>
      </c>
      <c r="R12" s="22">
        <f t="shared" si="4"/>
        <v>71280</v>
      </c>
      <c r="S12" s="22">
        <f t="shared" si="5"/>
        <v>29700</v>
      </c>
      <c r="T12" s="22">
        <f t="shared" si="6"/>
        <v>14850</v>
      </c>
      <c r="U12" s="22">
        <f t="shared" si="7"/>
        <v>1782</v>
      </c>
      <c r="V12" s="19">
        <f t="shared" si="8"/>
        <v>117018</v>
      </c>
    </row>
    <row r="13" spans="1:22" ht="15" thickBot="1" x14ac:dyDescent="0.4">
      <c r="A13" s="46" t="s">
        <v>15</v>
      </c>
      <c r="B13" s="1">
        <v>41866</v>
      </c>
      <c r="C13" s="2"/>
      <c r="D13" s="1">
        <v>1179</v>
      </c>
      <c r="E13" s="2"/>
      <c r="F13" s="1">
        <v>16436</v>
      </c>
      <c r="G13" s="1">
        <v>1444</v>
      </c>
      <c r="H13" s="2">
        <v>41</v>
      </c>
      <c r="I13" s="1">
        <v>538172</v>
      </c>
      <c r="J13" s="1">
        <v>18560</v>
      </c>
      <c r="K13" s="7"/>
      <c r="L13" s="8"/>
      <c r="M13" s="26">
        <f t="shared" si="0"/>
        <v>2.816127645344671E-2</v>
      </c>
      <c r="N13" s="4">
        <f t="shared" si="1"/>
        <v>78600</v>
      </c>
      <c r="O13" s="5">
        <f t="shared" si="2"/>
        <v>0.79089058524173028</v>
      </c>
      <c r="P13" s="5"/>
      <c r="Q13" s="22">
        <f t="shared" si="3"/>
        <v>11790</v>
      </c>
      <c r="R13" s="22">
        <f t="shared" si="4"/>
        <v>47160</v>
      </c>
      <c r="S13" s="22">
        <f t="shared" si="5"/>
        <v>19650</v>
      </c>
      <c r="T13" s="22">
        <f t="shared" si="6"/>
        <v>9825</v>
      </c>
      <c r="U13" s="22">
        <f t="shared" si="7"/>
        <v>1179</v>
      </c>
      <c r="V13" s="19">
        <f t="shared" si="8"/>
        <v>77421</v>
      </c>
    </row>
    <row r="14" spans="1:22" ht="15" thickBot="1" x14ac:dyDescent="0.4">
      <c r="A14" s="3" t="s">
        <v>16</v>
      </c>
      <c r="B14" s="1">
        <v>34848</v>
      </c>
      <c r="C14" s="2"/>
      <c r="D14" s="1">
        <v>1494</v>
      </c>
      <c r="E14" s="2"/>
      <c r="F14" s="1">
        <v>33014</v>
      </c>
      <c r="G14" s="1">
        <v>3282</v>
      </c>
      <c r="H14" s="2">
        <v>141</v>
      </c>
      <c r="I14" s="1">
        <v>262179</v>
      </c>
      <c r="J14" s="1">
        <v>24693</v>
      </c>
      <c r="K14" s="8"/>
      <c r="L14" s="8"/>
      <c r="M14" s="26">
        <f t="shared" si="0"/>
        <v>4.2871900826446284E-2</v>
      </c>
      <c r="N14" s="4">
        <f t="shared" si="1"/>
        <v>99600</v>
      </c>
      <c r="O14" s="5">
        <f t="shared" si="2"/>
        <v>0.66853413654618477</v>
      </c>
      <c r="P14" s="5"/>
      <c r="Q14" s="22">
        <f t="shared" si="3"/>
        <v>14940</v>
      </c>
      <c r="R14" s="22">
        <f t="shared" si="4"/>
        <v>59760</v>
      </c>
      <c r="S14" s="22">
        <f t="shared" si="5"/>
        <v>24900</v>
      </c>
      <c r="T14" s="22">
        <f t="shared" si="6"/>
        <v>12450</v>
      </c>
      <c r="U14" s="22">
        <f t="shared" si="7"/>
        <v>1494</v>
      </c>
      <c r="V14" s="19">
        <f t="shared" si="8"/>
        <v>98106</v>
      </c>
    </row>
    <row r="15" spans="1:22" ht="15" thickBot="1" x14ac:dyDescent="0.4">
      <c r="A15" s="3" t="s">
        <v>23</v>
      </c>
      <c r="B15" s="1">
        <v>34333</v>
      </c>
      <c r="C15" s="2"/>
      <c r="D15" s="1">
        <v>3041</v>
      </c>
      <c r="E15" s="2"/>
      <c r="F15" s="1">
        <v>28363</v>
      </c>
      <c r="G15" s="1">
        <v>9630</v>
      </c>
      <c r="H15" s="2">
        <v>853</v>
      </c>
      <c r="I15" s="1">
        <v>138424</v>
      </c>
      <c r="J15" s="1">
        <v>38825</v>
      </c>
      <c r="K15" s="8"/>
      <c r="L15" s="8"/>
      <c r="M15" s="26">
        <f t="shared" si="0"/>
        <v>8.8573675472577398E-2</v>
      </c>
      <c r="N15" s="4">
        <f t="shared" si="1"/>
        <v>202733.33333333334</v>
      </c>
      <c r="O15" s="5">
        <f t="shared" si="2"/>
        <v>0.86009700756330154</v>
      </c>
      <c r="P15" s="5"/>
      <c r="Q15" s="22">
        <f t="shared" si="3"/>
        <v>30410</v>
      </c>
      <c r="R15" s="22">
        <f t="shared" si="4"/>
        <v>121640</v>
      </c>
      <c r="S15" s="22">
        <f t="shared" si="5"/>
        <v>50683.333333333336</v>
      </c>
      <c r="T15" s="22">
        <f t="shared" si="6"/>
        <v>25341.666666666668</v>
      </c>
      <c r="U15" s="22">
        <f t="shared" si="7"/>
        <v>3041</v>
      </c>
      <c r="V15" s="19">
        <f t="shared" si="8"/>
        <v>199692.33333333334</v>
      </c>
    </row>
    <row r="16" spans="1:22" ht="15" thickBot="1" x14ac:dyDescent="0.4">
      <c r="A16" s="3" t="s">
        <v>26</v>
      </c>
      <c r="B16" s="1">
        <v>34061</v>
      </c>
      <c r="C16" s="2"/>
      <c r="D16" s="1">
        <v>1756</v>
      </c>
      <c r="E16" s="2"/>
      <c r="F16" s="1">
        <v>29911</v>
      </c>
      <c r="G16" s="1">
        <v>5634</v>
      </c>
      <c r="H16" s="2">
        <v>290</v>
      </c>
      <c r="I16" s="1">
        <v>169503</v>
      </c>
      <c r="J16" s="1">
        <v>28037</v>
      </c>
      <c r="K16" s="8"/>
      <c r="L16" s="8"/>
      <c r="M16" s="26">
        <f t="shared" si="0"/>
        <v>5.1554563870702563E-2</v>
      </c>
      <c r="N16" s="4">
        <f t="shared" si="1"/>
        <v>117066.66666666667</v>
      </c>
      <c r="O16" s="5">
        <f t="shared" si="2"/>
        <v>0.74449601366742602</v>
      </c>
      <c r="P16" s="5"/>
      <c r="Q16" s="22">
        <f t="shared" si="3"/>
        <v>17560</v>
      </c>
      <c r="R16" s="22">
        <f t="shared" si="4"/>
        <v>70240</v>
      </c>
      <c r="S16" s="22">
        <f t="shared" si="5"/>
        <v>29266.666666666668</v>
      </c>
      <c r="T16" s="22">
        <f t="shared" si="6"/>
        <v>14633.333333333334</v>
      </c>
      <c r="U16" s="22">
        <f t="shared" si="7"/>
        <v>1756</v>
      </c>
      <c r="V16" s="19">
        <f t="shared" si="8"/>
        <v>115310.66666666667</v>
      </c>
    </row>
    <row r="17" spans="1:22" ht="15" thickBot="1" x14ac:dyDescent="0.4">
      <c r="A17" s="46" t="s">
        <v>14</v>
      </c>
      <c r="B17" s="1">
        <v>32050</v>
      </c>
      <c r="C17" s="2"/>
      <c r="D17" s="1">
        <v>2347</v>
      </c>
      <c r="E17" s="2"/>
      <c r="F17" s="1">
        <v>7095</v>
      </c>
      <c r="G17" s="1">
        <v>6894</v>
      </c>
      <c r="H17" s="2">
        <v>505</v>
      </c>
      <c r="I17" s="1">
        <v>235334</v>
      </c>
      <c r="J17" s="1">
        <v>50623</v>
      </c>
      <c r="K17" s="7"/>
      <c r="L17" s="8"/>
      <c r="M17" s="26">
        <f t="shared" si="0"/>
        <v>7.3229329173166921E-2</v>
      </c>
      <c r="N17" s="4">
        <f t="shared" si="1"/>
        <v>156466.66666666669</v>
      </c>
      <c r="O17" s="5">
        <f t="shared" si="2"/>
        <v>0.95465487856838516</v>
      </c>
      <c r="P17" s="5"/>
      <c r="Q17" s="22">
        <f t="shared" si="3"/>
        <v>23470.000000000004</v>
      </c>
      <c r="R17" s="22">
        <f t="shared" si="4"/>
        <v>93880.000000000015</v>
      </c>
      <c r="S17" s="22">
        <f t="shared" si="5"/>
        <v>39116.666666666672</v>
      </c>
      <c r="T17" s="22">
        <f t="shared" si="6"/>
        <v>19558.333333333336</v>
      </c>
      <c r="U17" s="22">
        <f t="shared" si="7"/>
        <v>2347</v>
      </c>
      <c r="V17" s="19">
        <f t="shared" si="8"/>
        <v>154119.66666666669</v>
      </c>
    </row>
    <row r="18" spans="1:22" ht="15" thickBot="1" x14ac:dyDescent="0.4">
      <c r="A18" s="3" t="s">
        <v>29</v>
      </c>
      <c r="B18" s="1">
        <v>25800</v>
      </c>
      <c r="C18" s="2"/>
      <c r="D18" s="2">
        <v>891</v>
      </c>
      <c r="E18" s="2"/>
      <c r="F18" s="1">
        <v>21785</v>
      </c>
      <c r="G18" s="1">
        <v>3023</v>
      </c>
      <c r="H18" s="2">
        <v>104</v>
      </c>
      <c r="I18" s="1">
        <v>172438</v>
      </c>
      <c r="J18" s="1">
        <v>20202</v>
      </c>
      <c r="K18" s="7"/>
      <c r="L18" s="8"/>
      <c r="M18" s="26">
        <f t="shared" si="0"/>
        <v>3.4534883720930235E-2</v>
      </c>
      <c r="N18" s="4">
        <f t="shared" si="1"/>
        <v>59400</v>
      </c>
      <c r="O18" s="5">
        <f t="shared" si="2"/>
        <v>0.63324915824915828</v>
      </c>
      <c r="P18" s="5"/>
      <c r="Q18" s="22">
        <f t="shared" si="3"/>
        <v>8910</v>
      </c>
      <c r="R18" s="22">
        <f t="shared" si="4"/>
        <v>35640</v>
      </c>
      <c r="S18" s="22">
        <f t="shared" si="5"/>
        <v>14850</v>
      </c>
      <c r="T18" s="22">
        <f t="shared" si="6"/>
        <v>7425</v>
      </c>
      <c r="U18" s="22">
        <f t="shared" si="7"/>
        <v>891</v>
      </c>
      <c r="V18" s="19">
        <f t="shared" si="8"/>
        <v>58509</v>
      </c>
    </row>
    <row r="19" spans="1:22" ht="15" thickBot="1" x14ac:dyDescent="0.4">
      <c r="A19" s="46" t="s">
        <v>21</v>
      </c>
      <c r="B19" s="1">
        <v>25264</v>
      </c>
      <c r="C19" s="2"/>
      <c r="D19" s="1">
        <v>1438</v>
      </c>
      <c r="E19" s="2"/>
      <c r="F19" s="1">
        <v>19658</v>
      </c>
      <c r="G19" s="1">
        <v>2161</v>
      </c>
      <c r="H19" s="2">
        <v>123</v>
      </c>
      <c r="I19" s="1">
        <v>217731</v>
      </c>
      <c r="J19" s="1">
        <v>18627</v>
      </c>
      <c r="K19" s="7"/>
      <c r="L19" s="8"/>
      <c r="M19" s="26">
        <f t="shared" si="0"/>
        <v>5.6918936035465481E-2</v>
      </c>
      <c r="N19" s="4">
        <f t="shared" si="1"/>
        <v>95866.666666666672</v>
      </c>
      <c r="O19" s="5">
        <f t="shared" si="2"/>
        <v>0.79494436717663419</v>
      </c>
      <c r="P19" s="5"/>
      <c r="Q19" s="22">
        <f t="shared" si="3"/>
        <v>14380</v>
      </c>
      <c r="R19" s="22">
        <f t="shared" si="4"/>
        <v>57520</v>
      </c>
      <c r="S19" s="22">
        <f t="shared" si="5"/>
        <v>23966.666666666668</v>
      </c>
      <c r="T19" s="22">
        <f t="shared" si="6"/>
        <v>11983.333333333334</v>
      </c>
      <c r="U19" s="22">
        <f t="shared" si="7"/>
        <v>1438</v>
      </c>
      <c r="V19" s="19">
        <f t="shared" si="8"/>
        <v>94428.666666666672</v>
      </c>
    </row>
    <row r="20" spans="1:22" ht="15" thickBot="1" x14ac:dyDescent="0.4">
      <c r="A20" s="3" t="s">
        <v>27</v>
      </c>
      <c r="B20" s="1">
        <v>25127</v>
      </c>
      <c r="C20" s="2"/>
      <c r="D20" s="1">
        <v>1578</v>
      </c>
      <c r="E20" s="2"/>
      <c r="F20" s="1">
        <v>21858</v>
      </c>
      <c r="G20" s="1">
        <v>3732</v>
      </c>
      <c r="H20" s="2">
        <v>234</v>
      </c>
      <c r="I20" s="1">
        <v>150510</v>
      </c>
      <c r="J20" s="1">
        <v>22357</v>
      </c>
      <c r="K20" s="7"/>
      <c r="L20" s="8"/>
      <c r="M20" s="26">
        <f t="shared" si="0"/>
        <v>6.2800971066979738E-2</v>
      </c>
      <c r="N20" s="4">
        <f t="shared" si="1"/>
        <v>105200</v>
      </c>
      <c r="O20" s="5">
        <f t="shared" si="2"/>
        <v>0.79222433460076047</v>
      </c>
      <c r="P20" s="5"/>
      <c r="Q20" s="22">
        <f t="shared" si="3"/>
        <v>15780</v>
      </c>
      <c r="R20" s="22">
        <f t="shared" si="4"/>
        <v>63120</v>
      </c>
      <c r="S20" s="22">
        <f t="shared" si="5"/>
        <v>26300</v>
      </c>
      <c r="T20" s="22">
        <f t="shared" si="6"/>
        <v>13150</v>
      </c>
      <c r="U20" s="22">
        <f t="shared" si="7"/>
        <v>1578</v>
      </c>
      <c r="V20" s="19">
        <f t="shared" si="8"/>
        <v>103622</v>
      </c>
    </row>
    <row r="21" spans="1:22" ht="15" thickBot="1" x14ac:dyDescent="0.4">
      <c r="A21" s="3" t="s">
        <v>18</v>
      </c>
      <c r="B21" s="1">
        <v>20157</v>
      </c>
      <c r="C21" s="2"/>
      <c r="D21" s="1">
        <v>1009</v>
      </c>
      <c r="E21" s="2"/>
      <c r="F21" s="1">
        <v>18453</v>
      </c>
      <c r="G21" s="1">
        <v>3500</v>
      </c>
      <c r="H21" s="2">
        <v>175</v>
      </c>
      <c r="I21" s="1">
        <v>109304</v>
      </c>
      <c r="J21" s="1">
        <v>18981</v>
      </c>
      <c r="K21" s="8"/>
      <c r="L21" s="8"/>
      <c r="M21" s="26">
        <f t="shared" si="0"/>
        <v>5.0057052140695543E-2</v>
      </c>
      <c r="N21" s="4">
        <f t="shared" si="1"/>
        <v>67266.666666666672</v>
      </c>
      <c r="O21" s="5">
        <f t="shared" si="2"/>
        <v>0.72567393458870166</v>
      </c>
      <c r="P21" s="5"/>
      <c r="Q21" s="22">
        <f t="shared" si="3"/>
        <v>10090</v>
      </c>
      <c r="R21" s="22">
        <f t="shared" si="4"/>
        <v>40360</v>
      </c>
      <c r="S21" s="22">
        <f t="shared" si="5"/>
        <v>16816.666666666668</v>
      </c>
      <c r="T21" s="22">
        <f t="shared" si="6"/>
        <v>8408.3333333333339</v>
      </c>
      <c r="U21" s="22">
        <f t="shared" si="7"/>
        <v>1009</v>
      </c>
      <c r="V21" s="19">
        <f t="shared" si="8"/>
        <v>66257.666666666672</v>
      </c>
    </row>
    <row r="22" spans="1:22" ht="15" thickBot="1" x14ac:dyDescent="0.4">
      <c r="A22" s="46" t="s">
        <v>9</v>
      </c>
      <c r="B22" s="1">
        <v>18064</v>
      </c>
      <c r="C22" s="2"/>
      <c r="D22" s="2">
        <v>964</v>
      </c>
      <c r="E22" s="2"/>
      <c r="F22" s="1">
        <v>13098</v>
      </c>
      <c r="G22" s="1">
        <v>2372</v>
      </c>
      <c r="H22" s="2">
        <v>127</v>
      </c>
      <c r="I22" s="1">
        <v>252108</v>
      </c>
      <c r="J22" s="1">
        <v>33107</v>
      </c>
      <c r="K22" s="7"/>
      <c r="L22" s="8"/>
      <c r="M22" s="26">
        <f t="shared" si="0"/>
        <v>5.336581045172719E-2</v>
      </c>
      <c r="N22" s="4">
        <f t="shared" si="1"/>
        <v>64266.666666666672</v>
      </c>
      <c r="O22" s="5">
        <f t="shared" si="2"/>
        <v>0.79619294605809132</v>
      </c>
      <c r="P22" s="5"/>
      <c r="Q22" s="22">
        <f t="shared" si="3"/>
        <v>9640</v>
      </c>
      <c r="R22" s="22">
        <f t="shared" si="4"/>
        <v>38560</v>
      </c>
      <c r="S22" s="22">
        <f t="shared" si="5"/>
        <v>16066.666666666668</v>
      </c>
      <c r="T22" s="22">
        <f t="shared" si="6"/>
        <v>8033.3333333333339</v>
      </c>
      <c r="U22" s="22">
        <f t="shared" si="7"/>
        <v>964</v>
      </c>
      <c r="V22" s="19">
        <f t="shared" si="8"/>
        <v>63302.666666666672</v>
      </c>
    </row>
    <row r="23" spans="1:22" ht="15" thickBot="1" x14ac:dyDescent="0.4">
      <c r="A23" s="3" t="s">
        <v>20</v>
      </c>
      <c r="B23" s="1">
        <v>16111</v>
      </c>
      <c r="C23" s="2"/>
      <c r="D23" s="2">
        <v>265</v>
      </c>
      <c r="E23" s="2"/>
      <c r="F23" s="1">
        <v>7510</v>
      </c>
      <c r="G23" s="1">
        <v>2359</v>
      </c>
      <c r="H23" s="2">
        <v>39</v>
      </c>
      <c r="I23" s="1">
        <v>283924</v>
      </c>
      <c r="J23" s="1">
        <v>41575</v>
      </c>
      <c r="K23" s="7"/>
      <c r="L23" s="8"/>
      <c r="M23" s="26">
        <f t="shared" si="0"/>
        <v>1.6448389299236546E-2</v>
      </c>
      <c r="N23" s="4">
        <f t="shared" si="1"/>
        <v>17666.666666666668</v>
      </c>
      <c r="O23" s="5">
        <f t="shared" si="2"/>
        <v>0.57490566037735857</v>
      </c>
      <c r="P23" s="5"/>
      <c r="Q23" s="22">
        <f t="shared" si="3"/>
        <v>2650</v>
      </c>
      <c r="R23" s="22">
        <f t="shared" si="4"/>
        <v>10600</v>
      </c>
      <c r="S23" s="22">
        <f t="shared" si="5"/>
        <v>4416.666666666667</v>
      </c>
      <c r="T23" s="22">
        <f t="shared" si="6"/>
        <v>2208.3333333333335</v>
      </c>
      <c r="U23" s="22">
        <f t="shared" si="7"/>
        <v>265</v>
      </c>
      <c r="V23" s="19">
        <f t="shared" si="8"/>
        <v>17401.666666666668</v>
      </c>
    </row>
    <row r="24" spans="1:22" ht="15" thickBot="1" x14ac:dyDescent="0.4">
      <c r="A24" s="3" t="s">
        <v>24</v>
      </c>
      <c r="B24" s="1">
        <v>15623</v>
      </c>
      <c r="C24" s="2"/>
      <c r="D24" s="2">
        <v>600</v>
      </c>
      <c r="E24" s="2"/>
      <c r="F24" s="1">
        <v>5908</v>
      </c>
      <c r="G24" s="1">
        <v>1490</v>
      </c>
      <c r="H24" s="2">
        <v>57</v>
      </c>
      <c r="I24" s="1">
        <v>202244</v>
      </c>
      <c r="J24" s="1">
        <v>19283</v>
      </c>
      <c r="K24" s="7"/>
      <c r="L24" s="8"/>
      <c r="M24" s="26">
        <f t="shared" si="0"/>
        <v>3.8404915829226144E-2</v>
      </c>
      <c r="N24" s="30">
        <f t="shared" si="1"/>
        <v>40000</v>
      </c>
      <c r="O24" s="31">
        <f t="shared" si="2"/>
        <v>0.85229999999999995</v>
      </c>
      <c r="P24" s="5"/>
      <c r="Q24" s="22">
        <f t="shared" si="3"/>
        <v>6000</v>
      </c>
      <c r="R24" s="22">
        <f t="shared" si="4"/>
        <v>24000</v>
      </c>
      <c r="S24" s="22">
        <f t="shared" si="5"/>
        <v>10000</v>
      </c>
      <c r="T24" s="22">
        <f t="shared" si="6"/>
        <v>5000</v>
      </c>
      <c r="U24" s="22">
        <f t="shared" si="7"/>
        <v>600</v>
      </c>
      <c r="V24" s="19">
        <f t="shared" si="8"/>
        <v>39400</v>
      </c>
    </row>
    <row r="25" spans="1:22" ht="15" thickBot="1" x14ac:dyDescent="0.4">
      <c r="A25" s="3" t="s">
        <v>41</v>
      </c>
      <c r="B25" s="1">
        <v>12912</v>
      </c>
      <c r="C25" s="2"/>
      <c r="D25" s="2">
        <v>289</v>
      </c>
      <c r="E25" s="2"/>
      <c r="F25" s="1">
        <v>7005</v>
      </c>
      <c r="G25" s="1">
        <v>4092</v>
      </c>
      <c r="H25" s="2">
        <v>92</v>
      </c>
      <c r="I25" s="1">
        <v>81288</v>
      </c>
      <c r="J25" s="1">
        <v>25764</v>
      </c>
      <c r="K25" s="7"/>
      <c r="L25" s="8"/>
      <c r="M25" s="26">
        <f t="shared" si="0"/>
        <v>2.2382280049566296E-2</v>
      </c>
      <c r="N25" s="4">
        <f t="shared" si="1"/>
        <v>19266.666666666668</v>
      </c>
      <c r="O25" s="5">
        <f t="shared" si="2"/>
        <v>0.63641868512110733</v>
      </c>
      <c r="P25" s="5"/>
      <c r="Q25" s="22">
        <f t="shared" si="3"/>
        <v>2890</v>
      </c>
      <c r="R25" s="22">
        <f t="shared" si="4"/>
        <v>11560</v>
      </c>
      <c r="S25" s="22">
        <f t="shared" si="5"/>
        <v>4816.666666666667</v>
      </c>
      <c r="T25" s="22">
        <f t="shared" si="6"/>
        <v>2408.3333333333335</v>
      </c>
      <c r="U25" s="22">
        <f t="shared" si="7"/>
        <v>289</v>
      </c>
      <c r="V25" s="19">
        <f t="shared" si="8"/>
        <v>18977.666666666668</v>
      </c>
    </row>
    <row r="26" spans="1:22" ht="15" thickBot="1" x14ac:dyDescent="0.4">
      <c r="A26" s="3" t="s">
        <v>32</v>
      </c>
      <c r="B26" s="1">
        <v>12494</v>
      </c>
      <c r="C26" s="2"/>
      <c r="D26" s="2">
        <v>614</v>
      </c>
      <c r="E26" s="2"/>
      <c r="F26" s="1">
        <v>3657</v>
      </c>
      <c r="G26" s="1">
        <v>2215</v>
      </c>
      <c r="H26" s="2">
        <v>109</v>
      </c>
      <c r="I26" s="1">
        <v>120834</v>
      </c>
      <c r="J26" s="1">
        <v>21426</v>
      </c>
      <c r="K26" s="7"/>
      <c r="L26" s="8"/>
      <c r="M26" s="26">
        <f t="shared" si="0"/>
        <v>4.914358892268289E-2</v>
      </c>
      <c r="N26" s="4">
        <f t="shared" si="1"/>
        <v>40933.333333333336</v>
      </c>
      <c r="O26" s="5">
        <f t="shared" si="2"/>
        <v>0.91065960912052113</v>
      </c>
      <c r="P26" s="5"/>
      <c r="Q26" s="22">
        <f t="shared" si="3"/>
        <v>6140</v>
      </c>
      <c r="R26" s="22">
        <f t="shared" si="4"/>
        <v>24560</v>
      </c>
      <c r="S26" s="22">
        <f t="shared" si="5"/>
        <v>10233.333333333334</v>
      </c>
      <c r="T26" s="22">
        <f t="shared" si="6"/>
        <v>5116.666666666667</v>
      </c>
      <c r="U26" s="22">
        <f t="shared" si="7"/>
        <v>614</v>
      </c>
      <c r="V26" s="19">
        <f t="shared" si="8"/>
        <v>40319.333333333336</v>
      </c>
    </row>
    <row r="27" spans="1:22" ht="15" thickBot="1" x14ac:dyDescent="0.4">
      <c r="A27" s="3" t="s">
        <v>33</v>
      </c>
      <c r="B27" s="1">
        <v>11736</v>
      </c>
      <c r="C27" s="2"/>
      <c r="D27" s="2">
        <v>562</v>
      </c>
      <c r="E27" s="2"/>
      <c r="F27" s="1">
        <v>11104</v>
      </c>
      <c r="G27" s="1">
        <v>1612</v>
      </c>
      <c r="H27" s="2">
        <v>77</v>
      </c>
      <c r="I27" s="1">
        <v>159082</v>
      </c>
      <c r="J27" s="1">
        <v>21856</v>
      </c>
      <c r="K27" s="8"/>
      <c r="L27" s="8"/>
      <c r="M27" s="26">
        <f t="shared" si="0"/>
        <v>4.7886843899113837E-2</v>
      </c>
      <c r="N27" s="4">
        <f t="shared" si="1"/>
        <v>37466.666666666672</v>
      </c>
      <c r="O27" s="5">
        <f t="shared" si="2"/>
        <v>0.70362989323843417</v>
      </c>
      <c r="P27" s="5"/>
      <c r="Q27" s="22">
        <f t="shared" si="3"/>
        <v>5620.0000000000009</v>
      </c>
      <c r="R27" s="22">
        <f t="shared" si="4"/>
        <v>22480.000000000004</v>
      </c>
      <c r="S27" s="22">
        <f t="shared" si="5"/>
        <v>9366.6666666666679</v>
      </c>
      <c r="T27" s="22">
        <f t="shared" si="6"/>
        <v>4683.3333333333339</v>
      </c>
      <c r="U27" s="22">
        <f t="shared" si="7"/>
        <v>562</v>
      </c>
      <c r="V27" s="19">
        <f t="shared" si="8"/>
        <v>36904.666666666672</v>
      </c>
    </row>
    <row r="28" spans="1:22" ht="15" thickBot="1" x14ac:dyDescent="0.4">
      <c r="A28" s="3" t="s">
        <v>40</v>
      </c>
      <c r="B28" s="1">
        <v>11614</v>
      </c>
      <c r="C28" s="2"/>
      <c r="D28" s="2">
        <v>444</v>
      </c>
      <c r="E28" s="2"/>
      <c r="F28" s="1">
        <v>10440</v>
      </c>
      <c r="G28" s="1">
        <v>10963</v>
      </c>
      <c r="H28" s="2">
        <v>419</v>
      </c>
      <c r="I28" s="1">
        <v>95239</v>
      </c>
      <c r="J28" s="1">
        <v>89902</v>
      </c>
      <c r="K28" s="8"/>
      <c r="L28" s="8"/>
      <c r="M28" s="26">
        <f t="shared" ref="M28:M49" si="9">D28/B28</f>
        <v>3.8229722748407094E-2</v>
      </c>
      <c r="N28" s="4">
        <f t="shared" ref="N28:N50" si="10">D28/$O$1</f>
        <v>29600</v>
      </c>
      <c r="O28" s="5">
        <f t="shared" ref="O28:O50" si="11">ABS(F28-N28)/N28</f>
        <v>0.64729729729729735</v>
      </c>
      <c r="P28" s="5"/>
      <c r="Q28" s="22">
        <f t="shared" ref="Q28:Q49" si="12">$Q$2*$N28</f>
        <v>4440</v>
      </c>
      <c r="R28" s="22">
        <f t="shared" ref="R28:R49" si="13">$R$2*$N28</f>
        <v>17760</v>
      </c>
      <c r="S28" s="22">
        <f t="shared" ref="S28:S49" si="14">$S$2*$N28</f>
        <v>7400</v>
      </c>
      <c r="T28" s="22">
        <f t="shared" ref="T28:T49" si="15">$T$2*$N28</f>
        <v>3700</v>
      </c>
      <c r="U28" s="22">
        <f t="shared" ref="U28:U49" si="16">$U$2*$N28</f>
        <v>444</v>
      </c>
      <c r="V28" s="19">
        <f t="shared" ref="V28:V49" si="17">N28-U28</f>
        <v>29156</v>
      </c>
    </row>
    <row r="29" spans="1:22" ht="15" thickBot="1" x14ac:dyDescent="0.4">
      <c r="A29" s="3" t="s">
        <v>22</v>
      </c>
      <c r="B29" s="1">
        <v>10611</v>
      </c>
      <c r="C29" s="2"/>
      <c r="D29" s="2">
        <v>418</v>
      </c>
      <c r="E29" s="2"/>
      <c r="F29" s="1">
        <v>5179</v>
      </c>
      <c r="G29" s="1">
        <v>1822</v>
      </c>
      <c r="H29" s="2">
        <v>72</v>
      </c>
      <c r="I29" s="1">
        <v>123359</v>
      </c>
      <c r="J29" s="1">
        <v>21187</v>
      </c>
      <c r="K29" s="7"/>
      <c r="L29" s="8"/>
      <c r="M29" s="26">
        <f t="shared" si="9"/>
        <v>3.9393082650080104E-2</v>
      </c>
      <c r="N29" s="4">
        <f t="shared" si="10"/>
        <v>27866.666666666668</v>
      </c>
      <c r="O29" s="5">
        <f t="shared" si="11"/>
        <v>0.81415071770334924</v>
      </c>
      <c r="P29" s="5"/>
      <c r="Q29" s="22">
        <f t="shared" si="12"/>
        <v>4180</v>
      </c>
      <c r="R29" s="22">
        <f t="shared" si="13"/>
        <v>16720</v>
      </c>
      <c r="S29" s="22">
        <f t="shared" si="14"/>
        <v>6966.666666666667</v>
      </c>
      <c r="T29" s="22">
        <f t="shared" si="15"/>
        <v>3483.3333333333335</v>
      </c>
      <c r="U29" s="22">
        <f t="shared" si="16"/>
        <v>418</v>
      </c>
      <c r="V29" s="19">
        <f t="shared" si="17"/>
        <v>27448.666666666668</v>
      </c>
    </row>
    <row r="30" spans="1:22" ht="15" thickBot="1" x14ac:dyDescent="0.4">
      <c r="A30" s="3" t="s">
        <v>36</v>
      </c>
      <c r="B30" s="1">
        <v>10464</v>
      </c>
      <c r="C30" s="2"/>
      <c r="D30" s="2">
        <v>435</v>
      </c>
      <c r="E30" s="2"/>
      <c r="F30" s="1">
        <v>10009</v>
      </c>
      <c r="G30" s="1">
        <v>2134</v>
      </c>
      <c r="H30" s="2">
        <v>89</v>
      </c>
      <c r="I30" s="1">
        <v>135079</v>
      </c>
      <c r="J30" s="1">
        <v>27549</v>
      </c>
      <c r="K30" s="8"/>
      <c r="L30" s="8"/>
      <c r="M30" s="26">
        <f t="shared" si="9"/>
        <v>4.1571100917431193E-2</v>
      </c>
      <c r="N30" s="4">
        <f t="shared" si="10"/>
        <v>29000</v>
      </c>
      <c r="O30" s="5">
        <f t="shared" si="11"/>
        <v>0.65486206896551724</v>
      </c>
      <c r="P30" s="5"/>
      <c r="Q30" s="22">
        <f t="shared" si="12"/>
        <v>4350</v>
      </c>
      <c r="R30" s="22">
        <f t="shared" si="13"/>
        <v>17400</v>
      </c>
      <c r="S30" s="22">
        <f t="shared" si="14"/>
        <v>7250</v>
      </c>
      <c r="T30" s="22">
        <f t="shared" si="15"/>
        <v>3625</v>
      </c>
      <c r="U30" s="22">
        <f t="shared" si="16"/>
        <v>435</v>
      </c>
      <c r="V30" s="19">
        <f t="shared" si="17"/>
        <v>28565</v>
      </c>
    </row>
    <row r="31" spans="1:22" ht="15" thickBot="1" x14ac:dyDescent="0.4">
      <c r="A31" s="3" t="s">
        <v>35</v>
      </c>
      <c r="B31" s="1">
        <v>10232</v>
      </c>
      <c r="C31" s="2"/>
      <c r="D31" s="2">
        <v>531</v>
      </c>
      <c r="E31" s="2"/>
      <c r="F31" s="1">
        <v>7047</v>
      </c>
      <c r="G31" s="1">
        <v>1667</v>
      </c>
      <c r="H31" s="2">
        <v>87</v>
      </c>
      <c r="I31" s="1">
        <v>121296</v>
      </c>
      <c r="J31" s="1">
        <v>19763</v>
      </c>
      <c r="K31" s="7"/>
      <c r="L31" s="8"/>
      <c r="M31" s="26">
        <f t="shared" si="9"/>
        <v>5.1896012509773264E-2</v>
      </c>
      <c r="N31" s="4">
        <f t="shared" si="10"/>
        <v>35400</v>
      </c>
      <c r="O31" s="5">
        <f t="shared" si="11"/>
        <v>0.80093220338983051</v>
      </c>
      <c r="P31" s="5"/>
      <c r="Q31" s="22">
        <f t="shared" si="12"/>
        <v>5310</v>
      </c>
      <c r="R31" s="22">
        <f t="shared" si="13"/>
        <v>21240</v>
      </c>
      <c r="S31" s="22">
        <f t="shared" si="14"/>
        <v>8850</v>
      </c>
      <c r="T31" s="22">
        <f t="shared" si="15"/>
        <v>4425</v>
      </c>
      <c r="U31" s="22">
        <f t="shared" si="16"/>
        <v>531</v>
      </c>
      <c r="V31" s="19">
        <f t="shared" si="17"/>
        <v>34869</v>
      </c>
    </row>
    <row r="32" spans="1:22" ht="15" thickBot="1" x14ac:dyDescent="0.4">
      <c r="A32" s="3" t="s">
        <v>30</v>
      </c>
      <c r="B32" s="1">
        <v>9908</v>
      </c>
      <c r="C32" s="2"/>
      <c r="D32" s="2">
        <v>457</v>
      </c>
      <c r="E32" s="2"/>
      <c r="F32" s="1">
        <v>5030</v>
      </c>
      <c r="G32" s="1">
        <v>3329</v>
      </c>
      <c r="H32" s="2">
        <v>154</v>
      </c>
      <c r="I32" s="1">
        <v>97692</v>
      </c>
      <c r="J32" s="1">
        <v>32825</v>
      </c>
      <c r="K32" s="7"/>
      <c r="L32" s="8"/>
      <c r="M32" s="26">
        <f t="shared" si="9"/>
        <v>4.6124343964473152E-2</v>
      </c>
      <c r="N32" s="4">
        <f t="shared" si="10"/>
        <v>30466.666666666668</v>
      </c>
      <c r="O32" s="5">
        <f t="shared" si="11"/>
        <v>0.83490153172866521</v>
      </c>
      <c r="P32" s="5"/>
      <c r="Q32" s="22">
        <f t="shared" si="12"/>
        <v>4570</v>
      </c>
      <c r="R32" s="22">
        <f t="shared" si="13"/>
        <v>18280</v>
      </c>
      <c r="S32" s="22">
        <f t="shared" si="14"/>
        <v>7616.666666666667</v>
      </c>
      <c r="T32" s="22">
        <f t="shared" si="15"/>
        <v>3808.3333333333335</v>
      </c>
      <c r="U32" s="22">
        <f t="shared" si="16"/>
        <v>457</v>
      </c>
      <c r="V32" s="19">
        <f t="shared" si="17"/>
        <v>30009.666666666668</v>
      </c>
    </row>
    <row r="33" spans="1:22" ht="15" thickBot="1" x14ac:dyDescent="0.4">
      <c r="A33" s="3" t="s">
        <v>50</v>
      </c>
      <c r="B33" s="1">
        <v>8692</v>
      </c>
      <c r="C33" s="2"/>
      <c r="D33" s="2">
        <v>103</v>
      </c>
      <c r="E33" s="2"/>
      <c r="F33" s="1">
        <v>8567</v>
      </c>
      <c r="G33" s="1">
        <v>4493</v>
      </c>
      <c r="H33" s="2">
        <v>53</v>
      </c>
      <c r="I33" s="1">
        <v>49799</v>
      </c>
      <c r="J33" s="1">
        <v>25744</v>
      </c>
      <c r="K33" s="7"/>
      <c r="L33" s="8"/>
      <c r="M33" s="26">
        <f t="shared" si="9"/>
        <v>1.1849976990335942E-2</v>
      </c>
      <c r="N33" s="4">
        <f t="shared" si="10"/>
        <v>6866.666666666667</v>
      </c>
      <c r="O33" s="5">
        <f t="shared" si="11"/>
        <v>0.24762135922330092</v>
      </c>
      <c r="P33" s="5"/>
      <c r="Q33" s="22">
        <f t="shared" si="12"/>
        <v>1030</v>
      </c>
      <c r="R33" s="22">
        <f t="shared" si="13"/>
        <v>4120</v>
      </c>
      <c r="S33" s="22">
        <f t="shared" si="14"/>
        <v>1716.6666666666667</v>
      </c>
      <c r="T33" s="22">
        <f t="shared" si="15"/>
        <v>858.33333333333337</v>
      </c>
      <c r="U33" s="22">
        <f t="shared" si="16"/>
        <v>103</v>
      </c>
      <c r="V33" s="19">
        <f t="shared" si="17"/>
        <v>6763.666666666667</v>
      </c>
    </row>
    <row r="34" spans="1:22" ht="15" thickBot="1" x14ac:dyDescent="0.4">
      <c r="A34" s="3" t="s">
        <v>25</v>
      </c>
      <c r="B34" s="1">
        <v>7927</v>
      </c>
      <c r="C34" s="2"/>
      <c r="D34" s="2">
        <v>355</v>
      </c>
      <c r="E34" s="2"/>
      <c r="F34" s="1">
        <v>2691</v>
      </c>
      <c r="G34" s="1">
        <v>1540</v>
      </c>
      <c r="H34" s="2">
        <v>69</v>
      </c>
      <c r="I34" s="1">
        <v>93140</v>
      </c>
      <c r="J34" s="1">
        <v>18090</v>
      </c>
      <c r="K34" s="7"/>
      <c r="L34" s="8"/>
      <c r="M34" s="26">
        <f t="shared" si="9"/>
        <v>4.4783650813674782E-2</v>
      </c>
      <c r="N34" s="4">
        <f t="shared" si="10"/>
        <v>23666.666666666668</v>
      </c>
      <c r="O34" s="5">
        <f t="shared" si="11"/>
        <v>0.88629577464788734</v>
      </c>
      <c r="P34" s="5"/>
      <c r="Q34" s="22">
        <f t="shared" si="12"/>
        <v>3550</v>
      </c>
      <c r="R34" s="22">
        <f t="shared" si="13"/>
        <v>14200</v>
      </c>
      <c r="S34" s="22">
        <f t="shared" si="14"/>
        <v>5916.666666666667</v>
      </c>
      <c r="T34" s="22">
        <f t="shared" si="15"/>
        <v>2958.3333333333335</v>
      </c>
      <c r="U34" s="22">
        <f t="shared" si="16"/>
        <v>355</v>
      </c>
      <c r="V34" s="19">
        <f t="shared" si="17"/>
        <v>23311.666666666668</v>
      </c>
    </row>
    <row r="35" spans="1:22" ht="15" thickBot="1" x14ac:dyDescent="0.4">
      <c r="A35" s="3" t="s">
        <v>45</v>
      </c>
      <c r="B35" s="1">
        <v>7240</v>
      </c>
      <c r="C35" s="2"/>
      <c r="D35" s="2">
        <v>184</v>
      </c>
      <c r="E35" s="2"/>
      <c r="F35" s="1">
        <v>5381</v>
      </c>
      <c r="G35" s="1">
        <v>2485</v>
      </c>
      <c r="H35" s="2">
        <v>63</v>
      </c>
      <c r="I35" s="1">
        <v>54109</v>
      </c>
      <c r="J35" s="1">
        <v>18573</v>
      </c>
      <c r="K35" s="7"/>
      <c r="L35" s="8"/>
      <c r="M35" s="26">
        <f t="shared" si="9"/>
        <v>2.541436464088398E-2</v>
      </c>
      <c r="N35" s="4">
        <f t="shared" si="10"/>
        <v>12266.666666666668</v>
      </c>
      <c r="O35" s="5">
        <f t="shared" si="11"/>
        <v>0.56133152173913048</v>
      </c>
      <c r="P35" s="5"/>
      <c r="Q35" s="22">
        <f t="shared" si="12"/>
        <v>1840.0000000000002</v>
      </c>
      <c r="R35" s="22">
        <f t="shared" si="13"/>
        <v>7360.0000000000009</v>
      </c>
      <c r="S35" s="22">
        <f t="shared" si="14"/>
        <v>3066.666666666667</v>
      </c>
      <c r="T35" s="22">
        <f t="shared" si="15"/>
        <v>1533.3333333333335</v>
      </c>
      <c r="U35" s="22">
        <f t="shared" si="16"/>
        <v>184</v>
      </c>
      <c r="V35" s="19">
        <f t="shared" si="17"/>
        <v>12082.666666666668</v>
      </c>
    </row>
    <row r="36" spans="1:22" ht="15" thickBot="1" x14ac:dyDescent="0.4">
      <c r="A36" s="3" t="s">
        <v>38</v>
      </c>
      <c r="B36" s="1">
        <v>6853</v>
      </c>
      <c r="C36" s="2"/>
      <c r="D36" s="2">
        <v>321</v>
      </c>
      <c r="E36" s="2"/>
      <c r="F36" s="1">
        <v>3986</v>
      </c>
      <c r="G36" s="1">
        <v>1534</v>
      </c>
      <c r="H36" s="2">
        <v>72</v>
      </c>
      <c r="I36" s="1">
        <v>110609</v>
      </c>
      <c r="J36" s="1">
        <v>24758</v>
      </c>
      <c r="K36" s="8"/>
      <c r="L36" s="8"/>
      <c r="M36" s="26">
        <f t="shared" si="9"/>
        <v>4.6840799649788413E-2</v>
      </c>
      <c r="N36" s="4">
        <f t="shared" si="10"/>
        <v>21400</v>
      </c>
      <c r="O36" s="5">
        <f t="shared" si="11"/>
        <v>0.81373831775700933</v>
      </c>
      <c r="P36" s="5"/>
      <c r="Q36" s="22">
        <f t="shared" si="12"/>
        <v>3210</v>
      </c>
      <c r="R36" s="22">
        <f t="shared" si="13"/>
        <v>12840</v>
      </c>
      <c r="S36" s="22">
        <f t="shared" si="14"/>
        <v>5350</v>
      </c>
      <c r="T36" s="22">
        <f t="shared" si="15"/>
        <v>2675</v>
      </c>
      <c r="U36" s="22">
        <f t="shared" si="16"/>
        <v>321</v>
      </c>
      <c r="V36" s="19">
        <f t="shared" si="17"/>
        <v>21079</v>
      </c>
    </row>
    <row r="37" spans="1:22" ht="15" thickBot="1" x14ac:dyDescent="0.4">
      <c r="A37" s="3" t="s">
        <v>43</v>
      </c>
      <c r="B37" s="1">
        <v>6741</v>
      </c>
      <c r="C37" s="2"/>
      <c r="D37" s="2">
        <v>237</v>
      </c>
      <c r="E37" s="2"/>
      <c r="F37" s="1">
        <v>3702</v>
      </c>
      <c r="G37" s="1">
        <v>6923</v>
      </c>
      <c r="H37" s="2">
        <v>243</v>
      </c>
      <c r="I37" s="1">
        <v>33291</v>
      </c>
      <c r="J37" s="1">
        <v>34188</v>
      </c>
      <c r="K37" s="8"/>
      <c r="L37" s="8"/>
      <c r="M37" s="26">
        <f t="shared" si="9"/>
        <v>3.5157988429016469E-2</v>
      </c>
      <c r="N37" s="4">
        <f t="shared" si="10"/>
        <v>15800</v>
      </c>
      <c r="O37" s="5">
        <f t="shared" si="11"/>
        <v>0.76569620253164561</v>
      </c>
      <c r="P37" s="5"/>
      <c r="Q37" s="22">
        <f t="shared" si="12"/>
        <v>2370</v>
      </c>
      <c r="R37" s="22">
        <f t="shared" si="13"/>
        <v>9480</v>
      </c>
      <c r="S37" s="22">
        <f t="shared" si="14"/>
        <v>3950</v>
      </c>
      <c r="T37" s="22">
        <f t="shared" si="15"/>
        <v>1975</v>
      </c>
      <c r="U37" s="22">
        <f t="shared" si="16"/>
        <v>237</v>
      </c>
      <c r="V37" s="19">
        <f t="shared" si="17"/>
        <v>15563</v>
      </c>
    </row>
    <row r="38" spans="1:22" ht="21.5" thickBot="1" x14ac:dyDescent="0.4">
      <c r="A38" s="3" t="s">
        <v>63</v>
      </c>
      <c r="B38" s="1">
        <v>6485</v>
      </c>
      <c r="C38" s="2"/>
      <c r="D38" s="2">
        <v>336</v>
      </c>
      <c r="E38" s="2"/>
      <c r="F38" s="1">
        <v>5263</v>
      </c>
      <c r="G38" s="1">
        <v>9189</v>
      </c>
      <c r="H38" s="2">
        <v>476</v>
      </c>
      <c r="I38" s="1">
        <v>31050</v>
      </c>
      <c r="J38" s="1">
        <v>43996</v>
      </c>
      <c r="K38" s="8"/>
      <c r="L38" s="8"/>
      <c r="M38" s="26">
        <f t="shared" si="9"/>
        <v>5.1811873554356208E-2</v>
      </c>
      <c r="N38" s="4">
        <f t="shared" si="10"/>
        <v>22400</v>
      </c>
      <c r="O38" s="5">
        <f t="shared" si="11"/>
        <v>0.76504464285714291</v>
      </c>
      <c r="P38" s="5"/>
      <c r="Q38" s="22">
        <f t="shared" si="12"/>
        <v>3360</v>
      </c>
      <c r="R38" s="22">
        <f t="shared" si="13"/>
        <v>13440</v>
      </c>
      <c r="S38" s="22">
        <f t="shared" si="14"/>
        <v>5600</v>
      </c>
      <c r="T38" s="22">
        <f t="shared" si="15"/>
        <v>2800</v>
      </c>
      <c r="U38" s="22">
        <f t="shared" si="16"/>
        <v>336</v>
      </c>
      <c r="V38" s="19">
        <f t="shared" si="17"/>
        <v>22064</v>
      </c>
    </row>
    <row r="39" spans="1:22" ht="15" thickBot="1" x14ac:dyDescent="0.4">
      <c r="A39" s="3" t="s">
        <v>28</v>
      </c>
      <c r="B39" s="1">
        <v>6432</v>
      </c>
      <c r="C39" s="2"/>
      <c r="D39" s="2">
        <v>73</v>
      </c>
      <c r="E39" s="2"/>
      <c r="F39" s="1">
        <v>3092</v>
      </c>
      <c r="G39" s="1">
        <v>2006</v>
      </c>
      <c r="H39" s="2">
        <v>23</v>
      </c>
      <c r="I39" s="1">
        <v>153485</v>
      </c>
      <c r="J39" s="1">
        <v>47875</v>
      </c>
      <c r="K39" s="8"/>
      <c r="L39" s="8"/>
      <c r="M39" s="26">
        <f t="shared" si="9"/>
        <v>1.1349502487562189E-2</v>
      </c>
      <c r="N39" s="4">
        <f t="shared" si="10"/>
        <v>4866.666666666667</v>
      </c>
      <c r="O39" s="5">
        <f t="shared" si="11"/>
        <v>0.36465753424657538</v>
      </c>
      <c r="P39" s="5"/>
      <c r="Q39" s="22">
        <f t="shared" si="12"/>
        <v>730</v>
      </c>
      <c r="R39" s="22">
        <f t="shared" si="13"/>
        <v>2920</v>
      </c>
      <c r="S39" s="22">
        <f t="shared" si="14"/>
        <v>1216.6666666666667</v>
      </c>
      <c r="T39" s="22">
        <f t="shared" si="15"/>
        <v>608.33333333333337</v>
      </c>
      <c r="U39" s="22">
        <f t="shared" si="16"/>
        <v>73</v>
      </c>
      <c r="V39" s="19">
        <f t="shared" si="17"/>
        <v>4793.666666666667</v>
      </c>
    </row>
    <row r="40" spans="1:22" ht="15" thickBot="1" x14ac:dyDescent="0.4">
      <c r="A40" s="3" t="s">
        <v>31</v>
      </c>
      <c r="B40" s="1">
        <v>6311</v>
      </c>
      <c r="C40" s="2"/>
      <c r="D40" s="2">
        <v>321</v>
      </c>
      <c r="E40" s="2"/>
      <c r="F40" s="1">
        <v>1793</v>
      </c>
      <c r="G40" s="1">
        <v>2049</v>
      </c>
      <c r="H40" s="2">
        <v>104</v>
      </c>
      <c r="I40" s="1">
        <v>76914</v>
      </c>
      <c r="J40" s="1">
        <v>24971</v>
      </c>
      <c r="K40" s="7"/>
      <c r="L40" s="8"/>
      <c r="M40" s="26">
        <f t="shared" si="9"/>
        <v>5.0863571541752493E-2</v>
      </c>
      <c r="N40" s="4">
        <f t="shared" si="10"/>
        <v>21400</v>
      </c>
      <c r="O40" s="5">
        <f t="shared" si="11"/>
        <v>0.91621495327102809</v>
      </c>
      <c r="P40" s="5"/>
      <c r="Q40" s="22">
        <f t="shared" si="12"/>
        <v>3210</v>
      </c>
      <c r="R40" s="22">
        <f t="shared" si="13"/>
        <v>12840</v>
      </c>
      <c r="S40" s="22">
        <f t="shared" si="14"/>
        <v>5350</v>
      </c>
      <c r="T40" s="22">
        <f t="shared" si="15"/>
        <v>2675</v>
      </c>
      <c r="U40" s="22">
        <f t="shared" si="16"/>
        <v>321</v>
      </c>
      <c r="V40" s="19">
        <f t="shared" si="17"/>
        <v>21079</v>
      </c>
    </row>
    <row r="41" spans="1:22" ht="15" thickBot="1" x14ac:dyDescent="0.4">
      <c r="A41" s="3" t="s">
        <v>44</v>
      </c>
      <c r="B41" s="1">
        <v>5212</v>
      </c>
      <c r="C41" s="2"/>
      <c r="D41" s="2">
        <v>219</v>
      </c>
      <c r="E41" s="2"/>
      <c r="F41" s="1">
        <v>3559</v>
      </c>
      <c r="G41" s="1">
        <v>2486</v>
      </c>
      <c r="H41" s="2">
        <v>104</v>
      </c>
      <c r="I41" s="1">
        <v>106721</v>
      </c>
      <c r="J41" s="1">
        <v>50896</v>
      </c>
      <c r="K41" s="7"/>
      <c r="L41" s="8"/>
      <c r="M41" s="26">
        <f t="shared" si="9"/>
        <v>4.201841903300077E-2</v>
      </c>
      <c r="N41" s="4">
        <f t="shared" si="10"/>
        <v>14600</v>
      </c>
      <c r="O41" s="5">
        <f t="shared" si="11"/>
        <v>0.75623287671232875</v>
      </c>
      <c r="P41" s="5"/>
      <c r="Q41" s="22">
        <f t="shared" si="12"/>
        <v>2190</v>
      </c>
      <c r="R41" s="22">
        <f t="shared" si="13"/>
        <v>8760</v>
      </c>
      <c r="S41" s="22">
        <f t="shared" si="14"/>
        <v>3650</v>
      </c>
      <c r="T41" s="22">
        <f t="shared" si="15"/>
        <v>1825</v>
      </c>
      <c r="U41" s="22">
        <f t="shared" si="16"/>
        <v>219</v>
      </c>
      <c r="V41" s="19">
        <f t="shared" si="17"/>
        <v>14381</v>
      </c>
    </row>
    <row r="42" spans="1:22" ht="15" thickBot="1" x14ac:dyDescent="0.4">
      <c r="A42" s="3" t="s">
        <v>46</v>
      </c>
      <c r="B42" s="1">
        <v>4732</v>
      </c>
      <c r="C42" s="2"/>
      <c r="D42" s="2">
        <v>278</v>
      </c>
      <c r="E42" s="2"/>
      <c r="F42" s="1">
        <v>1031</v>
      </c>
      <c r="G42" s="1">
        <v>1196</v>
      </c>
      <c r="H42" s="2">
        <v>70</v>
      </c>
      <c r="I42" s="1">
        <v>96111</v>
      </c>
      <c r="J42" s="1">
        <v>24289</v>
      </c>
      <c r="K42" s="7"/>
      <c r="L42" s="8"/>
      <c r="M42" s="26">
        <f t="shared" si="9"/>
        <v>5.8748943364327982E-2</v>
      </c>
      <c r="N42" s="4">
        <f t="shared" si="10"/>
        <v>18533.333333333336</v>
      </c>
      <c r="O42" s="5">
        <f t="shared" si="11"/>
        <v>0.94437050359712227</v>
      </c>
      <c r="P42" s="5"/>
      <c r="Q42" s="22">
        <f t="shared" si="12"/>
        <v>2780.0000000000005</v>
      </c>
      <c r="R42" s="22">
        <f t="shared" si="13"/>
        <v>11120.000000000002</v>
      </c>
      <c r="S42" s="22">
        <f t="shared" si="14"/>
        <v>4633.3333333333339</v>
      </c>
      <c r="T42" s="22">
        <f t="shared" si="15"/>
        <v>2316.666666666667</v>
      </c>
      <c r="U42" s="22">
        <f t="shared" si="16"/>
        <v>278</v>
      </c>
      <c r="V42" s="19">
        <f t="shared" si="17"/>
        <v>18255.333333333336</v>
      </c>
    </row>
    <row r="43" spans="1:22" ht="15" thickBot="1" x14ac:dyDescent="0.4">
      <c r="A43" s="3" t="s">
        <v>34</v>
      </c>
      <c r="B43" s="1">
        <v>4164</v>
      </c>
      <c r="C43" s="2"/>
      <c r="D43" s="2">
        <v>95</v>
      </c>
      <c r="E43" s="2"/>
      <c r="F43" s="2">
        <v>849</v>
      </c>
      <c r="G43" s="1">
        <v>1380</v>
      </c>
      <c r="H43" s="2">
        <v>31</v>
      </c>
      <c r="I43" s="1">
        <v>73215</v>
      </c>
      <c r="J43" s="1">
        <v>24261</v>
      </c>
      <c r="K43" s="8"/>
      <c r="L43" s="8"/>
      <c r="M43" s="26">
        <f t="shared" si="9"/>
        <v>2.281460134486071E-2</v>
      </c>
      <c r="N43" s="4">
        <f t="shared" si="10"/>
        <v>6333.3333333333339</v>
      </c>
      <c r="O43" s="5">
        <f t="shared" si="11"/>
        <v>0.86594736842105269</v>
      </c>
      <c r="P43" s="5"/>
      <c r="Q43" s="22">
        <f t="shared" si="12"/>
        <v>950</v>
      </c>
      <c r="R43" s="22">
        <f t="shared" si="13"/>
        <v>3800</v>
      </c>
      <c r="S43" s="22">
        <f t="shared" si="14"/>
        <v>1583.3333333333335</v>
      </c>
      <c r="T43" s="22">
        <f t="shared" si="15"/>
        <v>791.66666666666674</v>
      </c>
      <c r="U43" s="22">
        <f t="shared" si="16"/>
        <v>95</v>
      </c>
      <c r="V43" s="19">
        <f t="shared" si="17"/>
        <v>6238.3333333333339</v>
      </c>
    </row>
    <row r="44" spans="1:22" ht="15" thickBot="1" x14ac:dyDescent="0.4">
      <c r="A44" s="3" t="s">
        <v>54</v>
      </c>
      <c r="B44" s="1">
        <v>3663</v>
      </c>
      <c r="C44" s="2"/>
      <c r="D44" s="2">
        <v>39</v>
      </c>
      <c r="E44" s="2"/>
      <c r="F44" s="1">
        <v>1315</v>
      </c>
      <c r="G44" s="1">
        <v>4141</v>
      </c>
      <c r="H44" s="2">
        <v>44</v>
      </c>
      <c r="I44" s="1">
        <v>25197</v>
      </c>
      <c r="J44" s="1">
        <v>28482</v>
      </c>
      <c r="K44" s="8"/>
      <c r="L44" s="8"/>
      <c r="M44" s="26">
        <f t="shared" si="9"/>
        <v>1.0647010647010647E-2</v>
      </c>
      <c r="N44" s="4">
        <f t="shared" si="10"/>
        <v>2600</v>
      </c>
      <c r="O44" s="5">
        <f t="shared" si="11"/>
        <v>0.49423076923076925</v>
      </c>
      <c r="P44" s="5"/>
      <c r="Q44" s="22">
        <f t="shared" si="12"/>
        <v>390</v>
      </c>
      <c r="R44" s="22">
        <f t="shared" si="13"/>
        <v>1560</v>
      </c>
      <c r="S44" s="22">
        <f t="shared" si="14"/>
        <v>650</v>
      </c>
      <c r="T44" s="22">
        <f t="shared" si="15"/>
        <v>325</v>
      </c>
      <c r="U44" s="22">
        <f t="shared" si="16"/>
        <v>39</v>
      </c>
      <c r="V44" s="19">
        <f t="shared" si="17"/>
        <v>2561</v>
      </c>
    </row>
    <row r="45" spans="1:22" ht="15" thickBot="1" x14ac:dyDescent="0.4">
      <c r="A45" s="3" t="s">
        <v>37</v>
      </c>
      <c r="B45" s="1">
        <v>3358</v>
      </c>
      <c r="C45" s="2"/>
      <c r="D45" s="2">
        <v>130</v>
      </c>
      <c r="E45" s="2"/>
      <c r="F45" s="1">
        <v>2103</v>
      </c>
      <c r="G45" s="2">
        <v>796</v>
      </c>
      <c r="H45" s="2">
        <v>31</v>
      </c>
      <c r="I45" s="1">
        <v>79595</v>
      </c>
      <c r="J45" s="1">
        <v>18871</v>
      </c>
      <c r="K45" s="7"/>
      <c r="L45" s="8"/>
      <c r="M45" s="26">
        <f t="shared" si="9"/>
        <v>3.8713519952352587E-2</v>
      </c>
      <c r="N45" s="4">
        <f t="shared" si="10"/>
        <v>8666.6666666666679</v>
      </c>
      <c r="O45" s="5">
        <f t="shared" si="11"/>
        <v>0.75734615384615389</v>
      </c>
      <c r="P45" s="5"/>
      <c r="Q45" s="22">
        <f t="shared" si="12"/>
        <v>1300.0000000000002</v>
      </c>
      <c r="R45" s="22">
        <f t="shared" si="13"/>
        <v>5200.0000000000009</v>
      </c>
      <c r="S45" s="22">
        <f t="shared" si="14"/>
        <v>2166.666666666667</v>
      </c>
      <c r="T45" s="22">
        <f t="shared" si="15"/>
        <v>1083.3333333333335</v>
      </c>
      <c r="U45" s="22">
        <f t="shared" si="16"/>
        <v>130</v>
      </c>
      <c r="V45" s="19">
        <f t="shared" si="17"/>
        <v>8536.6666666666679</v>
      </c>
    </row>
    <row r="46" spans="1:22" ht="15" thickBot="1" x14ac:dyDescent="0.4">
      <c r="A46" s="3" t="s">
        <v>42</v>
      </c>
      <c r="B46" s="1">
        <v>3239</v>
      </c>
      <c r="C46" s="2"/>
      <c r="D46" s="2">
        <v>142</v>
      </c>
      <c r="E46" s="2"/>
      <c r="F46" s="1">
        <v>1863</v>
      </c>
      <c r="G46" s="1">
        <v>2382</v>
      </c>
      <c r="H46" s="2">
        <v>104</v>
      </c>
      <c r="I46" s="1">
        <v>37216</v>
      </c>
      <c r="J46" s="1">
        <v>27371</v>
      </c>
      <c r="K46" s="8"/>
      <c r="L46" s="8"/>
      <c r="M46" s="26">
        <f t="shared" si="9"/>
        <v>4.3840691571472676E-2</v>
      </c>
      <c r="N46" s="4">
        <f t="shared" si="10"/>
        <v>9466.6666666666679</v>
      </c>
      <c r="O46" s="5">
        <f t="shared" si="11"/>
        <v>0.80320422535211267</v>
      </c>
      <c r="P46" s="5"/>
      <c r="Q46" s="22">
        <f t="shared" si="12"/>
        <v>1420.0000000000002</v>
      </c>
      <c r="R46" s="22">
        <f t="shared" si="13"/>
        <v>5680.0000000000009</v>
      </c>
      <c r="S46" s="22">
        <f t="shared" si="14"/>
        <v>2366.666666666667</v>
      </c>
      <c r="T46" s="22">
        <f t="shared" si="15"/>
        <v>1183.3333333333335</v>
      </c>
      <c r="U46" s="22">
        <f t="shared" si="16"/>
        <v>142</v>
      </c>
      <c r="V46" s="19">
        <f t="shared" si="17"/>
        <v>9324.6666666666679</v>
      </c>
    </row>
    <row r="47" spans="1:22" ht="15" thickBot="1" x14ac:dyDescent="0.4">
      <c r="A47" s="3" t="s">
        <v>49</v>
      </c>
      <c r="B47" s="1">
        <v>2293</v>
      </c>
      <c r="C47" s="2"/>
      <c r="D47" s="2">
        <v>70</v>
      </c>
      <c r="E47" s="2"/>
      <c r="F47" s="2">
        <v>844</v>
      </c>
      <c r="G47" s="1">
        <v>1283</v>
      </c>
      <c r="H47" s="2">
        <v>39</v>
      </c>
      <c r="I47" s="1">
        <v>32705</v>
      </c>
      <c r="J47" s="1">
        <v>18301</v>
      </c>
      <c r="K47" s="7"/>
      <c r="L47" s="8"/>
      <c r="M47" s="26">
        <f t="shared" si="9"/>
        <v>3.0527692978630616E-2</v>
      </c>
      <c r="N47" s="4">
        <f t="shared" si="10"/>
        <v>4666.666666666667</v>
      </c>
      <c r="O47" s="5">
        <f t="shared" si="11"/>
        <v>0.81914285714285717</v>
      </c>
      <c r="P47" s="5"/>
      <c r="Q47" s="22">
        <f t="shared" si="12"/>
        <v>700</v>
      </c>
      <c r="R47" s="22">
        <f t="shared" si="13"/>
        <v>2800</v>
      </c>
      <c r="S47" s="22">
        <f t="shared" si="14"/>
        <v>1166.6666666666667</v>
      </c>
      <c r="T47" s="22">
        <f t="shared" si="15"/>
        <v>583.33333333333337</v>
      </c>
      <c r="U47" s="22">
        <f t="shared" si="16"/>
        <v>70</v>
      </c>
      <c r="V47" s="19">
        <f t="shared" si="17"/>
        <v>4596.666666666667</v>
      </c>
    </row>
    <row r="48" spans="1:22" ht="15" thickBot="1" x14ac:dyDescent="0.4">
      <c r="A48" s="3" t="s">
        <v>53</v>
      </c>
      <c r="B48" s="1">
        <v>1571</v>
      </c>
      <c r="C48" s="2"/>
      <c r="D48" s="2">
        <v>38</v>
      </c>
      <c r="E48" s="2"/>
      <c r="F48" s="2">
        <v>656</v>
      </c>
      <c r="G48" s="1">
        <v>2062</v>
      </c>
      <c r="H48" s="2">
        <v>50</v>
      </c>
      <c r="I48" s="1">
        <v>47832</v>
      </c>
      <c r="J48" s="1">
        <v>62767</v>
      </c>
      <c r="K48" s="8"/>
      <c r="L48" s="8"/>
      <c r="M48" s="26">
        <f t="shared" si="9"/>
        <v>2.4188415022278802E-2</v>
      </c>
      <c r="N48" s="4">
        <f t="shared" si="10"/>
        <v>2533.3333333333335</v>
      </c>
      <c r="O48" s="5">
        <f t="shared" si="11"/>
        <v>0.74105263157894741</v>
      </c>
      <c r="P48" s="5"/>
      <c r="Q48" s="22">
        <f t="shared" si="12"/>
        <v>380</v>
      </c>
      <c r="R48" s="22">
        <f t="shared" si="13"/>
        <v>1520</v>
      </c>
      <c r="S48" s="22">
        <f t="shared" si="14"/>
        <v>633.33333333333337</v>
      </c>
      <c r="T48" s="22">
        <f t="shared" si="15"/>
        <v>316.66666666666669</v>
      </c>
      <c r="U48" s="22">
        <f t="shared" si="16"/>
        <v>38</v>
      </c>
      <c r="V48" s="19">
        <f t="shared" si="17"/>
        <v>2495.3333333333335</v>
      </c>
    </row>
    <row r="49" spans="1:22" ht="15" thickBot="1" x14ac:dyDescent="0.4">
      <c r="A49" s="3" t="s">
        <v>39</v>
      </c>
      <c r="B49" s="1">
        <v>1477</v>
      </c>
      <c r="C49" s="2"/>
      <c r="D49" s="2">
        <v>65</v>
      </c>
      <c r="E49" s="2"/>
      <c r="F49" s="2">
        <v>499</v>
      </c>
      <c r="G49" s="1">
        <v>1099</v>
      </c>
      <c r="H49" s="2">
        <v>48</v>
      </c>
      <c r="I49" s="1">
        <v>23500</v>
      </c>
      <c r="J49" s="1">
        <v>17482</v>
      </c>
      <c r="K49" s="7"/>
      <c r="L49" s="8"/>
      <c r="M49" s="26">
        <f t="shared" si="9"/>
        <v>4.4008124576844956E-2</v>
      </c>
      <c r="N49" s="4">
        <f t="shared" si="10"/>
        <v>4333.3333333333339</v>
      </c>
      <c r="O49" s="5">
        <f t="shared" si="11"/>
        <v>0.88484615384615384</v>
      </c>
      <c r="P49" s="5"/>
      <c r="Q49" s="22">
        <f t="shared" si="12"/>
        <v>650.00000000000011</v>
      </c>
      <c r="R49" s="22">
        <f t="shared" si="13"/>
        <v>2600.0000000000005</v>
      </c>
      <c r="S49" s="22">
        <f t="shared" si="14"/>
        <v>1083.3333333333335</v>
      </c>
      <c r="T49" s="22">
        <f t="shared" si="15"/>
        <v>541.66666666666674</v>
      </c>
      <c r="U49" s="22">
        <f t="shared" si="16"/>
        <v>65</v>
      </c>
      <c r="V49" s="19">
        <f t="shared" si="17"/>
        <v>4268.3333333333339</v>
      </c>
    </row>
    <row r="50" spans="1:22" ht="15" thickBot="1" x14ac:dyDescent="0.4">
      <c r="A50" s="3" t="s">
        <v>56</v>
      </c>
      <c r="B50" s="1">
        <v>1378</v>
      </c>
      <c r="C50" s="2"/>
      <c r="D50" s="2">
        <v>58</v>
      </c>
      <c r="E50" s="2"/>
      <c r="F50" s="2">
        <v>507</v>
      </c>
      <c r="G50" s="2">
        <v>769</v>
      </c>
      <c r="H50" s="2">
        <v>32</v>
      </c>
      <c r="I50" s="1">
        <v>65708</v>
      </c>
      <c r="J50" s="1">
        <v>36664</v>
      </c>
      <c r="K50" s="8"/>
      <c r="L50" s="8"/>
      <c r="M50" s="25"/>
      <c r="N50" s="4">
        <f t="shared" si="10"/>
        <v>3866.666666666667</v>
      </c>
      <c r="O50" s="5">
        <f t="shared" si="11"/>
        <v>0.86887931034482757</v>
      </c>
      <c r="P50" s="5"/>
      <c r="Q50" s="22">
        <f>Q47*$N50</f>
        <v>2706666.666666667</v>
      </c>
      <c r="R50" s="22">
        <f>R47*$N50</f>
        <v>10826666.666666668</v>
      </c>
      <c r="S50" s="22">
        <f>S47*$N50</f>
        <v>4511111.1111111119</v>
      </c>
      <c r="T50" s="22">
        <f>T47*$N50</f>
        <v>2255555.555555556</v>
      </c>
      <c r="U50" s="22">
        <f>U47*$N50</f>
        <v>270666.66666666669</v>
      </c>
    </row>
    <row r="51" spans="1:22" ht="15" thickBot="1" x14ac:dyDescent="0.4">
      <c r="A51" s="3" t="s">
        <v>48</v>
      </c>
      <c r="B51" s="2">
        <v>927</v>
      </c>
      <c r="C51" s="2"/>
      <c r="D51" s="2">
        <v>53</v>
      </c>
      <c r="E51" s="2"/>
      <c r="F51" s="2">
        <v>87</v>
      </c>
      <c r="G51" s="1">
        <v>1486</v>
      </c>
      <c r="H51" s="2">
        <v>85</v>
      </c>
      <c r="I51" s="1">
        <v>21262</v>
      </c>
      <c r="J51" s="1">
        <v>34074</v>
      </c>
      <c r="K51" s="8"/>
      <c r="L51" s="8"/>
      <c r="M51" s="24"/>
      <c r="N51" s="4"/>
      <c r="O51" s="5"/>
      <c r="P51" s="5"/>
    </row>
    <row r="52" spans="1:22" ht="15" thickBot="1" x14ac:dyDescent="0.4">
      <c r="A52" s="3" t="s">
        <v>55</v>
      </c>
      <c r="B52" s="2">
        <v>675</v>
      </c>
      <c r="C52" s="2"/>
      <c r="D52" s="2">
        <v>7</v>
      </c>
      <c r="E52" s="2"/>
      <c r="F52" s="2">
        <v>217</v>
      </c>
      <c r="G52" s="1">
        <v>1166</v>
      </c>
      <c r="H52" s="2">
        <v>12</v>
      </c>
      <c r="I52" s="1">
        <v>15059</v>
      </c>
      <c r="J52" s="1">
        <v>26019</v>
      </c>
      <c r="K52" s="7"/>
      <c r="L52" s="8"/>
    </row>
    <row r="53" spans="1:22" ht="15" thickBot="1" x14ac:dyDescent="0.4">
      <c r="A53" s="3" t="s">
        <v>47</v>
      </c>
      <c r="B53" s="2">
        <v>635</v>
      </c>
      <c r="C53" s="2"/>
      <c r="D53" s="2">
        <v>17</v>
      </c>
      <c r="E53" s="2"/>
      <c r="F53" s="2">
        <v>55</v>
      </c>
      <c r="G53" s="2">
        <v>448</v>
      </c>
      <c r="H53" s="2">
        <v>12</v>
      </c>
      <c r="I53" s="1">
        <v>37939</v>
      </c>
      <c r="J53" s="1">
        <v>26796</v>
      </c>
      <c r="K53" s="7"/>
      <c r="L53" s="8"/>
    </row>
    <row r="54" spans="1:22" ht="15" thickBot="1" x14ac:dyDescent="0.4">
      <c r="A54" s="3" t="s">
        <v>51</v>
      </c>
      <c r="B54" s="2">
        <v>461</v>
      </c>
      <c r="C54" s="2"/>
      <c r="D54" s="2">
        <v>16</v>
      </c>
      <c r="E54" s="2"/>
      <c r="F54" s="2">
        <v>20</v>
      </c>
      <c r="G54" s="2">
        <v>431</v>
      </c>
      <c r="H54" s="2">
        <v>15</v>
      </c>
      <c r="I54" s="1">
        <v>23035</v>
      </c>
      <c r="J54" s="1">
        <v>21553</v>
      </c>
      <c r="K54" s="7"/>
      <c r="L54" s="8"/>
    </row>
    <row r="55" spans="1:22" ht="15" thickBot="1" x14ac:dyDescent="0.4">
      <c r="A55" s="3" t="s">
        <v>52</v>
      </c>
      <c r="B55" s="2">
        <v>383</v>
      </c>
      <c r="C55" s="2"/>
      <c r="D55" s="2">
        <v>10</v>
      </c>
      <c r="E55" s="2"/>
      <c r="F55" s="2">
        <v>39</v>
      </c>
      <c r="G55" s="2">
        <v>524</v>
      </c>
      <c r="H55" s="2">
        <v>14</v>
      </c>
      <c r="I55" s="1">
        <v>29961</v>
      </c>
      <c r="J55" s="1">
        <v>40956</v>
      </c>
      <c r="K55" s="8"/>
      <c r="L55" s="8"/>
    </row>
    <row r="56" spans="1:22" ht="15" thickBot="1" x14ac:dyDescent="0.4">
      <c r="A56" s="3" t="s">
        <v>64</v>
      </c>
      <c r="B56" s="2">
        <v>152</v>
      </c>
      <c r="C56" s="2"/>
      <c r="D56" s="2">
        <v>5</v>
      </c>
      <c r="E56" s="2"/>
      <c r="F56" s="2">
        <v>16</v>
      </c>
      <c r="G56" s="2"/>
      <c r="H56" s="2"/>
      <c r="I56" s="2">
        <v>605</v>
      </c>
      <c r="J56" s="2"/>
      <c r="K56" s="8"/>
      <c r="L56" s="7"/>
    </row>
    <row r="57" spans="1:22" ht="21.5" thickBot="1" x14ac:dyDescent="0.4">
      <c r="A57" s="3" t="s">
        <v>67</v>
      </c>
      <c r="B57" s="2">
        <v>19</v>
      </c>
      <c r="C57" s="2"/>
      <c r="D57" s="2">
        <v>2</v>
      </c>
      <c r="E57" s="2"/>
      <c r="F57" s="2">
        <v>5</v>
      </c>
      <c r="G57" s="2"/>
      <c r="H57" s="2"/>
      <c r="I57" s="1">
        <v>2695</v>
      </c>
      <c r="J57" s="2"/>
      <c r="K57" s="7"/>
      <c r="L57" s="7"/>
    </row>
    <row r="58" spans="1:22" ht="15" thickBot="1" x14ac:dyDescent="0.4">
      <c r="A58" s="3" t="s">
        <v>65</v>
      </c>
      <c r="B58" s="1">
        <v>2299</v>
      </c>
      <c r="C58" s="2"/>
      <c r="D58" s="2">
        <v>114</v>
      </c>
      <c r="E58" s="2"/>
      <c r="F58" s="1">
        <v>1439</v>
      </c>
      <c r="G58" s="2">
        <v>679</v>
      </c>
      <c r="H58" s="2">
        <v>34</v>
      </c>
      <c r="I58" s="1">
        <v>13022</v>
      </c>
      <c r="J58" s="1">
        <v>3845</v>
      </c>
      <c r="K58" s="7"/>
      <c r="L58" s="7"/>
    </row>
    <row r="59" spans="1:22" ht="21.5" thickBot="1" x14ac:dyDescent="0.4">
      <c r="A59" s="14" t="s">
        <v>66</v>
      </c>
      <c r="B59" s="15">
        <v>69</v>
      </c>
      <c r="C59" s="15"/>
      <c r="D59" s="15">
        <v>6</v>
      </c>
      <c r="E59" s="15"/>
      <c r="F59" s="15">
        <v>2</v>
      </c>
      <c r="G59" s="15"/>
      <c r="H59" s="15"/>
      <c r="I59" s="38">
        <v>1242</v>
      </c>
      <c r="J59" s="15"/>
      <c r="K59" s="39"/>
      <c r="L59" s="47"/>
    </row>
  </sheetData>
  <mergeCells count="2">
    <mergeCell ref="L1:N1"/>
    <mergeCell ref="Q1:U1"/>
  </mergeCells>
  <hyperlinks>
    <hyperlink ref="A5" r:id="rId1" display="https://www.worldometers.info/coronavirus/usa/new-york/" xr:uid="{EFF29F4D-6577-4E48-ABB4-4B1C1C160E4B}"/>
    <hyperlink ref="A6" r:id="rId2" display="https://www.worldometers.info/coronavirus/usa/new-jersey/" xr:uid="{AFDB8326-00CA-4B96-8CAB-6486077D1E87}"/>
    <hyperlink ref="A8" r:id="rId3" display="https://www.worldometers.info/coronavirus/usa/massachusetts/" xr:uid="{8999DAAC-DB09-4518-AC9F-C09F75A95085}"/>
    <hyperlink ref="A9" r:id="rId4" display="https://www.worldometers.info/coronavirus/usa/california/" xr:uid="{76A06E98-CF74-43C3-BA82-88F3D363EC5E}"/>
    <hyperlink ref="A10" r:id="rId5" display="https://www.worldometers.info/coronavirus/usa/pennsylvania/" xr:uid="{609257D9-D55C-4E2E-8869-628384798B98}"/>
    <hyperlink ref="A12" r:id="rId6" display="https://www.worldometers.info/coronavirus/usa/florida/" xr:uid="{5B6F2B71-3B19-44F3-9312-549E8CFE6CD3}"/>
    <hyperlink ref="A13" r:id="rId7" display="https://www.worldometers.info/coronavirus/usa/texas/" xr:uid="{B4BBD52A-4957-4EB4-9957-C89D77A6E710}"/>
    <hyperlink ref="A17" r:id="rId8" display="https://www.worldometers.info/coronavirus/usa/louisiana/" xr:uid="{EAE6A652-22BB-4D6D-AB4A-6BD9CB25F276}"/>
    <hyperlink ref="A19" r:id="rId9" display="https://www.worldometers.info/coronavirus/usa/ohio/" xr:uid="{6C6D9E2E-FEB7-42DC-82CB-B809FD98E5C7}"/>
    <hyperlink ref="A22" r:id="rId10" display="https://www.worldometers.info/coronavirus/usa/washington/" xr:uid="{2D74BD96-303A-4F83-AEC6-C9D3C117BCE5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tabSelected="1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A2" sqref="A2:L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4.08984375" style="34" customWidth="1"/>
    <col min="12" max="12" width="10.08984375" style="34" customWidth="1"/>
    <col min="13" max="13" width="8.7265625" style="34"/>
    <col min="14" max="14" width="12.6328125" style="34" customWidth="1"/>
    <col min="15" max="15" width="9.81640625" style="54" customWidth="1"/>
    <col min="16" max="16384" width="8.7265625" style="34"/>
  </cols>
  <sheetData>
    <row r="1" spans="1:15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  <c r="N1" s="33" t="s">
        <v>100</v>
      </c>
      <c r="O1" s="33" t="s">
        <v>101</v>
      </c>
    </row>
    <row r="2" spans="1:15" ht="14.5" thickBot="1" x14ac:dyDescent="0.35">
      <c r="A2" s="3" t="s">
        <v>36</v>
      </c>
      <c r="B2" s="1">
        <v>10464</v>
      </c>
      <c r="C2" s="2"/>
      <c r="D2" s="2">
        <v>435</v>
      </c>
      <c r="E2" s="2"/>
      <c r="F2" s="1">
        <v>10009</v>
      </c>
      <c r="G2" s="1">
        <v>2134</v>
      </c>
      <c r="H2" s="2">
        <v>89</v>
      </c>
      <c r="I2" s="1">
        <v>135079</v>
      </c>
      <c r="J2" s="1">
        <v>27549</v>
      </c>
      <c r="K2" s="44"/>
      <c r="L2" s="51">
        <f>IFERROR(B2/I2,0)</f>
        <v>7.7465779284714875E-2</v>
      </c>
      <c r="M2" s="52">
        <f>IFERROR(H2/G2,0)</f>
        <v>4.1705716963448922E-2</v>
      </c>
      <c r="N2" s="50">
        <f>D2*250</f>
        <v>108750</v>
      </c>
      <c r="O2" s="53">
        <f>ABS(N2-B2)/B2</f>
        <v>9.3927752293577988</v>
      </c>
    </row>
    <row r="3" spans="1:15" ht="15" thickBot="1" x14ac:dyDescent="0.35">
      <c r="A3" s="3" t="s">
        <v>52</v>
      </c>
      <c r="B3" s="2">
        <v>383</v>
      </c>
      <c r="C3" s="2"/>
      <c r="D3" s="2">
        <v>10</v>
      </c>
      <c r="E3" s="2"/>
      <c r="F3" s="2">
        <v>39</v>
      </c>
      <c r="G3" s="2">
        <v>524</v>
      </c>
      <c r="H3" s="2">
        <v>14</v>
      </c>
      <c r="I3" s="1">
        <v>29961</v>
      </c>
      <c r="J3" s="1">
        <v>40956</v>
      </c>
      <c r="K3" s="43"/>
      <c r="L3" s="51">
        <f>IFERROR(B3/I3,0)</f>
        <v>1.2783284937084877E-2</v>
      </c>
      <c r="M3" s="52">
        <f>IFERROR(H3/G3,0)</f>
        <v>2.6717557251908396E-2</v>
      </c>
      <c r="N3" s="50">
        <f>D3*250</f>
        <v>2500</v>
      </c>
      <c r="O3" s="53">
        <f t="shared" ref="O3:O56" si="0">ABS(N3-B3)/B3</f>
        <v>5.5274151436031334</v>
      </c>
    </row>
    <row r="4" spans="1:15" ht="14.5" thickBot="1" x14ac:dyDescent="0.35">
      <c r="A4" s="3" t="s">
        <v>33</v>
      </c>
      <c r="B4" s="1">
        <v>11736</v>
      </c>
      <c r="C4" s="2"/>
      <c r="D4" s="2">
        <v>562</v>
      </c>
      <c r="E4" s="2"/>
      <c r="F4" s="1">
        <v>11104</v>
      </c>
      <c r="G4" s="1">
        <v>1612</v>
      </c>
      <c r="H4" s="2">
        <v>77</v>
      </c>
      <c r="I4" s="1">
        <v>159082</v>
      </c>
      <c r="J4" s="1">
        <v>21856</v>
      </c>
      <c r="K4" s="44"/>
      <c r="L4" s="51">
        <f>IFERROR(B4/I4,0)</f>
        <v>7.3773274160495839E-2</v>
      </c>
      <c r="M4" s="52">
        <f>IFERROR(H4/G4,0)</f>
        <v>4.7766749379652605E-2</v>
      </c>
      <c r="N4" s="50">
        <f>D4*250</f>
        <v>140500</v>
      </c>
      <c r="O4" s="53">
        <f t="shared" si="0"/>
        <v>10.971710974778459</v>
      </c>
    </row>
    <row r="5" spans="1:15" ht="12.5" customHeight="1" thickBot="1" x14ac:dyDescent="0.35">
      <c r="A5" s="3" t="s">
        <v>34</v>
      </c>
      <c r="B5" s="1">
        <v>4164</v>
      </c>
      <c r="C5" s="2"/>
      <c r="D5" s="2">
        <v>95</v>
      </c>
      <c r="E5" s="2"/>
      <c r="F5" s="2">
        <v>849</v>
      </c>
      <c r="G5" s="1">
        <v>1380</v>
      </c>
      <c r="H5" s="2">
        <v>31</v>
      </c>
      <c r="I5" s="1">
        <v>73215</v>
      </c>
      <c r="J5" s="1">
        <v>24261</v>
      </c>
      <c r="K5" s="44"/>
      <c r="L5" s="51">
        <f>IFERROR(B5/I5,0)</f>
        <v>5.6873591477156323E-2</v>
      </c>
      <c r="M5" s="52">
        <f>IFERROR(H5/G5,0)</f>
        <v>2.2463768115942029E-2</v>
      </c>
      <c r="N5" s="50">
        <f>D5*250</f>
        <v>23750</v>
      </c>
      <c r="O5" s="53">
        <f t="shared" si="0"/>
        <v>4.703650336215178</v>
      </c>
    </row>
    <row r="6" spans="1:15" ht="15" thickBot="1" x14ac:dyDescent="0.35">
      <c r="A6" s="46" t="s">
        <v>10</v>
      </c>
      <c r="B6" s="1">
        <v>70938</v>
      </c>
      <c r="C6" s="2"/>
      <c r="D6" s="1">
        <v>2876</v>
      </c>
      <c r="E6" s="2"/>
      <c r="F6" s="1">
        <v>56374</v>
      </c>
      <c r="G6" s="1">
        <v>1795</v>
      </c>
      <c r="H6" s="2">
        <v>73</v>
      </c>
      <c r="I6" s="1">
        <v>1036275</v>
      </c>
      <c r="J6" s="1">
        <v>26227</v>
      </c>
      <c r="K6" s="44"/>
      <c r="L6" s="51">
        <f>IFERROR(B6/I6,0)</f>
        <v>6.8454802055438954E-2</v>
      </c>
      <c r="M6" s="52">
        <f>IFERROR(H6/G6,0)</f>
        <v>4.0668523676880224E-2</v>
      </c>
      <c r="N6" s="50">
        <f>D6*250</f>
        <v>719000</v>
      </c>
      <c r="O6" s="53">
        <f t="shared" si="0"/>
        <v>9.1356113789506335</v>
      </c>
    </row>
    <row r="7" spans="1:15" ht="14.5" thickBot="1" x14ac:dyDescent="0.35">
      <c r="A7" s="3" t="s">
        <v>18</v>
      </c>
      <c r="B7" s="1">
        <v>20157</v>
      </c>
      <c r="C7" s="2"/>
      <c r="D7" s="1">
        <v>1009</v>
      </c>
      <c r="E7" s="2"/>
      <c r="F7" s="1">
        <v>18453</v>
      </c>
      <c r="G7" s="1">
        <v>3500</v>
      </c>
      <c r="H7" s="2">
        <v>175</v>
      </c>
      <c r="I7" s="1">
        <v>109304</v>
      </c>
      <c r="J7" s="1">
        <v>18981</v>
      </c>
      <c r="K7" s="44"/>
      <c r="L7" s="51">
        <f>IFERROR(B7/I7,0)</f>
        <v>0.18441228134377516</v>
      </c>
      <c r="M7" s="52">
        <f>IFERROR(H7/G7,0)</f>
        <v>0.05</v>
      </c>
      <c r="N7" s="50">
        <f>D7*250</f>
        <v>252250</v>
      </c>
      <c r="O7" s="53">
        <f t="shared" si="0"/>
        <v>11.514263035173885</v>
      </c>
    </row>
    <row r="8" spans="1:15" ht="14.5" thickBot="1" x14ac:dyDescent="0.35">
      <c r="A8" s="3" t="s">
        <v>23</v>
      </c>
      <c r="B8" s="1">
        <v>34333</v>
      </c>
      <c r="C8" s="2"/>
      <c r="D8" s="1">
        <v>3041</v>
      </c>
      <c r="E8" s="2"/>
      <c r="F8" s="1">
        <v>28363</v>
      </c>
      <c r="G8" s="1">
        <v>9630</v>
      </c>
      <c r="H8" s="2">
        <v>853</v>
      </c>
      <c r="I8" s="1">
        <v>138424</v>
      </c>
      <c r="J8" s="1">
        <v>38825</v>
      </c>
      <c r="K8" s="44"/>
      <c r="L8" s="51">
        <f>IFERROR(B8/I8,0)</f>
        <v>0.24802779864763336</v>
      </c>
      <c r="M8" s="52">
        <f>IFERROR(H8/G8,0)</f>
        <v>8.8577362409138105E-2</v>
      </c>
      <c r="N8" s="50">
        <f>D8*250</f>
        <v>760250</v>
      </c>
      <c r="O8" s="53">
        <f t="shared" si="0"/>
        <v>21.143418868144352</v>
      </c>
    </row>
    <row r="9" spans="1:15" ht="14.5" thickBot="1" x14ac:dyDescent="0.35">
      <c r="A9" s="3" t="s">
        <v>43</v>
      </c>
      <c r="B9" s="1">
        <v>6741</v>
      </c>
      <c r="C9" s="2"/>
      <c r="D9" s="2">
        <v>237</v>
      </c>
      <c r="E9" s="2"/>
      <c r="F9" s="1">
        <v>3702</v>
      </c>
      <c r="G9" s="1">
        <v>6923</v>
      </c>
      <c r="H9" s="2">
        <v>243</v>
      </c>
      <c r="I9" s="1">
        <v>33291</v>
      </c>
      <c r="J9" s="1">
        <v>34188</v>
      </c>
      <c r="K9" s="44"/>
      <c r="L9" s="51">
        <f>IFERROR(B9/I9,0)</f>
        <v>0.20248715869153824</v>
      </c>
      <c r="M9" s="52">
        <f>IFERROR(H9/G9,0)</f>
        <v>3.5100390004333383E-2</v>
      </c>
      <c r="N9" s="50">
        <f>D9*250</f>
        <v>59250</v>
      </c>
      <c r="O9" s="53">
        <f t="shared" si="0"/>
        <v>7.7894971072541166</v>
      </c>
    </row>
    <row r="10" spans="1:15" ht="14.5" thickBot="1" x14ac:dyDescent="0.35">
      <c r="A10" s="3" t="s">
        <v>63</v>
      </c>
      <c r="B10" s="1">
        <v>6485</v>
      </c>
      <c r="C10" s="2"/>
      <c r="D10" s="2">
        <v>336</v>
      </c>
      <c r="E10" s="2"/>
      <c r="F10" s="1">
        <v>5263</v>
      </c>
      <c r="G10" s="1">
        <v>9189</v>
      </c>
      <c r="H10" s="2">
        <v>476</v>
      </c>
      <c r="I10" s="1">
        <v>31050</v>
      </c>
      <c r="J10" s="1">
        <v>43996</v>
      </c>
      <c r="K10" s="44"/>
      <c r="L10" s="51">
        <f>IFERROR(B10/I10,0)</f>
        <v>0.20885668276972624</v>
      </c>
      <c r="M10" s="52">
        <f>IFERROR(H10/G10,0)</f>
        <v>5.1801066492545435E-2</v>
      </c>
      <c r="N10" s="50">
        <f>D10*250</f>
        <v>84000</v>
      </c>
      <c r="O10" s="53">
        <f t="shared" si="0"/>
        <v>11.952968388589051</v>
      </c>
    </row>
    <row r="11" spans="1:15" ht="15" thickBot="1" x14ac:dyDescent="0.35">
      <c r="A11" s="46" t="s">
        <v>13</v>
      </c>
      <c r="B11" s="1">
        <v>41923</v>
      </c>
      <c r="C11" s="2"/>
      <c r="D11" s="1">
        <v>1782</v>
      </c>
      <c r="E11" s="2"/>
      <c r="F11" s="1">
        <v>33048</v>
      </c>
      <c r="G11" s="1">
        <v>1952</v>
      </c>
      <c r="H11" s="2">
        <v>83</v>
      </c>
      <c r="I11" s="1">
        <v>598883</v>
      </c>
      <c r="J11" s="1">
        <v>27884</v>
      </c>
      <c r="K11" s="43"/>
      <c r="L11" s="51">
        <f>IFERROR(B11/I11,0)</f>
        <v>7.0001987032525553E-2</v>
      </c>
      <c r="M11" s="52">
        <f>IFERROR(H11/G11,0)</f>
        <v>4.2520491803278687E-2</v>
      </c>
      <c r="N11" s="50">
        <f>D11*250</f>
        <v>445500</v>
      </c>
      <c r="O11" s="53">
        <f t="shared" si="0"/>
        <v>9.6266250029816565</v>
      </c>
    </row>
    <row r="12" spans="1:15" ht="14.5" thickBot="1" x14ac:dyDescent="0.35">
      <c r="A12" s="3" t="s">
        <v>16</v>
      </c>
      <c r="B12" s="1">
        <v>34848</v>
      </c>
      <c r="C12" s="2"/>
      <c r="D12" s="1">
        <v>1494</v>
      </c>
      <c r="E12" s="2"/>
      <c r="F12" s="1">
        <v>33014</v>
      </c>
      <c r="G12" s="1">
        <v>3282</v>
      </c>
      <c r="H12" s="2">
        <v>141</v>
      </c>
      <c r="I12" s="1">
        <v>262179</v>
      </c>
      <c r="J12" s="1">
        <v>24693</v>
      </c>
      <c r="K12" s="44"/>
      <c r="L12" s="51">
        <f>IFERROR(B12/I12,0)</f>
        <v>0.13291682400192234</v>
      </c>
      <c r="M12" s="52">
        <f>IFERROR(H12/G12,0)</f>
        <v>4.2961608775137113E-2</v>
      </c>
      <c r="N12" s="50">
        <f>D12*250</f>
        <v>373500</v>
      </c>
      <c r="O12" s="53">
        <f t="shared" si="0"/>
        <v>9.7179752066115697</v>
      </c>
    </row>
    <row r="13" spans="1:15" ht="14.5" thickBot="1" x14ac:dyDescent="0.35">
      <c r="A13" s="3" t="s">
        <v>64</v>
      </c>
      <c r="B13" s="2">
        <v>152</v>
      </c>
      <c r="C13" s="2"/>
      <c r="D13" s="2">
        <v>5</v>
      </c>
      <c r="E13" s="2"/>
      <c r="F13" s="2">
        <v>16</v>
      </c>
      <c r="G13" s="2"/>
      <c r="H13" s="2"/>
      <c r="I13" s="2">
        <v>605</v>
      </c>
      <c r="J13" s="2"/>
      <c r="K13" s="44"/>
      <c r="L13" s="51">
        <f>IFERROR(B13/I13,0)</f>
        <v>0.25123966942148762</v>
      </c>
      <c r="M13" s="52">
        <f>IFERROR(H13/G13,0)</f>
        <v>0</v>
      </c>
      <c r="N13" s="50">
        <f>D13*250</f>
        <v>1250</v>
      </c>
      <c r="O13" s="53">
        <f t="shared" si="0"/>
        <v>7.2236842105263159</v>
      </c>
    </row>
    <row r="14" spans="1:15" ht="15" thickBot="1" x14ac:dyDescent="0.35">
      <c r="A14" s="3" t="s">
        <v>47</v>
      </c>
      <c r="B14" s="2">
        <v>635</v>
      </c>
      <c r="C14" s="2"/>
      <c r="D14" s="2">
        <v>17</v>
      </c>
      <c r="E14" s="2"/>
      <c r="F14" s="2">
        <v>55</v>
      </c>
      <c r="G14" s="2">
        <v>448</v>
      </c>
      <c r="H14" s="2">
        <v>12</v>
      </c>
      <c r="I14" s="1">
        <v>37939</v>
      </c>
      <c r="J14" s="1">
        <v>26796</v>
      </c>
      <c r="K14" s="43"/>
      <c r="L14" s="51">
        <f>IFERROR(B14/I14,0)</f>
        <v>1.6737394238119086E-2</v>
      </c>
      <c r="M14" s="52">
        <f>IFERROR(H14/G14,0)</f>
        <v>2.6785714285714284E-2</v>
      </c>
      <c r="N14" s="50">
        <f>D14*250</f>
        <v>4250</v>
      </c>
      <c r="O14" s="53">
        <f t="shared" si="0"/>
        <v>5.6929133858267713</v>
      </c>
    </row>
    <row r="15" spans="1:15" ht="15" thickBot="1" x14ac:dyDescent="0.35">
      <c r="A15" s="3" t="s">
        <v>49</v>
      </c>
      <c r="B15" s="1">
        <v>2293</v>
      </c>
      <c r="C15" s="2"/>
      <c r="D15" s="2">
        <v>70</v>
      </c>
      <c r="E15" s="2"/>
      <c r="F15" s="2">
        <v>844</v>
      </c>
      <c r="G15" s="1">
        <v>1283</v>
      </c>
      <c r="H15" s="2">
        <v>39</v>
      </c>
      <c r="I15" s="1">
        <v>32705</v>
      </c>
      <c r="J15" s="1">
        <v>18301</v>
      </c>
      <c r="K15" s="43"/>
      <c r="L15" s="51">
        <f>IFERROR(B15/I15,0)</f>
        <v>7.0111603730316469E-2</v>
      </c>
      <c r="M15" s="52">
        <f>IFERROR(H15/G15,0)</f>
        <v>3.0397505845674203E-2</v>
      </c>
      <c r="N15" s="50">
        <f>D15*250</f>
        <v>17500</v>
      </c>
      <c r="O15" s="53">
        <f t="shared" si="0"/>
        <v>6.6319232446576537</v>
      </c>
    </row>
    <row r="16" spans="1:15" ht="14.5" thickBot="1" x14ac:dyDescent="0.35">
      <c r="A16" s="3" t="s">
        <v>12</v>
      </c>
      <c r="B16" s="1">
        <v>83021</v>
      </c>
      <c r="C16" s="2"/>
      <c r="D16" s="1">
        <v>3601</v>
      </c>
      <c r="E16" s="2"/>
      <c r="F16" s="1">
        <v>70644</v>
      </c>
      <c r="G16" s="1">
        <v>6552</v>
      </c>
      <c r="H16" s="2">
        <v>284</v>
      </c>
      <c r="I16" s="1">
        <v>471691</v>
      </c>
      <c r="J16" s="1">
        <v>37224</v>
      </c>
      <c r="K16" s="44"/>
      <c r="L16" s="51">
        <f>IFERROR(B16/I16,0)</f>
        <v>0.17600717418818676</v>
      </c>
      <c r="M16" s="52">
        <f>IFERROR(H16/G16,0)</f>
        <v>4.3345543345543344E-2</v>
      </c>
      <c r="N16" s="50">
        <f>D16*250</f>
        <v>900250</v>
      </c>
      <c r="O16" s="53">
        <f t="shared" si="0"/>
        <v>9.843641970103949</v>
      </c>
    </row>
    <row r="17" spans="1:15" ht="14.5" thickBot="1" x14ac:dyDescent="0.35">
      <c r="A17" s="3" t="s">
        <v>27</v>
      </c>
      <c r="B17" s="1">
        <v>25127</v>
      </c>
      <c r="C17" s="2"/>
      <c r="D17" s="1">
        <v>1578</v>
      </c>
      <c r="E17" s="2"/>
      <c r="F17" s="1">
        <v>21858</v>
      </c>
      <c r="G17" s="1">
        <v>3732</v>
      </c>
      <c r="H17" s="2">
        <v>234</v>
      </c>
      <c r="I17" s="1">
        <v>150510</v>
      </c>
      <c r="J17" s="1">
        <v>22357</v>
      </c>
      <c r="K17" s="44"/>
      <c r="L17" s="51">
        <f>IFERROR(B17/I17,0)</f>
        <v>0.16694571789249885</v>
      </c>
      <c r="M17" s="52">
        <f>IFERROR(H17/G17,0)</f>
        <v>6.2700964630225078E-2</v>
      </c>
      <c r="N17" s="50">
        <f>D17*250</f>
        <v>394500</v>
      </c>
      <c r="O17" s="53">
        <f t="shared" si="0"/>
        <v>14.700242766744935</v>
      </c>
    </row>
    <row r="18" spans="1:15" ht="14.5" thickBot="1" x14ac:dyDescent="0.35">
      <c r="A18" s="3" t="s">
        <v>41</v>
      </c>
      <c r="B18" s="1">
        <v>12912</v>
      </c>
      <c r="C18" s="2"/>
      <c r="D18" s="2">
        <v>289</v>
      </c>
      <c r="E18" s="2"/>
      <c r="F18" s="1">
        <v>7005</v>
      </c>
      <c r="G18" s="1">
        <v>4092</v>
      </c>
      <c r="H18" s="2">
        <v>92</v>
      </c>
      <c r="I18" s="1">
        <v>81288</v>
      </c>
      <c r="J18" s="1">
        <v>25764</v>
      </c>
      <c r="K18" s="44"/>
      <c r="L18" s="51">
        <f>IFERROR(B18/I18,0)</f>
        <v>0.15884263359905521</v>
      </c>
      <c r="M18" s="52">
        <f>IFERROR(H18/G18,0)</f>
        <v>2.2482893450635387E-2</v>
      </c>
      <c r="N18" s="50">
        <f>D18*250</f>
        <v>72250</v>
      </c>
      <c r="O18" s="53">
        <f t="shared" si="0"/>
        <v>4.5955700123915735</v>
      </c>
    </row>
    <row r="19" spans="1:15" ht="14.5" thickBot="1" x14ac:dyDescent="0.35">
      <c r="A19" s="3" t="s">
        <v>45</v>
      </c>
      <c r="B19" s="1">
        <v>7240</v>
      </c>
      <c r="C19" s="2"/>
      <c r="D19" s="2">
        <v>184</v>
      </c>
      <c r="E19" s="2"/>
      <c r="F19" s="1">
        <v>5381</v>
      </c>
      <c r="G19" s="1">
        <v>2485</v>
      </c>
      <c r="H19" s="2">
        <v>63</v>
      </c>
      <c r="I19" s="1">
        <v>54109</v>
      </c>
      <c r="J19" s="1">
        <v>18573</v>
      </c>
      <c r="K19" s="44"/>
      <c r="L19" s="51">
        <f>IFERROR(B19/I19,0)</f>
        <v>0.133803988245948</v>
      </c>
      <c r="M19" s="52">
        <f>IFERROR(H19/G19,0)</f>
        <v>2.5352112676056339E-2</v>
      </c>
      <c r="N19" s="50">
        <f>D19*250</f>
        <v>46000</v>
      </c>
      <c r="O19" s="53">
        <f t="shared" si="0"/>
        <v>5.3535911602209945</v>
      </c>
    </row>
    <row r="20" spans="1:15" ht="14.5" thickBot="1" x14ac:dyDescent="0.35">
      <c r="A20" s="3" t="s">
        <v>38</v>
      </c>
      <c r="B20" s="1">
        <v>6853</v>
      </c>
      <c r="C20" s="2"/>
      <c r="D20" s="2">
        <v>321</v>
      </c>
      <c r="E20" s="2"/>
      <c r="F20" s="1">
        <v>3986</v>
      </c>
      <c r="G20" s="1">
        <v>1534</v>
      </c>
      <c r="H20" s="2">
        <v>72</v>
      </c>
      <c r="I20" s="1">
        <v>110609</v>
      </c>
      <c r="J20" s="1">
        <v>24758</v>
      </c>
      <c r="K20" s="44"/>
      <c r="L20" s="51">
        <f>IFERROR(B20/I20,0)</f>
        <v>6.1956983608928748E-2</v>
      </c>
      <c r="M20" s="52">
        <f>IFERROR(H20/G20,0)</f>
        <v>4.6936114732724903E-2</v>
      </c>
      <c r="N20" s="50">
        <f>D20*250</f>
        <v>80250</v>
      </c>
      <c r="O20" s="53">
        <f t="shared" si="0"/>
        <v>10.710199912447104</v>
      </c>
    </row>
    <row r="21" spans="1:15" ht="15" thickBot="1" x14ac:dyDescent="0.35">
      <c r="A21" s="46" t="s">
        <v>14</v>
      </c>
      <c r="B21" s="1">
        <v>32050</v>
      </c>
      <c r="C21" s="2"/>
      <c r="D21" s="1">
        <v>2347</v>
      </c>
      <c r="E21" s="2"/>
      <c r="F21" s="1">
        <v>7095</v>
      </c>
      <c r="G21" s="1">
        <v>6894</v>
      </c>
      <c r="H21" s="2">
        <v>505</v>
      </c>
      <c r="I21" s="1">
        <v>235334</v>
      </c>
      <c r="J21" s="1">
        <v>50623</v>
      </c>
      <c r="K21" s="44"/>
      <c r="L21" s="51">
        <f>IFERROR(B21/I21,0)</f>
        <v>0.13618941589400596</v>
      </c>
      <c r="M21" s="52">
        <f>IFERROR(H21/G21,0)</f>
        <v>7.3252103278212938E-2</v>
      </c>
      <c r="N21" s="50">
        <f>D21*250</f>
        <v>586750</v>
      </c>
      <c r="O21" s="53">
        <f t="shared" si="0"/>
        <v>17.307332293291733</v>
      </c>
    </row>
    <row r="22" spans="1:15" ht="15" thickBot="1" x14ac:dyDescent="0.35">
      <c r="A22" s="3" t="s">
        <v>39</v>
      </c>
      <c r="B22" s="1">
        <v>1477</v>
      </c>
      <c r="C22" s="2"/>
      <c r="D22" s="2">
        <v>65</v>
      </c>
      <c r="E22" s="2"/>
      <c r="F22" s="2">
        <v>499</v>
      </c>
      <c r="G22" s="1">
        <v>1099</v>
      </c>
      <c r="H22" s="2">
        <v>48</v>
      </c>
      <c r="I22" s="1">
        <v>23500</v>
      </c>
      <c r="J22" s="1">
        <v>17482</v>
      </c>
      <c r="K22" s="43"/>
      <c r="L22" s="51">
        <f>IFERROR(B22/I22,0)</f>
        <v>6.2851063829787238E-2</v>
      </c>
      <c r="M22" s="52">
        <f>IFERROR(H22/G22,0)</f>
        <v>4.3676069153776163E-2</v>
      </c>
      <c r="N22" s="50">
        <f>D22*250</f>
        <v>16250</v>
      </c>
      <c r="O22" s="53">
        <f t="shared" si="0"/>
        <v>10.002031144211239</v>
      </c>
    </row>
    <row r="23" spans="1:15" ht="14.5" thickBot="1" x14ac:dyDescent="0.35">
      <c r="A23" s="3" t="s">
        <v>26</v>
      </c>
      <c r="B23" s="1">
        <v>34061</v>
      </c>
      <c r="C23" s="2"/>
      <c r="D23" s="1">
        <v>1756</v>
      </c>
      <c r="E23" s="2"/>
      <c r="F23" s="1">
        <v>29911</v>
      </c>
      <c r="G23" s="1">
        <v>5634</v>
      </c>
      <c r="H23" s="2">
        <v>290</v>
      </c>
      <c r="I23" s="1">
        <v>169503</v>
      </c>
      <c r="J23" s="1">
        <v>28037</v>
      </c>
      <c r="K23" s="44"/>
      <c r="L23" s="51">
        <f>IFERROR(B23/I23,0)</f>
        <v>0.20094629593576516</v>
      </c>
      <c r="M23" s="52">
        <f>IFERROR(H23/G23,0)</f>
        <v>5.1473198438054667E-2</v>
      </c>
      <c r="N23" s="50">
        <f>D23*250</f>
        <v>439000</v>
      </c>
      <c r="O23" s="53">
        <f t="shared" si="0"/>
        <v>11.888640967675641</v>
      </c>
    </row>
    <row r="24" spans="1:15" ht="15" thickBot="1" x14ac:dyDescent="0.35">
      <c r="A24" s="46" t="s">
        <v>17</v>
      </c>
      <c r="B24" s="1">
        <v>79332</v>
      </c>
      <c r="C24" s="2"/>
      <c r="D24" s="1">
        <v>5141</v>
      </c>
      <c r="E24" s="2"/>
      <c r="F24" s="1">
        <v>52043</v>
      </c>
      <c r="G24" s="1">
        <v>11510</v>
      </c>
      <c r="H24" s="2">
        <v>746</v>
      </c>
      <c r="I24" s="1">
        <v>401496</v>
      </c>
      <c r="J24" s="1">
        <v>58251</v>
      </c>
      <c r="K24" s="44"/>
      <c r="L24" s="51">
        <f>IFERROR(B24/I24,0)</f>
        <v>0.19759100962400622</v>
      </c>
      <c r="M24" s="52">
        <f>IFERROR(H24/G24,0)</f>
        <v>6.4813205907906166E-2</v>
      </c>
      <c r="N24" s="50">
        <f>D24*250</f>
        <v>1285250</v>
      </c>
      <c r="O24" s="53">
        <f t="shared" si="0"/>
        <v>15.200902536177079</v>
      </c>
    </row>
    <row r="25" spans="1:15" ht="14.5" thickBot="1" x14ac:dyDescent="0.35">
      <c r="A25" s="3" t="s">
        <v>11</v>
      </c>
      <c r="B25" s="1">
        <v>48021</v>
      </c>
      <c r="C25" s="2"/>
      <c r="D25" s="1">
        <v>4674</v>
      </c>
      <c r="E25" s="2"/>
      <c r="F25" s="1">
        <v>20661</v>
      </c>
      <c r="G25" s="1">
        <v>4808</v>
      </c>
      <c r="H25" s="2">
        <v>468</v>
      </c>
      <c r="I25" s="1">
        <v>317282</v>
      </c>
      <c r="J25" s="1">
        <v>31770</v>
      </c>
      <c r="K25" s="44"/>
      <c r="L25" s="51">
        <f>IFERROR(B25/I25,0)</f>
        <v>0.15135116394879003</v>
      </c>
      <c r="M25" s="52">
        <f>IFERROR(H25/G25,0)</f>
        <v>9.7337770382695504E-2</v>
      </c>
      <c r="N25" s="50">
        <f>D25*250</f>
        <v>1168500</v>
      </c>
      <c r="O25" s="53">
        <f t="shared" si="0"/>
        <v>23.33310426688324</v>
      </c>
    </row>
    <row r="26" spans="1:15" ht="15" thickBot="1" x14ac:dyDescent="0.35">
      <c r="A26" s="3" t="s">
        <v>32</v>
      </c>
      <c r="B26" s="1">
        <v>12494</v>
      </c>
      <c r="C26" s="2"/>
      <c r="D26" s="2">
        <v>614</v>
      </c>
      <c r="E26" s="2"/>
      <c r="F26" s="1">
        <v>3657</v>
      </c>
      <c r="G26" s="1">
        <v>2215</v>
      </c>
      <c r="H26" s="2">
        <v>109</v>
      </c>
      <c r="I26" s="1">
        <v>120834</v>
      </c>
      <c r="J26" s="1">
        <v>21426</v>
      </c>
      <c r="K26" s="43"/>
      <c r="L26" s="51">
        <f>IFERROR(B26/I26,0)</f>
        <v>0.10339805021765397</v>
      </c>
      <c r="M26" s="52">
        <f>IFERROR(H26/G26,0)</f>
        <v>4.9209932279909704E-2</v>
      </c>
      <c r="N26" s="50">
        <f>D26*250</f>
        <v>153500</v>
      </c>
      <c r="O26" s="53">
        <f t="shared" si="0"/>
        <v>11.285897230670722</v>
      </c>
    </row>
    <row r="27" spans="1:15" ht="15" thickBot="1" x14ac:dyDescent="0.35">
      <c r="A27" s="3" t="s">
        <v>30</v>
      </c>
      <c r="B27" s="1">
        <v>9908</v>
      </c>
      <c r="C27" s="2"/>
      <c r="D27" s="2">
        <v>457</v>
      </c>
      <c r="E27" s="2"/>
      <c r="F27" s="1">
        <v>5030</v>
      </c>
      <c r="G27" s="1">
        <v>3329</v>
      </c>
      <c r="H27" s="2">
        <v>154</v>
      </c>
      <c r="I27" s="1">
        <v>97692</v>
      </c>
      <c r="J27" s="1">
        <v>32825</v>
      </c>
      <c r="K27" s="8"/>
      <c r="L27" s="51">
        <f>IFERROR(B27/I27,0)</f>
        <v>0.10142079187650985</v>
      </c>
      <c r="M27" s="52">
        <f>IFERROR(H27/G27,0)</f>
        <v>4.6260138179633523E-2</v>
      </c>
      <c r="N27" s="50">
        <f>D27*250</f>
        <v>114250</v>
      </c>
      <c r="O27" s="53">
        <f t="shared" si="0"/>
        <v>10.531085991118289</v>
      </c>
    </row>
    <row r="28" spans="1:15" ht="14.5" thickBot="1" x14ac:dyDescent="0.35">
      <c r="A28" s="3" t="s">
        <v>35</v>
      </c>
      <c r="B28" s="1">
        <v>10232</v>
      </c>
      <c r="C28" s="2"/>
      <c r="D28" s="2">
        <v>531</v>
      </c>
      <c r="E28" s="2"/>
      <c r="F28" s="1">
        <v>7047</v>
      </c>
      <c r="G28" s="1">
        <v>1667</v>
      </c>
      <c r="H28" s="2">
        <v>87</v>
      </c>
      <c r="I28" s="1">
        <v>121296</v>
      </c>
      <c r="J28" s="1">
        <v>19763</v>
      </c>
      <c r="K28" s="44"/>
      <c r="L28" s="51">
        <f>IFERROR(B28/I28,0)</f>
        <v>8.4355625906872442E-2</v>
      </c>
      <c r="M28" s="52">
        <f>IFERROR(H28/G28,0)</f>
        <v>5.2189562087582485E-2</v>
      </c>
      <c r="N28" s="50">
        <f>D28*250</f>
        <v>132750</v>
      </c>
      <c r="O28" s="53">
        <f t="shared" si="0"/>
        <v>11.974003127443314</v>
      </c>
    </row>
    <row r="29" spans="1:15" ht="15" thickBot="1" x14ac:dyDescent="0.35">
      <c r="A29" s="3" t="s">
        <v>51</v>
      </c>
      <c r="B29" s="2">
        <v>461</v>
      </c>
      <c r="C29" s="2"/>
      <c r="D29" s="2">
        <v>16</v>
      </c>
      <c r="E29" s="2"/>
      <c r="F29" s="2">
        <v>20</v>
      </c>
      <c r="G29" s="2">
        <v>431</v>
      </c>
      <c r="H29" s="2">
        <v>15</v>
      </c>
      <c r="I29" s="1">
        <v>23035</v>
      </c>
      <c r="J29" s="1">
        <v>21553</v>
      </c>
      <c r="K29" s="43"/>
      <c r="L29" s="51">
        <f>IFERROR(B29/I29,0)</f>
        <v>2.0013023659648362E-2</v>
      </c>
      <c r="M29" s="52">
        <f>IFERROR(H29/G29,0)</f>
        <v>3.4802784222737818E-2</v>
      </c>
      <c r="N29" s="50">
        <f>D29*250</f>
        <v>4000</v>
      </c>
      <c r="O29" s="53">
        <f t="shared" si="0"/>
        <v>7.676789587852495</v>
      </c>
    </row>
    <row r="30" spans="1:15" ht="14.5" thickBot="1" x14ac:dyDescent="0.35">
      <c r="A30" s="3" t="s">
        <v>50</v>
      </c>
      <c r="B30" s="1">
        <v>8692</v>
      </c>
      <c r="C30" s="2"/>
      <c r="D30" s="2">
        <v>103</v>
      </c>
      <c r="E30" s="2"/>
      <c r="F30" s="1">
        <v>8567</v>
      </c>
      <c r="G30" s="1">
        <v>4493</v>
      </c>
      <c r="H30" s="2">
        <v>53</v>
      </c>
      <c r="I30" s="1">
        <v>49799</v>
      </c>
      <c r="J30" s="1">
        <v>25744</v>
      </c>
      <c r="K30" s="44"/>
      <c r="L30" s="51">
        <f>IFERROR(B30/I30,0)</f>
        <v>0.17454165746300127</v>
      </c>
      <c r="M30" s="52">
        <f>IFERROR(H30/G30,0)</f>
        <v>1.1796127309147563E-2</v>
      </c>
      <c r="N30" s="50">
        <f>D30*250</f>
        <v>25750</v>
      </c>
      <c r="O30" s="53">
        <f t="shared" si="0"/>
        <v>1.9624942475839853</v>
      </c>
    </row>
    <row r="31" spans="1:15" ht="14.5" thickBot="1" x14ac:dyDescent="0.35">
      <c r="A31" s="3" t="s">
        <v>31</v>
      </c>
      <c r="B31" s="1">
        <v>6311</v>
      </c>
      <c r="C31" s="2"/>
      <c r="D31" s="2">
        <v>321</v>
      </c>
      <c r="E31" s="2"/>
      <c r="F31" s="1">
        <v>1793</v>
      </c>
      <c r="G31" s="1">
        <v>2049</v>
      </c>
      <c r="H31" s="2">
        <v>104</v>
      </c>
      <c r="I31" s="1">
        <v>76914</v>
      </c>
      <c r="J31" s="1">
        <v>24971</v>
      </c>
      <c r="K31" s="44"/>
      <c r="L31" s="51">
        <f>IFERROR(B31/I31,0)</f>
        <v>8.2052682216501541E-2</v>
      </c>
      <c r="M31" s="52">
        <f>IFERROR(H31/G31,0)</f>
        <v>5.0756466569058079E-2</v>
      </c>
      <c r="N31" s="50">
        <f>D31*250</f>
        <v>80250</v>
      </c>
      <c r="O31" s="53">
        <f t="shared" si="0"/>
        <v>11.715892885438125</v>
      </c>
    </row>
    <row r="32" spans="1:15" ht="15" thickBot="1" x14ac:dyDescent="0.35">
      <c r="A32" s="3" t="s">
        <v>42</v>
      </c>
      <c r="B32" s="1">
        <v>3239</v>
      </c>
      <c r="C32" s="2"/>
      <c r="D32" s="2">
        <v>142</v>
      </c>
      <c r="E32" s="2"/>
      <c r="F32" s="1">
        <v>1863</v>
      </c>
      <c r="G32" s="1">
        <v>2382</v>
      </c>
      <c r="H32" s="2">
        <v>104</v>
      </c>
      <c r="I32" s="1">
        <v>37216</v>
      </c>
      <c r="J32" s="1">
        <v>27371</v>
      </c>
      <c r="K32" s="43"/>
      <c r="L32" s="51">
        <f>IFERROR(B32/I32,0)</f>
        <v>8.703245915735168E-2</v>
      </c>
      <c r="M32" s="52">
        <f>IFERROR(H32/G32,0)</f>
        <v>4.3660789252728802E-2</v>
      </c>
      <c r="N32" s="50">
        <f>D32*250</f>
        <v>35500</v>
      </c>
      <c r="O32" s="53">
        <f t="shared" si="0"/>
        <v>9.9601728928681688</v>
      </c>
    </row>
    <row r="33" spans="1:15" ht="15" thickBot="1" x14ac:dyDescent="0.35">
      <c r="A33" s="46" t="s">
        <v>8</v>
      </c>
      <c r="B33" s="1">
        <v>142079</v>
      </c>
      <c r="C33" s="2"/>
      <c r="D33" s="1">
        <v>9541</v>
      </c>
      <c r="E33" s="2"/>
      <c r="F33" s="1">
        <v>129310</v>
      </c>
      <c r="G33" s="1">
        <v>15996</v>
      </c>
      <c r="H33" s="1">
        <v>1074</v>
      </c>
      <c r="I33" s="1">
        <v>433060</v>
      </c>
      <c r="J33" s="1">
        <v>48756</v>
      </c>
      <c r="K33" s="44"/>
      <c r="L33" s="51">
        <f>IFERROR(B33/I33,0)</f>
        <v>0.32808155913730197</v>
      </c>
      <c r="M33" s="52">
        <f>IFERROR(H33/G33,0)</f>
        <v>6.7141785446361596E-2</v>
      </c>
      <c r="N33" s="50">
        <f>D33*250</f>
        <v>2385250</v>
      </c>
      <c r="O33" s="53">
        <f t="shared" si="0"/>
        <v>15.788195299798</v>
      </c>
    </row>
    <row r="34" spans="1:15" ht="14.5" thickBot="1" x14ac:dyDescent="0.35">
      <c r="A34" s="3" t="s">
        <v>44</v>
      </c>
      <c r="B34" s="1">
        <v>5212</v>
      </c>
      <c r="C34" s="2"/>
      <c r="D34" s="2">
        <v>219</v>
      </c>
      <c r="E34" s="2"/>
      <c r="F34" s="1">
        <v>3559</v>
      </c>
      <c r="G34" s="1">
        <v>2486</v>
      </c>
      <c r="H34" s="2">
        <v>104</v>
      </c>
      <c r="I34" s="1">
        <v>106721</v>
      </c>
      <c r="J34" s="1">
        <v>50896</v>
      </c>
      <c r="K34" s="44"/>
      <c r="L34" s="51">
        <f>IFERROR(B34/I34,0)</f>
        <v>4.8837623335613423E-2</v>
      </c>
      <c r="M34" s="52">
        <f>IFERROR(H34/G34,0)</f>
        <v>4.1834271922767501E-2</v>
      </c>
      <c r="N34" s="50">
        <f>D34*250</f>
        <v>54750</v>
      </c>
      <c r="O34" s="53">
        <f t="shared" si="0"/>
        <v>9.504604758250192</v>
      </c>
    </row>
    <row r="35" spans="1:15" ht="15" thickBot="1" x14ac:dyDescent="0.35">
      <c r="A35" s="46" t="s">
        <v>7</v>
      </c>
      <c r="B35" s="1">
        <v>348655</v>
      </c>
      <c r="C35" s="2"/>
      <c r="D35" s="1">
        <v>27175</v>
      </c>
      <c r="E35" s="2"/>
      <c r="F35" s="1">
        <v>262750</v>
      </c>
      <c r="G35" s="1">
        <v>17922</v>
      </c>
      <c r="H35" s="1">
        <v>1397</v>
      </c>
      <c r="I35" s="1">
        <v>1225113</v>
      </c>
      <c r="J35" s="1">
        <v>62976</v>
      </c>
      <c r="K35" s="43"/>
      <c r="L35" s="51">
        <f>IFERROR(B35/I35,0)</f>
        <v>0.28459007454822532</v>
      </c>
      <c r="M35" s="52">
        <f>IFERROR(H35/G35,0)</f>
        <v>7.7948889632853471E-2</v>
      </c>
      <c r="N35" s="50">
        <f>D35*250</f>
        <v>6793750</v>
      </c>
      <c r="O35" s="53">
        <f t="shared" si="0"/>
        <v>18.485594642268143</v>
      </c>
    </row>
    <row r="36" spans="1:15" ht="15" thickBot="1" x14ac:dyDescent="0.35">
      <c r="A36" s="3" t="s">
        <v>24</v>
      </c>
      <c r="B36" s="1">
        <v>15623</v>
      </c>
      <c r="C36" s="2"/>
      <c r="D36" s="2">
        <v>600</v>
      </c>
      <c r="E36" s="2"/>
      <c r="F36" s="1">
        <v>5908</v>
      </c>
      <c r="G36" s="1">
        <v>1490</v>
      </c>
      <c r="H36" s="2">
        <v>57</v>
      </c>
      <c r="I36" s="1">
        <v>202244</v>
      </c>
      <c r="J36" s="1">
        <v>19283</v>
      </c>
      <c r="K36" s="43"/>
      <c r="L36" s="51">
        <f>IFERROR(B36/I36,0)</f>
        <v>7.724827436166215E-2</v>
      </c>
      <c r="M36" s="52">
        <f>IFERROR(H36/G36,0)</f>
        <v>3.8255033557046979E-2</v>
      </c>
      <c r="N36" s="50">
        <f>D36*250</f>
        <v>150000</v>
      </c>
      <c r="O36" s="53">
        <f t="shared" si="0"/>
        <v>8.6012289573065352</v>
      </c>
    </row>
    <row r="37" spans="1:15" ht="15" thickBot="1" x14ac:dyDescent="0.35">
      <c r="A37" s="3" t="s">
        <v>53</v>
      </c>
      <c r="B37" s="1">
        <v>1571</v>
      </c>
      <c r="C37" s="2"/>
      <c r="D37" s="2">
        <v>38</v>
      </c>
      <c r="E37" s="2"/>
      <c r="F37" s="2">
        <v>656</v>
      </c>
      <c r="G37" s="1">
        <v>2062</v>
      </c>
      <c r="H37" s="2">
        <v>50</v>
      </c>
      <c r="I37" s="1">
        <v>47832</v>
      </c>
      <c r="J37" s="1">
        <v>62767</v>
      </c>
      <c r="K37" s="43"/>
      <c r="L37" s="51">
        <f>IFERROR(B37/I37,0)</f>
        <v>3.2844121090483361E-2</v>
      </c>
      <c r="M37" s="52">
        <f>IFERROR(H37/G37,0)</f>
        <v>2.4248302618816681E-2</v>
      </c>
      <c r="N37" s="50">
        <f>D37*250</f>
        <v>9500</v>
      </c>
      <c r="O37" s="53">
        <f t="shared" si="0"/>
        <v>5.0471037555697009</v>
      </c>
    </row>
    <row r="38" spans="1:15" ht="15" thickBot="1" x14ac:dyDescent="0.35">
      <c r="A38" s="3" t="s">
        <v>67</v>
      </c>
      <c r="B38" s="2">
        <v>19</v>
      </c>
      <c r="C38" s="2"/>
      <c r="D38" s="2">
        <v>2</v>
      </c>
      <c r="E38" s="2"/>
      <c r="F38" s="2">
        <v>5</v>
      </c>
      <c r="G38" s="2"/>
      <c r="H38" s="2"/>
      <c r="I38" s="1">
        <v>2695</v>
      </c>
      <c r="J38" s="2"/>
      <c r="K38" s="43"/>
      <c r="L38" s="51">
        <f>IFERROR(B38/I38,0)</f>
        <v>7.0500927643784789E-3</v>
      </c>
      <c r="M38" s="52">
        <f>IFERROR(H38/G38,0)</f>
        <v>0</v>
      </c>
      <c r="N38" s="50">
        <f>D38*250</f>
        <v>500</v>
      </c>
      <c r="O38" s="53">
        <f t="shared" si="0"/>
        <v>25.315789473684209</v>
      </c>
    </row>
    <row r="39" spans="1:15" ht="15" thickBot="1" x14ac:dyDescent="0.35">
      <c r="A39" s="46" t="s">
        <v>21</v>
      </c>
      <c r="B39" s="1">
        <v>25264</v>
      </c>
      <c r="C39" s="2"/>
      <c r="D39" s="1">
        <v>1438</v>
      </c>
      <c r="E39" s="2"/>
      <c r="F39" s="1">
        <v>19658</v>
      </c>
      <c r="G39" s="1">
        <v>2161</v>
      </c>
      <c r="H39" s="2">
        <v>123</v>
      </c>
      <c r="I39" s="1">
        <v>217731</v>
      </c>
      <c r="J39" s="1">
        <v>18627</v>
      </c>
      <c r="K39" s="44"/>
      <c r="L39" s="51">
        <f>IFERROR(B39/I39,0)</f>
        <v>0.11603308669872457</v>
      </c>
      <c r="M39" s="52">
        <f>IFERROR(H39/G39,0)</f>
        <v>5.6918093475242945E-2</v>
      </c>
      <c r="N39" s="50">
        <f>D39*250</f>
        <v>359500</v>
      </c>
      <c r="O39" s="53">
        <f t="shared" si="0"/>
        <v>13.229734008866371</v>
      </c>
    </row>
    <row r="40" spans="1:15" ht="14.5" thickBot="1" x14ac:dyDescent="0.35">
      <c r="A40" s="3" t="s">
        <v>46</v>
      </c>
      <c r="B40" s="1">
        <v>4732</v>
      </c>
      <c r="C40" s="2"/>
      <c r="D40" s="2">
        <v>278</v>
      </c>
      <c r="E40" s="2"/>
      <c r="F40" s="1">
        <v>1031</v>
      </c>
      <c r="G40" s="1">
        <v>1196</v>
      </c>
      <c r="H40" s="2">
        <v>70</v>
      </c>
      <c r="I40" s="1">
        <v>96111</v>
      </c>
      <c r="J40" s="1">
        <v>24289</v>
      </c>
      <c r="K40" s="44"/>
      <c r="L40" s="51">
        <f>IFERROR(B40/I40,0)</f>
        <v>4.9234738999698269E-2</v>
      </c>
      <c r="M40" s="52">
        <f>IFERROR(H40/G40,0)</f>
        <v>5.8528428093645488E-2</v>
      </c>
      <c r="N40" s="50">
        <f>D40*250</f>
        <v>69500</v>
      </c>
      <c r="O40" s="53">
        <f t="shared" si="0"/>
        <v>13.687235841081995</v>
      </c>
    </row>
    <row r="41" spans="1:15" ht="14.5" thickBot="1" x14ac:dyDescent="0.35">
      <c r="A41" s="3" t="s">
        <v>37</v>
      </c>
      <c r="B41" s="1">
        <v>3358</v>
      </c>
      <c r="C41" s="2"/>
      <c r="D41" s="2">
        <v>130</v>
      </c>
      <c r="E41" s="2"/>
      <c r="F41" s="1">
        <v>2103</v>
      </c>
      <c r="G41" s="2">
        <v>796</v>
      </c>
      <c r="H41" s="2">
        <v>31</v>
      </c>
      <c r="I41" s="1">
        <v>79595</v>
      </c>
      <c r="J41" s="1">
        <v>18871</v>
      </c>
      <c r="K41" s="44"/>
      <c r="L41" s="51">
        <f>IFERROR(B41/I41,0)</f>
        <v>4.218857968465356E-2</v>
      </c>
      <c r="M41" s="52">
        <f>IFERROR(H41/G41,0)</f>
        <v>3.8944723618090454E-2</v>
      </c>
      <c r="N41" s="50">
        <f>D41*250</f>
        <v>32500</v>
      </c>
      <c r="O41" s="53">
        <f t="shared" si="0"/>
        <v>8.6783799880881478</v>
      </c>
    </row>
    <row r="42" spans="1:15" ht="15" thickBot="1" x14ac:dyDescent="0.35">
      <c r="A42" s="46" t="s">
        <v>19</v>
      </c>
      <c r="B42" s="1">
        <v>61425</v>
      </c>
      <c r="C42" s="2"/>
      <c r="D42" s="1">
        <v>3918</v>
      </c>
      <c r="E42" s="2"/>
      <c r="F42" s="1">
        <v>51143</v>
      </c>
      <c r="G42" s="1">
        <v>4798</v>
      </c>
      <c r="H42" s="2">
        <v>306</v>
      </c>
      <c r="I42" s="1">
        <v>305384</v>
      </c>
      <c r="J42" s="1">
        <v>23854</v>
      </c>
      <c r="K42" s="44"/>
      <c r="L42" s="51">
        <f>IFERROR(B42/I42,0)</f>
        <v>0.20114020380897493</v>
      </c>
      <c r="M42" s="52">
        <f>IFERROR(H42/G42,0)</f>
        <v>6.3776573572321804E-2</v>
      </c>
      <c r="N42" s="50">
        <f>D42*250</f>
        <v>979500</v>
      </c>
      <c r="O42" s="53">
        <f t="shared" si="0"/>
        <v>14.946275946275946</v>
      </c>
    </row>
    <row r="43" spans="1:15" ht="15" thickBot="1" x14ac:dyDescent="0.35">
      <c r="A43" s="3" t="s">
        <v>65</v>
      </c>
      <c r="B43" s="1">
        <v>2299</v>
      </c>
      <c r="C43" s="2"/>
      <c r="D43" s="2">
        <v>114</v>
      </c>
      <c r="E43" s="2"/>
      <c r="F43" s="1">
        <v>1439</v>
      </c>
      <c r="G43" s="2">
        <v>679</v>
      </c>
      <c r="H43" s="2">
        <v>34</v>
      </c>
      <c r="I43" s="1">
        <v>13022</v>
      </c>
      <c r="J43" s="1">
        <v>3845</v>
      </c>
      <c r="K43" s="43"/>
      <c r="L43" s="51">
        <f>IFERROR(B43/I43,0)</f>
        <v>0.17654738135463063</v>
      </c>
      <c r="M43" s="52">
        <f>IFERROR(H43/G43,0)</f>
        <v>5.0073637702503684E-2</v>
      </c>
      <c r="N43" s="50">
        <f>D43*250</f>
        <v>28500</v>
      </c>
      <c r="O43" s="53">
        <f t="shared" si="0"/>
        <v>11.396694214876034</v>
      </c>
    </row>
    <row r="44" spans="1:15" ht="14.5" thickBot="1" x14ac:dyDescent="0.35">
      <c r="A44" s="3" t="s">
        <v>40</v>
      </c>
      <c r="B44" s="1">
        <v>11614</v>
      </c>
      <c r="C44" s="2"/>
      <c r="D44" s="2">
        <v>444</v>
      </c>
      <c r="E44" s="2"/>
      <c r="F44" s="1">
        <v>10440</v>
      </c>
      <c r="G44" s="1">
        <v>10963</v>
      </c>
      <c r="H44" s="2">
        <v>419</v>
      </c>
      <c r="I44" s="1">
        <v>95239</v>
      </c>
      <c r="J44" s="1">
        <v>89902</v>
      </c>
      <c r="K44" s="44"/>
      <c r="L44" s="51">
        <f>IFERROR(B44/I44,0)</f>
        <v>0.12194584151450562</v>
      </c>
      <c r="M44" s="52">
        <f>IFERROR(H44/G44,0)</f>
        <v>3.8219465474778801E-2</v>
      </c>
      <c r="N44" s="50">
        <f>D44*250</f>
        <v>111000</v>
      </c>
      <c r="O44" s="53">
        <f t="shared" si="0"/>
        <v>8.5574306871017729</v>
      </c>
    </row>
    <row r="45" spans="1:15" ht="14.5" thickBot="1" x14ac:dyDescent="0.35">
      <c r="A45" s="3" t="s">
        <v>25</v>
      </c>
      <c r="B45" s="1">
        <v>7927</v>
      </c>
      <c r="C45" s="2"/>
      <c r="D45" s="2">
        <v>355</v>
      </c>
      <c r="E45" s="2"/>
      <c r="F45" s="1">
        <v>2691</v>
      </c>
      <c r="G45" s="1">
        <v>1540</v>
      </c>
      <c r="H45" s="2">
        <v>69</v>
      </c>
      <c r="I45" s="1">
        <v>93140</v>
      </c>
      <c r="J45" s="1">
        <v>18090</v>
      </c>
      <c r="K45" s="44"/>
      <c r="L45" s="51">
        <f>IFERROR(B45/I45,0)</f>
        <v>8.5108438909168999E-2</v>
      </c>
      <c r="M45" s="52">
        <f>IFERROR(H45/G45,0)</f>
        <v>4.4805194805194806E-2</v>
      </c>
      <c r="N45" s="50">
        <f>D45*250</f>
        <v>88750</v>
      </c>
      <c r="O45" s="53">
        <f t="shared" si="0"/>
        <v>10.195912703418696</v>
      </c>
    </row>
    <row r="46" spans="1:15" ht="15" thickBot="1" x14ac:dyDescent="0.35">
      <c r="A46" s="3" t="s">
        <v>54</v>
      </c>
      <c r="B46" s="1">
        <v>3663</v>
      </c>
      <c r="C46" s="2"/>
      <c r="D46" s="2">
        <v>39</v>
      </c>
      <c r="E46" s="2"/>
      <c r="F46" s="1">
        <v>1315</v>
      </c>
      <c r="G46" s="1">
        <v>4141</v>
      </c>
      <c r="H46" s="2">
        <v>44</v>
      </c>
      <c r="I46" s="1">
        <v>25197</v>
      </c>
      <c r="J46" s="1">
        <v>28482</v>
      </c>
      <c r="K46" s="43"/>
      <c r="L46" s="51">
        <f>IFERROR(B46/I46,0)</f>
        <v>0.14537444933920704</v>
      </c>
      <c r="M46" s="52">
        <f>IFERROR(H46/G46,0)</f>
        <v>1.0625452789181358E-2</v>
      </c>
      <c r="N46" s="50">
        <f>D46*250</f>
        <v>9750</v>
      </c>
      <c r="O46" s="53">
        <f t="shared" si="0"/>
        <v>1.6617526617526617</v>
      </c>
    </row>
    <row r="47" spans="1:15" ht="15" thickBot="1" x14ac:dyDescent="0.35">
      <c r="A47" s="3" t="s">
        <v>20</v>
      </c>
      <c r="B47" s="1">
        <v>16111</v>
      </c>
      <c r="C47" s="2"/>
      <c r="D47" s="2">
        <v>265</v>
      </c>
      <c r="E47" s="2"/>
      <c r="F47" s="1">
        <v>7510</v>
      </c>
      <c r="G47" s="1">
        <v>2359</v>
      </c>
      <c r="H47" s="2">
        <v>39</v>
      </c>
      <c r="I47" s="1">
        <v>283924</v>
      </c>
      <c r="J47" s="1">
        <v>41575</v>
      </c>
      <c r="K47" s="43"/>
      <c r="L47" s="51">
        <f>IFERROR(B47/I47,0)</f>
        <v>5.6744058269114273E-2</v>
      </c>
      <c r="M47" s="52">
        <f>IFERROR(H47/G47,0)</f>
        <v>1.6532428995337006E-2</v>
      </c>
      <c r="N47" s="50">
        <f>D47*250</f>
        <v>66250</v>
      </c>
      <c r="O47" s="53">
        <f t="shared" si="0"/>
        <v>3.1120973248091368</v>
      </c>
    </row>
    <row r="48" spans="1:15" ht="15" thickBot="1" x14ac:dyDescent="0.35">
      <c r="A48" s="46" t="s">
        <v>15</v>
      </c>
      <c r="B48" s="1">
        <v>41866</v>
      </c>
      <c r="C48" s="2"/>
      <c r="D48" s="1">
        <v>1179</v>
      </c>
      <c r="E48" s="2"/>
      <c r="F48" s="1">
        <v>16436</v>
      </c>
      <c r="G48" s="1">
        <v>1444</v>
      </c>
      <c r="H48" s="2">
        <v>41</v>
      </c>
      <c r="I48" s="1">
        <v>538172</v>
      </c>
      <c r="J48" s="1">
        <v>18560</v>
      </c>
      <c r="K48" s="43"/>
      <c r="L48" s="51">
        <f>IFERROR(B48/I48,0)</f>
        <v>7.7792973250187678E-2</v>
      </c>
      <c r="M48" s="52">
        <f>IFERROR(H48/G48,0)</f>
        <v>2.8393351800554016E-2</v>
      </c>
      <c r="N48" s="50">
        <f>D48*250</f>
        <v>294750</v>
      </c>
      <c r="O48" s="53">
        <f t="shared" si="0"/>
        <v>6.0403191133616776</v>
      </c>
    </row>
    <row r="49" spans="1:15" ht="14.5" thickBot="1" x14ac:dyDescent="0.35">
      <c r="A49" s="3" t="s">
        <v>66</v>
      </c>
      <c r="B49" s="2">
        <v>69</v>
      </c>
      <c r="C49" s="2"/>
      <c r="D49" s="2">
        <v>6</v>
      </c>
      <c r="E49" s="2"/>
      <c r="F49" s="2">
        <v>2</v>
      </c>
      <c r="G49" s="2"/>
      <c r="H49" s="2"/>
      <c r="I49" s="1">
        <v>1242</v>
      </c>
      <c r="J49" s="2"/>
      <c r="K49" s="44"/>
      <c r="L49" s="51">
        <f>IFERROR(B49/I49,0)</f>
        <v>5.5555555555555552E-2</v>
      </c>
      <c r="M49" s="52">
        <f>IFERROR(H49/G49,0)</f>
        <v>0</v>
      </c>
      <c r="N49" s="50">
        <f>D49*250</f>
        <v>1500</v>
      </c>
      <c r="O49" s="53">
        <f t="shared" si="0"/>
        <v>20.739130434782609</v>
      </c>
    </row>
    <row r="50" spans="1:15" ht="14.5" thickBot="1" x14ac:dyDescent="0.35">
      <c r="A50" s="3" t="s">
        <v>28</v>
      </c>
      <c r="B50" s="1">
        <v>6432</v>
      </c>
      <c r="C50" s="2"/>
      <c r="D50" s="2">
        <v>73</v>
      </c>
      <c r="E50" s="2"/>
      <c r="F50" s="1">
        <v>3092</v>
      </c>
      <c r="G50" s="1">
        <v>2006</v>
      </c>
      <c r="H50" s="2">
        <v>23</v>
      </c>
      <c r="I50" s="1">
        <v>153485</v>
      </c>
      <c r="J50" s="1">
        <v>47875</v>
      </c>
      <c r="K50" s="44"/>
      <c r="L50" s="51">
        <f>IFERROR(B50/I50,0)</f>
        <v>4.1906375215819136E-2</v>
      </c>
      <c r="M50" s="52">
        <f>IFERROR(H50/G50,0)</f>
        <v>1.1465603190428714E-2</v>
      </c>
      <c r="N50" s="50">
        <f>D50*250</f>
        <v>18250</v>
      </c>
      <c r="O50" s="53">
        <f t="shared" si="0"/>
        <v>1.8373756218905473</v>
      </c>
    </row>
    <row r="51" spans="1:15" ht="14.5" thickBot="1" x14ac:dyDescent="0.35">
      <c r="A51" s="3" t="s">
        <v>48</v>
      </c>
      <c r="B51" s="2">
        <v>927</v>
      </c>
      <c r="C51" s="2"/>
      <c r="D51" s="2">
        <v>53</v>
      </c>
      <c r="E51" s="2"/>
      <c r="F51" s="2">
        <v>87</v>
      </c>
      <c r="G51" s="1">
        <v>1486</v>
      </c>
      <c r="H51" s="2">
        <v>85</v>
      </c>
      <c r="I51" s="1">
        <v>21262</v>
      </c>
      <c r="J51" s="1">
        <v>34074</v>
      </c>
      <c r="K51" s="44"/>
      <c r="L51" s="51">
        <f>IFERROR(B51/I51,0)</f>
        <v>4.3598908851472107E-2</v>
      </c>
      <c r="M51" s="52">
        <f>IFERROR(H51/G51,0)</f>
        <v>5.7200538358008077E-2</v>
      </c>
      <c r="N51" s="50">
        <f>D51*250</f>
        <v>13250</v>
      </c>
      <c r="O51" s="53">
        <f t="shared" si="0"/>
        <v>13.293419633225458</v>
      </c>
    </row>
    <row r="52" spans="1:15" ht="15" thickBot="1" x14ac:dyDescent="0.35">
      <c r="A52" s="3" t="s">
        <v>29</v>
      </c>
      <c r="B52" s="1">
        <v>25800</v>
      </c>
      <c r="C52" s="2"/>
      <c r="D52" s="2">
        <v>891</v>
      </c>
      <c r="E52" s="2"/>
      <c r="F52" s="1">
        <v>21785</v>
      </c>
      <c r="G52" s="1">
        <v>3023</v>
      </c>
      <c r="H52" s="2">
        <v>104</v>
      </c>
      <c r="I52" s="1">
        <v>172438</v>
      </c>
      <c r="J52" s="1">
        <v>20202</v>
      </c>
      <c r="K52" s="43"/>
      <c r="L52" s="51">
        <f>IFERROR(B52/I52,0)</f>
        <v>0.14961899349331353</v>
      </c>
      <c r="M52" s="52">
        <f>IFERROR(H52/G52,0)</f>
        <v>3.4402911015547467E-2</v>
      </c>
      <c r="N52" s="50">
        <f>D52*250</f>
        <v>222750</v>
      </c>
      <c r="O52" s="53">
        <f t="shared" si="0"/>
        <v>7.6337209302325579</v>
      </c>
    </row>
    <row r="53" spans="1:15" ht="15" thickBot="1" x14ac:dyDescent="0.35">
      <c r="A53" s="46" t="s">
        <v>9</v>
      </c>
      <c r="B53" s="1">
        <v>18064</v>
      </c>
      <c r="C53" s="2"/>
      <c r="D53" s="2">
        <v>964</v>
      </c>
      <c r="E53" s="2"/>
      <c r="F53" s="1">
        <v>13098</v>
      </c>
      <c r="G53" s="1">
        <v>2372</v>
      </c>
      <c r="H53" s="2">
        <v>127</v>
      </c>
      <c r="I53" s="1">
        <v>252108</v>
      </c>
      <c r="J53" s="1">
        <v>33107</v>
      </c>
      <c r="K53" s="43"/>
      <c r="L53" s="51">
        <f>IFERROR(B53/I53,0)</f>
        <v>7.1651831754644832E-2</v>
      </c>
      <c r="M53" s="52">
        <f>IFERROR(H53/G53,0)</f>
        <v>5.3541315345699829E-2</v>
      </c>
      <c r="N53" s="50">
        <f>D53*250</f>
        <v>241000</v>
      </c>
      <c r="O53" s="53">
        <f t="shared" si="0"/>
        <v>12.341452612931798</v>
      </c>
    </row>
    <row r="54" spans="1:15" ht="15" thickBot="1" x14ac:dyDescent="0.35">
      <c r="A54" s="3" t="s">
        <v>56</v>
      </c>
      <c r="B54" s="1">
        <v>1378</v>
      </c>
      <c r="C54" s="2"/>
      <c r="D54" s="2">
        <v>58</v>
      </c>
      <c r="E54" s="2"/>
      <c r="F54" s="2">
        <v>507</v>
      </c>
      <c r="G54" s="2">
        <v>769</v>
      </c>
      <c r="H54" s="2">
        <v>32</v>
      </c>
      <c r="I54" s="1">
        <v>65708</v>
      </c>
      <c r="J54" s="1">
        <v>36664</v>
      </c>
      <c r="K54" s="43"/>
      <c r="L54" s="51">
        <f>IFERROR(B54/I54,0)</f>
        <v>2.0971571193766362E-2</v>
      </c>
      <c r="M54" s="52">
        <f>IFERROR(H54/G54,0)</f>
        <v>4.1612483745123538E-2</v>
      </c>
      <c r="N54" s="50">
        <f>D54*250</f>
        <v>14500</v>
      </c>
      <c r="O54" s="53">
        <f t="shared" si="0"/>
        <v>9.5224963715529753</v>
      </c>
    </row>
    <row r="55" spans="1:15" ht="14.5" thickBot="1" x14ac:dyDescent="0.35">
      <c r="A55" s="3" t="s">
        <v>22</v>
      </c>
      <c r="B55" s="1">
        <v>10611</v>
      </c>
      <c r="C55" s="2"/>
      <c r="D55" s="2">
        <v>418</v>
      </c>
      <c r="E55" s="2"/>
      <c r="F55" s="1">
        <v>5179</v>
      </c>
      <c r="G55" s="1">
        <v>1822</v>
      </c>
      <c r="H55" s="2">
        <v>72</v>
      </c>
      <c r="I55" s="1">
        <v>123359</v>
      </c>
      <c r="J55" s="1">
        <v>21187</v>
      </c>
      <c r="K55" s="44"/>
      <c r="L55" s="51">
        <f>IFERROR(B55/I55,0)</f>
        <v>8.6017234251250421E-2</v>
      </c>
      <c r="M55" s="52">
        <f>IFERROR(H55/G55,0)</f>
        <v>3.951701427003293E-2</v>
      </c>
      <c r="N55" s="50">
        <f>D55*250</f>
        <v>104500</v>
      </c>
      <c r="O55" s="53">
        <f t="shared" si="0"/>
        <v>8.8482706625200258</v>
      </c>
    </row>
    <row r="56" spans="1:15" ht="15" thickBot="1" x14ac:dyDescent="0.35">
      <c r="A56" s="14" t="s">
        <v>55</v>
      </c>
      <c r="B56" s="15">
        <v>675</v>
      </c>
      <c r="C56" s="15"/>
      <c r="D56" s="15">
        <v>7</v>
      </c>
      <c r="E56" s="15"/>
      <c r="F56" s="15">
        <v>217</v>
      </c>
      <c r="G56" s="38">
        <v>1166</v>
      </c>
      <c r="H56" s="15">
        <v>12</v>
      </c>
      <c r="I56" s="38">
        <v>15059</v>
      </c>
      <c r="J56" s="38">
        <v>26019</v>
      </c>
      <c r="K56" s="55"/>
      <c r="L56" s="51">
        <f>IFERROR(B56/I56,0)</f>
        <v>4.4823693472342122E-2</v>
      </c>
      <c r="M56" s="52">
        <f>IFERROR(H56/G56,0)</f>
        <v>1.0291595197255575E-2</v>
      </c>
      <c r="N56" s="50">
        <f>D56*250</f>
        <v>1750</v>
      </c>
      <c r="O56" s="53">
        <f t="shared" si="0"/>
        <v>1.5925925925925926</v>
      </c>
    </row>
    <row r="57" spans="1:15" ht="15" thickBot="1" x14ac:dyDescent="0.35">
      <c r="A57" s="3"/>
      <c r="B57" s="49">
        <f>SUM(B2:B56)</f>
        <v>1382057</v>
      </c>
      <c r="C57" s="2"/>
      <c r="D57" s="49">
        <f>SUM(D2:D56)</f>
        <v>82314</v>
      </c>
      <c r="E57" s="2"/>
      <c r="F57" s="49">
        <f>SUM(F2:F56)</f>
        <v>1008114</v>
      </c>
      <c r="G57" s="1"/>
      <c r="H57" s="2"/>
      <c r="I57" s="49">
        <f>SUM(I2:I56)</f>
        <v>9789941</v>
      </c>
      <c r="J57" s="1"/>
      <c r="K57" s="8"/>
      <c r="N57" s="49">
        <f>SUM(N2:N56)</f>
        <v>20578500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7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7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7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7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7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7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7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8"/>
      <c r="J67" s="38"/>
      <c r="K67" s="39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4DDE13D1-C214-47CF-A1EA-AEAE4C452C2F}"/>
    <hyperlink ref="A33" r:id="rId2" display="https://www.worldometers.info/coronavirus/usa/new-jersey/" xr:uid="{5C2BC82D-50C3-489D-958D-35ED4F305C9B}"/>
    <hyperlink ref="A24" r:id="rId3" display="https://www.worldometers.info/coronavirus/usa/massachusetts/" xr:uid="{31388634-FF6C-4C2B-AAB2-A506EF581C38}"/>
    <hyperlink ref="A6" r:id="rId4" display="https://www.worldometers.info/coronavirus/usa/california/" xr:uid="{9589BFF9-6961-470F-9B16-15C6FB36A9D7}"/>
    <hyperlink ref="A42" r:id="rId5" display="https://www.worldometers.info/coronavirus/usa/pennsylvania/" xr:uid="{2B19118D-CF93-4224-A301-F0BE9E9AA2C4}"/>
    <hyperlink ref="A11" r:id="rId6" display="https://www.worldometers.info/coronavirus/usa/florida/" xr:uid="{F5133CCA-D1C5-410E-8794-7F352EFCBFA8}"/>
    <hyperlink ref="A48" r:id="rId7" display="https://www.worldometers.info/coronavirus/usa/texas/" xr:uid="{FB254E2C-04DB-4BB4-BBC7-2453D60BED7A}"/>
    <hyperlink ref="A21" r:id="rId8" display="https://www.worldometers.info/coronavirus/usa/louisiana/" xr:uid="{B5A0A364-EF67-473C-91E3-C54E13164CF0}"/>
    <hyperlink ref="A39" r:id="rId9" display="https://www.worldometers.info/coronavirus/usa/ohio/" xr:uid="{12EC3247-C579-46A4-A64C-4425907BD37C}"/>
    <hyperlink ref="A53" r:id="rId10" display="https://www.worldometers.info/coronavirus/usa/washington/" xr:uid="{DAE88250-AEDB-448C-92F3-B707D4C905CC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0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5"/>
  </cols>
  <sheetData>
    <row r="1" spans="1:2" ht="15" thickBot="1" x14ac:dyDescent="0.4"/>
    <row r="2" spans="1:2" ht="15" thickBot="1" x14ac:dyDescent="0.4">
      <c r="A2" s="3" t="s">
        <v>36</v>
      </c>
      <c r="B2" s="40">
        <v>435</v>
      </c>
    </row>
    <row r="3" spans="1:2" ht="15" thickBot="1" x14ac:dyDescent="0.4">
      <c r="A3" s="3" t="s">
        <v>52</v>
      </c>
      <c r="B3" s="40">
        <v>10</v>
      </c>
    </row>
    <row r="4" spans="1:2" ht="15" thickBot="1" x14ac:dyDescent="0.4">
      <c r="A4" s="3" t="s">
        <v>33</v>
      </c>
      <c r="B4" s="40">
        <v>562</v>
      </c>
    </row>
    <row r="5" spans="1:2" ht="15" thickBot="1" x14ac:dyDescent="0.4">
      <c r="A5" s="3" t="s">
        <v>34</v>
      </c>
      <c r="B5" s="40">
        <v>95</v>
      </c>
    </row>
    <row r="6" spans="1:2" ht="15" thickBot="1" x14ac:dyDescent="0.4">
      <c r="A6" s="46" t="s">
        <v>10</v>
      </c>
      <c r="B6" s="40">
        <v>2876</v>
      </c>
    </row>
    <row r="7" spans="1:2" ht="15" thickBot="1" x14ac:dyDescent="0.4">
      <c r="A7" s="3" t="s">
        <v>18</v>
      </c>
      <c r="B7" s="40">
        <v>1009</v>
      </c>
    </row>
    <row r="8" spans="1:2" ht="15" thickBot="1" x14ac:dyDescent="0.4">
      <c r="A8" s="3" t="s">
        <v>23</v>
      </c>
      <c r="B8" s="40">
        <v>3041</v>
      </c>
    </row>
    <row r="9" spans="1:2" ht="15" thickBot="1" x14ac:dyDescent="0.4">
      <c r="A9" s="3" t="s">
        <v>43</v>
      </c>
      <c r="B9" s="40">
        <v>237</v>
      </c>
    </row>
    <row r="10" spans="1:2" ht="21.5" thickBot="1" x14ac:dyDescent="0.4">
      <c r="A10" s="3" t="s">
        <v>63</v>
      </c>
      <c r="B10" s="40">
        <v>336</v>
      </c>
    </row>
    <row r="11" spans="1:2" ht="15" thickBot="1" x14ac:dyDescent="0.4">
      <c r="A11" s="46" t="s">
        <v>13</v>
      </c>
      <c r="B11" s="40">
        <v>1782</v>
      </c>
    </row>
    <row r="12" spans="1:2" ht="15" thickBot="1" x14ac:dyDescent="0.4">
      <c r="A12" s="3" t="s">
        <v>16</v>
      </c>
      <c r="B12" s="40">
        <v>1494</v>
      </c>
    </row>
    <row r="13" spans="1:2" ht="15" thickBot="1" x14ac:dyDescent="0.4">
      <c r="A13" s="3" t="s">
        <v>64</v>
      </c>
      <c r="B13" s="40">
        <v>5</v>
      </c>
    </row>
    <row r="14" spans="1:2" ht="15" thickBot="1" x14ac:dyDescent="0.4">
      <c r="A14" s="3" t="s">
        <v>47</v>
      </c>
      <c r="B14" s="40">
        <v>17</v>
      </c>
    </row>
    <row r="15" spans="1:2" ht="15" thickBot="1" x14ac:dyDescent="0.4">
      <c r="A15" s="3" t="s">
        <v>49</v>
      </c>
      <c r="B15" s="40">
        <v>70</v>
      </c>
    </row>
    <row r="16" spans="1:2" ht="15" thickBot="1" x14ac:dyDescent="0.4">
      <c r="A16" s="3" t="s">
        <v>12</v>
      </c>
      <c r="B16" s="40">
        <v>3601</v>
      </c>
    </row>
    <row r="17" spans="1:2" ht="15" thickBot="1" x14ac:dyDescent="0.4">
      <c r="A17" s="3" t="s">
        <v>27</v>
      </c>
      <c r="B17" s="40">
        <v>1578</v>
      </c>
    </row>
    <row r="18" spans="1:2" ht="15" thickBot="1" x14ac:dyDescent="0.4">
      <c r="A18" s="3" t="s">
        <v>41</v>
      </c>
      <c r="B18" s="40">
        <v>289</v>
      </c>
    </row>
    <row r="19" spans="1:2" ht="15" thickBot="1" x14ac:dyDescent="0.4">
      <c r="A19" s="3" t="s">
        <v>45</v>
      </c>
      <c r="B19" s="40">
        <v>184</v>
      </c>
    </row>
    <row r="20" spans="1:2" ht="15" thickBot="1" x14ac:dyDescent="0.4">
      <c r="A20" s="3" t="s">
        <v>38</v>
      </c>
      <c r="B20" s="40">
        <v>321</v>
      </c>
    </row>
    <row r="21" spans="1:2" ht="15" thickBot="1" x14ac:dyDescent="0.4">
      <c r="A21" s="46" t="s">
        <v>14</v>
      </c>
      <c r="B21" s="40">
        <v>2347</v>
      </c>
    </row>
    <row r="22" spans="1:2" ht="15" thickBot="1" x14ac:dyDescent="0.4">
      <c r="A22" s="3" t="s">
        <v>39</v>
      </c>
      <c r="B22" s="40">
        <v>65</v>
      </c>
    </row>
    <row r="23" spans="1:2" ht="15" thickBot="1" x14ac:dyDescent="0.4">
      <c r="A23" s="3" t="s">
        <v>26</v>
      </c>
      <c r="B23" s="40">
        <v>1756</v>
      </c>
    </row>
    <row r="24" spans="1:2" ht="15" thickBot="1" x14ac:dyDescent="0.4">
      <c r="A24" s="46" t="s">
        <v>17</v>
      </c>
      <c r="B24" s="40">
        <v>5141</v>
      </c>
    </row>
    <row r="25" spans="1:2" ht="15" thickBot="1" x14ac:dyDescent="0.4">
      <c r="A25" s="3" t="s">
        <v>11</v>
      </c>
      <c r="B25" s="40">
        <v>4674</v>
      </c>
    </row>
    <row r="26" spans="1:2" ht="15" thickBot="1" x14ac:dyDescent="0.4">
      <c r="A26" s="3" t="s">
        <v>32</v>
      </c>
      <c r="B26" s="40">
        <v>614</v>
      </c>
    </row>
    <row r="27" spans="1:2" ht="15" thickBot="1" x14ac:dyDescent="0.4">
      <c r="A27" s="3" t="s">
        <v>30</v>
      </c>
      <c r="B27" s="40">
        <v>457</v>
      </c>
    </row>
    <row r="28" spans="1:2" ht="15" thickBot="1" x14ac:dyDescent="0.4">
      <c r="A28" s="3" t="s">
        <v>35</v>
      </c>
      <c r="B28" s="40">
        <v>531</v>
      </c>
    </row>
    <row r="29" spans="1:2" ht="15" thickBot="1" x14ac:dyDescent="0.4">
      <c r="A29" s="3" t="s">
        <v>51</v>
      </c>
      <c r="B29" s="40">
        <v>16</v>
      </c>
    </row>
    <row r="30" spans="1:2" ht="15" thickBot="1" x14ac:dyDescent="0.4">
      <c r="A30" s="3" t="s">
        <v>50</v>
      </c>
      <c r="B30" s="40">
        <v>103</v>
      </c>
    </row>
    <row r="31" spans="1:2" ht="15" thickBot="1" x14ac:dyDescent="0.4">
      <c r="A31" s="3" t="s">
        <v>31</v>
      </c>
      <c r="B31" s="40">
        <v>321</v>
      </c>
    </row>
    <row r="32" spans="1:2" ht="15" thickBot="1" x14ac:dyDescent="0.4">
      <c r="A32" s="3" t="s">
        <v>42</v>
      </c>
      <c r="B32" s="40">
        <v>142</v>
      </c>
    </row>
    <row r="33" spans="1:2" ht="15" thickBot="1" x14ac:dyDescent="0.4">
      <c r="A33" s="46" t="s">
        <v>8</v>
      </c>
      <c r="B33" s="40">
        <v>9541</v>
      </c>
    </row>
    <row r="34" spans="1:2" ht="15" thickBot="1" x14ac:dyDescent="0.4">
      <c r="A34" s="3" t="s">
        <v>44</v>
      </c>
      <c r="B34" s="40">
        <v>219</v>
      </c>
    </row>
    <row r="35" spans="1:2" ht="15" thickBot="1" x14ac:dyDescent="0.4">
      <c r="A35" s="46" t="s">
        <v>7</v>
      </c>
      <c r="B35" s="40">
        <v>27175</v>
      </c>
    </row>
    <row r="36" spans="1:2" ht="15" thickBot="1" x14ac:dyDescent="0.4">
      <c r="A36" s="3" t="s">
        <v>24</v>
      </c>
      <c r="B36" s="40">
        <v>600</v>
      </c>
    </row>
    <row r="37" spans="1:2" ht="15" thickBot="1" x14ac:dyDescent="0.4">
      <c r="A37" s="3" t="s">
        <v>53</v>
      </c>
      <c r="B37" s="40">
        <v>38</v>
      </c>
    </row>
    <row r="38" spans="1:2" ht="21.5" thickBot="1" x14ac:dyDescent="0.4">
      <c r="A38" s="3" t="s">
        <v>67</v>
      </c>
      <c r="B38" s="40">
        <v>2</v>
      </c>
    </row>
    <row r="39" spans="1:2" ht="15" thickBot="1" x14ac:dyDescent="0.4">
      <c r="A39" s="46" t="s">
        <v>21</v>
      </c>
      <c r="B39" s="40">
        <v>1438</v>
      </c>
    </row>
    <row r="40" spans="1:2" ht="15" thickBot="1" x14ac:dyDescent="0.4">
      <c r="A40" s="3" t="s">
        <v>46</v>
      </c>
      <c r="B40" s="40">
        <v>278</v>
      </c>
    </row>
    <row r="41" spans="1:2" ht="15" thickBot="1" x14ac:dyDescent="0.4">
      <c r="A41" s="3" t="s">
        <v>37</v>
      </c>
      <c r="B41" s="40">
        <v>130</v>
      </c>
    </row>
    <row r="42" spans="1:2" ht="15" thickBot="1" x14ac:dyDescent="0.4">
      <c r="A42" s="46" t="s">
        <v>19</v>
      </c>
      <c r="B42" s="40">
        <v>3918</v>
      </c>
    </row>
    <row r="43" spans="1:2" ht="15" thickBot="1" x14ac:dyDescent="0.4">
      <c r="A43" s="3" t="s">
        <v>65</v>
      </c>
      <c r="B43" s="40">
        <v>114</v>
      </c>
    </row>
    <row r="44" spans="1:2" ht="15" thickBot="1" x14ac:dyDescent="0.4">
      <c r="A44" s="3" t="s">
        <v>40</v>
      </c>
      <c r="B44" s="40">
        <v>444</v>
      </c>
    </row>
    <row r="45" spans="1:2" ht="15" thickBot="1" x14ac:dyDescent="0.4">
      <c r="A45" s="3" t="s">
        <v>25</v>
      </c>
      <c r="B45" s="40">
        <v>355</v>
      </c>
    </row>
    <row r="46" spans="1:2" ht="15" thickBot="1" x14ac:dyDescent="0.4">
      <c r="A46" s="3" t="s">
        <v>54</v>
      </c>
      <c r="B46" s="40">
        <v>39</v>
      </c>
    </row>
    <row r="47" spans="1:2" ht="15" thickBot="1" x14ac:dyDescent="0.4">
      <c r="A47" s="3" t="s">
        <v>20</v>
      </c>
      <c r="B47" s="40">
        <v>265</v>
      </c>
    </row>
    <row r="48" spans="1:2" ht="15" thickBot="1" x14ac:dyDescent="0.4">
      <c r="A48" s="46" t="s">
        <v>15</v>
      </c>
      <c r="B48" s="40">
        <v>1179</v>
      </c>
    </row>
    <row r="49" spans="1:2" ht="21.5" thickBot="1" x14ac:dyDescent="0.4">
      <c r="A49" s="3" t="s">
        <v>66</v>
      </c>
      <c r="B49" s="40">
        <v>6</v>
      </c>
    </row>
    <row r="50" spans="1:2" ht="15" thickBot="1" x14ac:dyDescent="0.4">
      <c r="A50" s="3" t="s">
        <v>28</v>
      </c>
      <c r="B50" s="40">
        <v>73</v>
      </c>
    </row>
    <row r="51" spans="1:2" ht="15" thickBot="1" x14ac:dyDescent="0.4">
      <c r="A51" s="3" t="s">
        <v>48</v>
      </c>
      <c r="B51" s="40">
        <v>53</v>
      </c>
    </row>
    <row r="52" spans="1:2" ht="15" thickBot="1" x14ac:dyDescent="0.4">
      <c r="A52" s="3" t="s">
        <v>29</v>
      </c>
      <c r="B52" s="40">
        <v>891</v>
      </c>
    </row>
    <row r="53" spans="1:2" ht="15" thickBot="1" x14ac:dyDescent="0.4">
      <c r="A53" s="46" t="s">
        <v>9</v>
      </c>
      <c r="B53" s="40">
        <v>964</v>
      </c>
    </row>
    <row r="54" spans="1:2" ht="15" thickBot="1" x14ac:dyDescent="0.4">
      <c r="A54" s="3" t="s">
        <v>56</v>
      </c>
      <c r="B54" s="40">
        <v>58</v>
      </c>
    </row>
    <row r="55" spans="1:2" ht="15" thickBot="1" x14ac:dyDescent="0.4">
      <c r="A55" s="3" t="s">
        <v>22</v>
      </c>
      <c r="B55" s="40">
        <v>418</v>
      </c>
    </row>
    <row r="56" spans="1:2" ht="15" thickBot="1" x14ac:dyDescent="0.4">
      <c r="A56" s="14" t="s">
        <v>55</v>
      </c>
      <c r="B56" s="41">
        <v>7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FBE98B42-CAEF-41C2-82D9-B069EC44DAEE}"/>
    <hyperlink ref="A33" r:id="rId2" display="https://www.worldometers.info/coronavirus/usa/new-jersey/" xr:uid="{099CEE6D-DC5F-4868-986B-122F1C42590A}"/>
    <hyperlink ref="A24" r:id="rId3" display="https://www.worldometers.info/coronavirus/usa/massachusetts/" xr:uid="{2DB30706-2CBC-41A5-8474-8B2A4CA9FDE3}"/>
    <hyperlink ref="A6" r:id="rId4" display="https://www.worldometers.info/coronavirus/usa/california/" xr:uid="{AD89192B-0B2E-4B33-BD15-4EE56B7802EC}"/>
    <hyperlink ref="A42" r:id="rId5" display="https://www.worldometers.info/coronavirus/usa/pennsylvania/" xr:uid="{BB2632D3-5803-4EAD-B786-A9CA6F2714F3}"/>
    <hyperlink ref="A11" r:id="rId6" display="https://www.worldometers.info/coronavirus/usa/florida/" xr:uid="{0B99890B-4AAB-4F73-A317-4B3563DE2D90}"/>
    <hyperlink ref="A48" r:id="rId7" display="https://www.worldometers.info/coronavirus/usa/texas/" xr:uid="{996160B1-D8B8-4810-9968-4CB228C04F0E}"/>
    <hyperlink ref="A21" r:id="rId8" display="https://www.worldometers.info/coronavirus/usa/louisiana/" xr:uid="{5066F882-2458-41C9-90D3-4AC5EC570193}"/>
    <hyperlink ref="A39" r:id="rId9" display="https://www.worldometers.info/coronavirus/usa/ohio/" xr:uid="{30F47F48-5399-4502-917F-EE72A2528ACF}"/>
    <hyperlink ref="A53" r:id="rId10" display="https://www.worldometers.info/coronavirus/usa/washington/" xr:uid="{25EEEB1F-8768-451D-A4DD-74D82255E52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2" bestFit="1" customWidth="1"/>
    <col min="4" max="16384" width="8.7265625" style="36"/>
  </cols>
  <sheetData>
    <row r="1" spans="1:3" ht="13" thickBot="1" x14ac:dyDescent="0.4">
      <c r="A1" s="36" t="s">
        <v>97</v>
      </c>
      <c r="C1" s="42" t="s">
        <v>96</v>
      </c>
    </row>
    <row r="2" spans="1:3" ht="13" thickBot="1" x14ac:dyDescent="0.4">
      <c r="A2" s="36" t="s">
        <v>36</v>
      </c>
      <c r="B2" s="3" t="s">
        <v>36</v>
      </c>
      <c r="C2" s="40">
        <v>435</v>
      </c>
    </row>
    <row r="3" spans="1:3" ht="13" thickBot="1" x14ac:dyDescent="0.4">
      <c r="B3" s="3" t="s">
        <v>52</v>
      </c>
      <c r="C3" s="40">
        <v>10</v>
      </c>
    </row>
    <row r="4" spans="1:3" ht="13" thickBot="1" x14ac:dyDescent="0.4">
      <c r="A4" s="36" t="s">
        <v>33</v>
      </c>
      <c r="B4" s="3" t="s">
        <v>33</v>
      </c>
      <c r="C4" s="40">
        <v>562</v>
      </c>
    </row>
    <row r="5" spans="1:3" ht="13" thickBot="1" x14ac:dyDescent="0.4">
      <c r="A5" s="36" t="s">
        <v>34</v>
      </c>
      <c r="B5" s="3" t="s">
        <v>34</v>
      </c>
      <c r="C5" s="40">
        <v>95</v>
      </c>
    </row>
    <row r="6" spans="1:3" ht="15" thickBot="1" x14ac:dyDescent="0.4">
      <c r="A6" s="36" t="s">
        <v>10</v>
      </c>
      <c r="B6" s="46" t="s">
        <v>10</v>
      </c>
      <c r="C6" s="40">
        <v>2876</v>
      </c>
    </row>
    <row r="7" spans="1:3" ht="13" thickBot="1" x14ac:dyDescent="0.4">
      <c r="A7" s="36" t="s">
        <v>18</v>
      </c>
      <c r="B7" s="3" t="s">
        <v>18</v>
      </c>
      <c r="C7" s="40">
        <v>1009</v>
      </c>
    </row>
    <row r="8" spans="1:3" ht="13" thickBot="1" x14ac:dyDescent="0.4">
      <c r="A8" s="36" t="s">
        <v>23</v>
      </c>
      <c r="B8" s="3" t="s">
        <v>23</v>
      </c>
      <c r="C8" s="40">
        <v>3041</v>
      </c>
    </row>
    <row r="9" spans="1:3" ht="13" thickBot="1" x14ac:dyDescent="0.4">
      <c r="A9" s="36" t="s">
        <v>43</v>
      </c>
      <c r="B9" s="3" t="s">
        <v>43</v>
      </c>
      <c r="C9" s="40">
        <v>237</v>
      </c>
    </row>
    <row r="10" spans="1:3" ht="13" thickBot="1" x14ac:dyDescent="0.4">
      <c r="A10" s="36" t="s">
        <v>95</v>
      </c>
      <c r="B10" s="3" t="s">
        <v>63</v>
      </c>
      <c r="C10" s="40">
        <v>336</v>
      </c>
    </row>
    <row r="11" spans="1:3" ht="15" thickBot="1" x14ac:dyDescent="0.4">
      <c r="A11" s="36" t="s">
        <v>13</v>
      </c>
      <c r="B11" s="46" t="s">
        <v>13</v>
      </c>
      <c r="C11" s="40">
        <v>1782</v>
      </c>
    </row>
    <row r="12" spans="1:3" ht="13" thickBot="1" x14ac:dyDescent="0.4">
      <c r="A12" s="36" t="s">
        <v>16</v>
      </c>
      <c r="B12" s="3" t="s">
        <v>16</v>
      </c>
      <c r="C12" s="40">
        <v>1494</v>
      </c>
    </row>
    <row r="13" spans="1:3" ht="13" thickBot="1" x14ac:dyDescent="0.4">
      <c r="A13" s="36" t="s">
        <v>64</v>
      </c>
      <c r="B13" s="3" t="s">
        <v>64</v>
      </c>
      <c r="C13" s="40">
        <v>5</v>
      </c>
    </row>
    <row r="14" spans="1:3" ht="13" thickBot="1" x14ac:dyDescent="0.4">
      <c r="B14" s="3" t="s">
        <v>47</v>
      </c>
      <c r="C14" s="40">
        <v>17</v>
      </c>
    </row>
    <row r="15" spans="1:3" ht="13" thickBot="1" x14ac:dyDescent="0.4">
      <c r="A15" s="36" t="s">
        <v>49</v>
      </c>
      <c r="B15" s="3" t="s">
        <v>49</v>
      </c>
      <c r="C15" s="40">
        <v>70</v>
      </c>
    </row>
    <row r="16" spans="1:3" ht="13" thickBot="1" x14ac:dyDescent="0.4">
      <c r="A16" s="36" t="s">
        <v>12</v>
      </c>
      <c r="B16" s="3" t="s">
        <v>12</v>
      </c>
      <c r="C16" s="40">
        <v>3601</v>
      </c>
    </row>
    <row r="17" spans="1:3" ht="13" thickBot="1" x14ac:dyDescent="0.4">
      <c r="A17" s="36" t="s">
        <v>27</v>
      </c>
      <c r="B17" s="3" t="s">
        <v>27</v>
      </c>
      <c r="C17" s="40">
        <v>1578</v>
      </c>
    </row>
    <row r="18" spans="1:3" ht="13" thickBot="1" x14ac:dyDescent="0.4">
      <c r="A18" s="36" t="s">
        <v>41</v>
      </c>
      <c r="B18" s="3" t="s">
        <v>41</v>
      </c>
      <c r="C18" s="40">
        <v>289</v>
      </c>
    </row>
    <row r="19" spans="1:3" ht="13" thickBot="1" x14ac:dyDescent="0.4">
      <c r="A19" s="36" t="s">
        <v>45</v>
      </c>
      <c r="B19" s="3" t="s">
        <v>45</v>
      </c>
      <c r="C19" s="40">
        <v>184</v>
      </c>
    </row>
    <row r="20" spans="1:3" ht="13" thickBot="1" x14ac:dyDescent="0.4">
      <c r="A20" s="36" t="s">
        <v>38</v>
      </c>
      <c r="B20" s="3" t="s">
        <v>38</v>
      </c>
      <c r="C20" s="40">
        <v>321</v>
      </c>
    </row>
    <row r="21" spans="1:3" ht="15" thickBot="1" x14ac:dyDescent="0.4">
      <c r="A21" s="36" t="s">
        <v>14</v>
      </c>
      <c r="B21" s="46" t="s">
        <v>14</v>
      </c>
      <c r="C21" s="40">
        <v>2347</v>
      </c>
    </row>
    <row r="22" spans="1:3" ht="13" thickBot="1" x14ac:dyDescent="0.4">
      <c r="B22" s="3" t="s">
        <v>39</v>
      </c>
      <c r="C22" s="40">
        <v>65</v>
      </c>
    </row>
    <row r="23" spans="1:3" ht="13" thickBot="1" x14ac:dyDescent="0.4">
      <c r="A23" s="36" t="s">
        <v>26</v>
      </c>
      <c r="B23" s="3" t="s">
        <v>26</v>
      </c>
      <c r="C23" s="40">
        <v>1756</v>
      </c>
    </row>
    <row r="24" spans="1:3" ht="15" thickBot="1" x14ac:dyDescent="0.4">
      <c r="A24" s="36" t="s">
        <v>17</v>
      </c>
      <c r="B24" s="46" t="s">
        <v>17</v>
      </c>
      <c r="C24" s="40">
        <v>5141</v>
      </c>
    </row>
    <row r="25" spans="1:3" ht="13" thickBot="1" x14ac:dyDescent="0.4">
      <c r="A25" s="36" t="s">
        <v>11</v>
      </c>
      <c r="B25" s="3" t="s">
        <v>11</v>
      </c>
      <c r="C25" s="40">
        <v>4674</v>
      </c>
    </row>
    <row r="26" spans="1:3" ht="13" thickBot="1" x14ac:dyDescent="0.4">
      <c r="A26" s="36" t="s">
        <v>32</v>
      </c>
      <c r="B26" s="3" t="s">
        <v>32</v>
      </c>
      <c r="C26" s="40">
        <v>614</v>
      </c>
    </row>
    <row r="27" spans="1:3" ht="13" thickBot="1" x14ac:dyDescent="0.4">
      <c r="A27" s="36" t="s">
        <v>30</v>
      </c>
      <c r="B27" s="3" t="s">
        <v>30</v>
      </c>
      <c r="C27" s="40">
        <v>457</v>
      </c>
    </row>
    <row r="28" spans="1:3" ht="13" thickBot="1" x14ac:dyDescent="0.4">
      <c r="A28" s="36" t="s">
        <v>35</v>
      </c>
      <c r="B28" s="3" t="s">
        <v>35</v>
      </c>
      <c r="C28" s="40">
        <v>531</v>
      </c>
    </row>
    <row r="29" spans="1:3" ht="13" thickBot="1" x14ac:dyDescent="0.4">
      <c r="B29" s="3" t="s">
        <v>51</v>
      </c>
      <c r="C29" s="40">
        <v>16</v>
      </c>
    </row>
    <row r="30" spans="1:3" ht="13" thickBot="1" x14ac:dyDescent="0.4">
      <c r="B30" s="3" t="s">
        <v>50</v>
      </c>
      <c r="C30" s="40">
        <v>103</v>
      </c>
    </row>
    <row r="31" spans="1:3" ht="13" thickBot="1" x14ac:dyDescent="0.4">
      <c r="A31" s="36" t="s">
        <v>31</v>
      </c>
      <c r="B31" s="3" t="s">
        <v>31</v>
      </c>
      <c r="C31" s="40">
        <v>321</v>
      </c>
    </row>
    <row r="32" spans="1:3" ht="13" thickBot="1" x14ac:dyDescent="0.4">
      <c r="A32" s="36" t="s">
        <v>42</v>
      </c>
      <c r="B32" s="3" t="s">
        <v>42</v>
      </c>
      <c r="C32" s="40">
        <v>142</v>
      </c>
    </row>
    <row r="33" spans="1:3" ht="15" thickBot="1" x14ac:dyDescent="0.4">
      <c r="A33" s="36" t="s">
        <v>8</v>
      </c>
      <c r="B33" s="46" t="s">
        <v>8</v>
      </c>
      <c r="C33" s="40">
        <v>9541</v>
      </c>
    </row>
    <row r="34" spans="1:3" ht="13" thickBot="1" x14ac:dyDescent="0.4">
      <c r="A34" s="36" t="s">
        <v>44</v>
      </c>
      <c r="B34" s="3" t="s">
        <v>44</v>
      </c>
      <c r="C34" s="40">
        <v>219</v>
      </c>
    </row>
    <row r="35" spans="1:3" ht="15" thickBot="1" x14ac:dyDescent="0.4">
      <c r="A35" s="36" t="s">
        <v>7</v>
      </c>
      <c r="B35" s="46" t="s">
        <v>7</v>
      </c>
      <c r="C35" s="40">
        <v>27175</v>
      </c>
    </row>
    <row r="36" spans="1:3" ht="13" thickBot="1" x14ac:dyDescent="0.4">
      <c r="A36" s="36" t="s">
        <v>24</v>
      </c>
      <c r="B36" s="3" t="s">
        <v>24</v>
      </c>
      <c r="C36" s="40">
        <v>600</v>
      </c>
    </row>
    <row r="37" spans="1:3" ht="13" thickBot="1" x14ac:dyDescent="0.4">
      <c r="B37" s="3" t="s">
        <v>53</v>
      </c>
      <c r="C37" s="40">
        <v>38</v>
      </c>
    </row>
    <row r="38" spans="1:3" ht="15" thickBot="1" x14ac:dyDescent="0.4">
      <c r="A38" s="36" t="s">
        <v>21</v>
      </c>
      <c r="B38" s="46" t="s">
        <v>21</v>
      </c>
      <c r="C38" s="40">
        <v>1438</v>
      </c>
    </row>
    <row r="39" spans="1:3" ht="13" thickBot="1" x14ac:dyDescent="0.4">
      <c r="A39" s="36" t="s">
        <v>46</v>
      </c>
      <c r="B39" s="3" t="s">
        <v>46</v>
      </c>
      <c r="C39" s="40">
        <v>278</v>
      </c>
    </row>
    <row r="40" spans="1:3" ht="13" thickBot="1" x14ac:dyDescent="0.4">
      <c r="A40" s="36" t="s">
        <v>37</v>
      </c>
      <c r="B40" s="3" t="s">
        <v>37</v>
      </c>
      <c r="C40" s="40">
        <v>130</v>
      </c>
    </row>
    <row r="41" spans="1:3" ht="15" thickBot="1" x14ac:dyDescent="0.4">
      <c r="A41" s="36" t="s">
        <v>19</v>
      </c>
      <c r="B41" s="46" t="s">
        <v>19</v>
      </c>
      <c r="C41" s="40">
        <v>3918</v>
      </c>
    </row>
    <row r="42" spans="1:3" ht="13" thickBot="1" x14ac:dyDescent="0.4">
      <c r="A42" s="36" t="s">
        <v>65</v>
      </c>
      <c r="B42" s="3" t="s">
        <v>65</v>
      </c>
      <c r="C42" s="40">
        <v>114</v>
      </c>
    </row>
    <row r="43" spans="1:3" ht="13" thickBot="1" x14ac:dyDescent="0.4">
      <c r="B43" s="3" t="s">
        <v>40</v>
      </c>
      <c r="C43" s="40">
        <v>444</v>
      </c>
    </row>
    <row r="44" spans="1:3" ht="13" thickBot="1" x14ac:dyDescent="0.4">
      <c r="A44" s="36" t="s">
        <v>25</v>
      </c>
      <c r="B44" s="3" t="s">
        <v>25</v>
      </c>
      <c r="C44" s="40">
        <v>355</v>
      </c>
    </row>
    <row r="45" spans="1:3" ht="13" thickBot="1" x14ac:dyDescent="0.4">
      <c r="A45" s="36" t="s">
        <v>54</v>
      </c>
      <c r="B45" s="3" t="s">
        <v>54</v>
      </c>
      <c r="C45" s="40">
        <v>39</v>
      </c>
    </row>
    <row r="46" spans="1:3" ht="13" thickBot="1" x14ac:dyDescent="0.4">
      <c r="A46" s="36" t="s">
        <v>20</v>
      </c>
      <c r="B46" s="3" t="s">
        <v>20</v>
      </c>
      <c r="C46" s="40">
        <v>265</v>
      </c>
    </row>
    <row r="47" spans="1:3" ht="15" thickBot="1" x14ac:dyDescent="0.4">
      <c r="A47" s="36" t="s">
        <v>15</v>
      </c>
      <c r="B47" s="46" t="s">
        <v>15</v>
      </c>
      <c r="C47" s="40">
        <v>1179</v>
      </c>
    </row>
    <row r="48" spans="1:3" ht="13" thickBot="1" x14ac:dyDescent="0.4">
      <c r="A48" s="36" t="s">
        <v>28</v>
      </c>
      <c r="B48" s="3" t="s">
        <v>28</v>
      </c>
      <c r="C48" s="40">
        <v>73</v>
      </c>
    </row>
    <row r="49" spans="1:3" ht="13" thickBot="1" x14ac:dyDescent="0.4">
      <c r="A49" s="36" t="s">
        <v>48</v>
      </c>
      <c r="B49" s="3" t="s">
        <v>48</v>
      </c>
      <c r="C49" s="40">
        <v>53</v>
      </c>
    </row>
    <row r="50" spans="1:3" ht="13" thickBot="1" x14ac:dyDescent="0.4">
      <c r="A50" s="36" t="s">
        <v>29</v>
      </c>
      <c r="B50" s="3" t="s">
        <v>29</v>
      </c>
      <c r="C50" s="40">
        <v>891</v>
      </c>
    </row>
    <row r="51" spans="1:3" ht="15" thickBot="1" x14ac:dyDescent="0.4">
      <c r="A51" s="36" t="s">
        <v>9</v>
      </c>
      <c r="B51" s="46" t="s">
        <v>9</v>
      </c>
      <c r="C51" s="40">
        <v>964</v>
      </c>
    </row>
    <row r="52" spans="1:3" ht="13" thickBot="1" x14ac:dyDescent="0.4">
      <c r="B52" s="3" t="s">
        <v>56</v>
      </c>
      <c r="C52" s="40">
        <v>58</v>
      </c>
    </row>
    <row r="53" spans="1:3" ht="13" thickBot="1" x14ac:dyDescent="0.4">
      <c r="A53" s="36" t="s">
        <v>22</v>
      </c>
      <c r="B53" s="3" t="s">
        <v>22</v>
      </c>
      <c r="C53" s="40">
        <v>418</v>
      </c>
    </row>
    <row r="54" spans="1:3" ht="13" thickBot="1" x14ac:dyDescent="0.4">
      <c r="A54" s="36" t="s">
        <v>55</v>
      </c>
      <c r="B54" s="14" t="s">
        <v>55</v>
      </c>
      <c r="C54" s="41">
        <v>7</v>
      </c>
    </row>
    <row r="59" spans="1:3" ht="13" thickBot="1" x14ac:dyDescent="0.4"/>
    <row r="60" spans="1:3" ht="14.5" x14ac:dyDescent="0.35">
      <c r="B60" s="3"/>
      <c r="C60" s="45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5BE1DE4B-490B-42B8-AE8B-6BAE1A99BB35}"/>
    <hyperlink ref="B33" r:id="rId2" display="https://www.worldometers.info/coronavirus/usa/new-jersey/" xr:uid="{26F6381D-F193-44CF-B11E-B9ECDE63E83D}"/>
    <hyperlink ref="B24" r:id="rId3" display="https://www.worldometers.info/coronavirus/usa/massachusetts/" xr:uid="{AEEA9564-EAE0-4B67-9AAC-E37A04A4F72D}"/>
    <hyperlink ref="B6" r:id="rId4" display="https://www.worldometers.info/coronavirus/usa/california/" xr:uid="{D19EE51F-5170-482F-B3E9-56D161BEDD42}"/>
    <hyperlink ref="B41" r:id="rId5" display="https://www.worldometers.info/coronavirus/usa/pennsylvania/" xr:uid="{09C87E31-BB36-49CD-89D2-EDCA46915492}"/>
    <hyperlink ref="B11" r:id="rId6" display="https://www.worldometers.info/coronavirus/usa/florida/" xr:uid="{86A02268-100B-4603-B3B3-69850D7AE320}"/>
    <hyperlink ref="B47" r:id="rId7" display="https://www.worldometers.info/coronavirus/usa/texas/" xr:uid="{CAB5761E-79E8-4807-B688-87A93C10D131}"/>
    <hyperlink ref="B21" r:id="rId8" display="https://www.worldometers.info/coronavirus/usa/louisiana/" xr:uid="{459B8AE7-F4CE-4CFB-8292-7C56497E93AD}"/>
    <hyperlink ref="B38" r:id="rId9" display="https://www.worldometers.info/coronavirus/usa/ohio/" xr:uid="{5BC2F03F-A926-4C9E-B566-CF5EBB3D5E9F}"/>
    <hyperlink ref="B51" r:id="rId10" display="https://www.worldometers.info/coronavirus/usa/washington/" xr:uid="{B7104F8F-FED0-42E0-8ACE-D634BBEC03EF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2020-05-13T10:08:24Z</dcterms:modified>
</cp:coreProperties>
</file>