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031D102A-31CF-4F6A-A99B-FA6FFA47EC90}" xr6:coauthVersionLast="45" xr6:coauthVersionMax="45" xr10:uidLastSave="{18C36433-3CC6-46FB-81F1-1A4AB78BC477}"/>
  <bookViews>
    <workbookView xWindow="8085" yWindow="-19845" windowWidth="24855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Updates'!$A$1:$V$23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52" i="3"/>
  <c r="N3" i="3"/>
  <c r="N27" i="3"/>
  <c r="N38" i="3"/>
  <c r="N16" i="3"/>
  <c r="N30" i="3"/>
  <c r="N22" i="3"/>
  <c r="N11" i="3"/>
  <c r="N19" i="3"/>
  <c r="N33" i="3"/>
  <c r="N9" i="3"/>
  <c r="N8" i="3"/>
  <c r="N4" i="3"/>
  <c r="N5" i="3"/>
  <c r="N53" i="3"/>
  <c r="N25" i="3"/>
  <c r="N35" i="3"/>
  <c r="N46" i="3"/>
  <c r="N36" i="3"/>
  <c r="N13" i="3"/>
  <c r="N54" i="3"/>
  <c r="N55" i="3"/>
  <c r="N12" i="3"/>
  <c r="N51" i="3"/>
  <c r="N48" i="3"/>
  <c r="N6" i="3"/>
  <c r="N20" i="3"/>
  <c r="N17" i="3"/>
  <c r="N10" i="3"/>
  <c r="N29" i="3"/>
  <c r="N39" i="3"/>
  <c r="N45" i="3"/>
  <c r="N44" i="3"/>
  <c r="N56" i="3"/>
  <c r="N41" i="3"/>
  <c r="N34" i="3"/>
  <c r="N28" i="3"/>
  <c r="N18" i="3"/>
  <c r="N14" i="3"/>
  <c r="N49" i="3"/>
  <c r="N40" i="3"/>
  <c r="N26" i="3"/>
  <c r="N23" i="3"/>
  <c r="N32" i="3"/>
  <c r="N47" i="3"/>
  <c r="N42" i="3"/>
  <c r="N21" i="3"/>
  <c r="N50" i="3"/>
  <c r="N43" i="3"/>
  <c r="N31" i="3"/>
  <c r="N15" i="3"/>
  <c r="N37" i="3"/>
  <c r="N7" i="3"/>
  <c r="N24" i="3"/>
  <c r="N2" i="3"/>
  <c r="M56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56" i="3" l="1"/>
  <c r="L30" i="3"/>
  <c r="L49" i="3"/>
  <c r="L34" i="3"/>
  <c r="L31" i="3"/>
  <c r="L6" i="3"/>
  <c r="L52" i="3"/>
  <c r="L48" i="3"/>
  <c r="L17" i="3"/>
  <c r="L12" i="3"/>
  <c r="L5" i="3"/>
  <c r="L7" i="3"/>
  <c r="L14" i="3"/>
  <c r="L27" i="3"/>
  <c r="L35" i="3"/>
  <c r="L16" i="3"/>
  <c r="L37" i="3"/>
  <c r="L24" i="3"/>
  <c r="L10" i="3"/>
  <c r="L41" i="3"/>
  <c r="L19" i="3"/>
  <c r="L29" i="3"/>
  <c r="L32" i="3"/>
  <c r="L43" i="3"/>
  <c r="L11" i="3"/>
  <c r="L8" i="3"/>
  <c r="L55" i="3"/>
  <c r="L15" i="3"/>
  <c r="L47" i="3"/>
  <c r="L3" i="3"/>
  <c r="L46" i="3"/>
  <c r="L28" i="3"/>
  <c r="L18" i="3"/>
  <c r="L25" i="3"/>
  <c r="L13" i="3"/>
  <c r="L33" i="3"/>
  <c r="L54" i="3"/>
  <c r="L4" i="3"/>
  <c r="L50" i="3"/>
  <c r="L45" i="3"/>
  <c r="L39" i="3"/>
  <c r="L23" i="3"/>
  <c r="L42" i="3"/>
  <c r="L2" i="3"/>
  <c r="L21" i="3"/>
  <c r="L36" i="3"/>
  <c r="L26" i="3"/>
  <c r="L9" i="3"/>
  <c r="L44" i="3"/>
  <c r="L20" i="3"/>
  <c r="L51" i="3"/>
  <c r="L40" i="3"/>
  <c r="L38" i="3"/>
  <c r="L53" i="3"/>
  <c r="M4" i="3" l="1"/>
  <c r="M43" i="3"/>
  <c r="M10" i="3"/>
  <c r="M23" i="3"/>
  <c r="M52" i="3"/>
  <c r="M20" i="3"/>
  <c r="M50" i="3"/>
  <c r="M14" i="3"/>
  <c r="M29" i="3"/>
  <c r="M54" i="3"/>
  <c r="M8" i="3"/>
  <c r="M24" i="3"/>
  <c r="M11" i="3"/>
  <c r="M38" i="3"/>
  <c r="M22" i="3"/>
  <c r="M5" i="3"/>
  <c r="M19" i="3"/>
  <c r="M44" i="3"/>
  <c r="M30" i="3"/>
  <c r="M39" i="3"/>
  <c r="M41" i="3"/>
  <c r="M6" i="3"/>
  <c r="M13" i="3"/>
  <c r="M27" i="3"/>
  <c r="M7" i="3"/>
  <c r="M26" i="3"/>
  <c r="M17" i="3"/>
  <c r="M47" i="3"/>
  <c r="M15" i="3"/>
  <c r="M48" i="3"/>
  <c r="M25" i="3"/>
  <c r="M55" i="3"/>
  <c r="M21" i="3"/>
  <c r="M46" i="3"/>
  <c r="M9" i="3"/>
  <c r="M51" i="3"/>
  <c r="M18" i="3"/>
  <c r="M37" i="3"/>
  <c r="M16" i="3"/>
  <c r="M53" i="3"/>
  <c r="M33" i="3"/>
  <c r="M36" i="3"/>
  <c r="M3" i="3"/>
  <c r="M28" i="3"/>
  <c r="M32" i="3"/>
  <c r="M40" i="3"/>
  <c r="M2" i="3"/>
  <c r="M42" i="3"/>
  <c r="M31" i="3"/>
  <c r="M12" i="3"/>
  <c r="M45" i="3"/>
  <c r="M49" i="3"/>
  <c r="M35" i="3"/>
  <c r="M34" i="3"/>
  <c r="L22" i="3" l="1"/>
  <c r="N5" i="1" l="1"/>
  <c r="O5" i="1" s="1"/>
  <c r="N6" i="1"/>
  <c r="O6" i="1" s="1"/>
  <c r="N7" i="1"/>
  <c r="O7" i="1" s="1"/>
  <c r="N8" i="1"/>
  <c r="O8" i="1" s="1"/>
  <c r="N9" i="1"/>
  <c r="O9" i="1" s="1"/>
  <c r="N10" i="1"/>
  <c r="N11" i="1"/>
  <c r="N12" i="1"/>
  <c r="O12" i="1" s="1"/>
  <c r="N13" i="1"/>
  <c r="O13" i="1" s="1"/>
  <c r="N14" i="1"/>
  <c r="O14" i="1" s="1"/>
  <c r="N15" i="1"/>
  <c r="O15" i="1" s="1"/>
  <c r="N16" i="1"/>
  <c r="O16" i="1" s="1"/>
  <c r="N17" i="1"/>
  <c r="N18" i="1"/>
  <c r="N19" i="1"/>
  <c r="N20" i="1"/>
  <c r="O20" i="1" s="1"/>
  <c r="N21" i="1"/>
  <c r="O21" i="1" s="1"/>
  <c r="O18" i="1" l="1"/>
  <c r="O17" i="1"/>
  <c r="O10" i="1"/>
  <c r="O19" i="1"/>
  <c r="O11" i="1"/>
  <c r="U2" i="1"/>
  <c r="N22" i="1" l="1"/>
  <c r="O22" i="1" l="1"/>
  <c r="U16" i="1"/>
  <c r="V16" i="1" s="1"/>
  <c r="U18" i="1"/>
  <c r="V18" i="1" s="1"/>
  <c r="U5" i="1"/>
  <c r="V5" i="1" s="1"/>
  <c r="U6" i="1"/>
  <c r="V6" i="1" s="1"/>
  <c r="U15" i="1"/>
  <c r="V15" i="1" s="1"/>
  <c r="U13" i="1"/>
  <c r="V13" i="1" s="1"/>
  <c r="U21" i="1"/>
  <c r="V21" i="1" s="1"/>
  <c r="U19" i="1"/>
  <c r="V19" i="1" s="1"/>
  <c r="U14" i="1"/>
  <c r="V14" i="1" s="1"/>
  <c r="U7" i="1"/>
  <c r="V7" i="1" s="1"/>
  <c r="U9" i="1"/>
  <c r="V9" i="1" s="1"/>
  <c r="U20" i="1"/>
  <c r="V20" i="1" s="1"/>
  <c r="U11" i="1"/>
  <c r="V11" i="1" s="1"/>
  <c r="U8" i="1"/>
  <c r="V8" i="1" s="1"/>
  <c r="U17" i="1"/>
  <c r="V17" i="1" s="1"/>
  <c r="U10" i="1"/>
  <c r="V10" i="1" s="1"/>
  <c r="U12" i="1"/>
  <c r="V12" i="1" s="1"/>
  <c r="S10" i="1"/>
  <c r="S21" i="1"/>
  <c r="S13" i="1"/>
  <c r="S5" i="1"/>
  <c r="S15" i="1"/>
  <c r="S7" i="1"/>
  <c r="S20" i="1"/>
  <c r="S12" i="1"/>
  <c r="S17" i="1"/>
  <c r="S9" i="1"/>
  <c r="S14" i="1"/>
  <c r="S11" i="1"/>
  <c r="S18" i="1"/>
  <c r="S6" i="1"/>
  <c r="S19" i="1"/>
  <c r="S22" i="1" s="1"/>
  <c r="S16" i="1"/>
  <c r="S8" i="1"/>
  <c r="T15" i="1"/>
  <c r="T19" i="1"/>
  <c r="T22" i="1" s="1"/>
  <c r="T18" i="1"/>
  <c r="T10" i="1"/>
  <c r="T20" i="1"/>
  <c r="T12" i="1"/>
  <c r="T17" i="1"/>
  <c r="T9" i="1"/>
  <c r="T7" i="1"/>
  <c r="T14" i="1"/>
  <c r="T6" i="1"/>
  <c r="T16" i="1"/>
  <c r="T8" i="1"/>
  <c r="T11" i="1"/>
  <c r="T21" i="1"/>
  <c r="T13" i="1"/>
  <c r="T5" i="1"/>
  <c r="R16" i="1"/>
  <c r="R8" i="1"/>
  <c r="R13" i="1"/>
  <c r="R5" i="1"/>
  <c r="R18" i="1"/>
  <c r="R10" i="1"/>
  <c r="R15" i="1"/>
  <c r="R7" i="1"/>
  <c r="R21" i="1"/>
  <c r="R20" i="1"/>
  <c r="R12" i="1"/>
  <c r="R9" i="1"/>
  <c r="R14" i="1"/>
  <c r="R6" i="1"/>
  <c r="R17" i="1"/>
  <c r="R19" i="1"/>
  <c r="R22" i="1" s="1"/>
  <c r="R11" i="1"/>
  <c r="Q12" i="1"/>
  <c r="Q19" i="1"/>
  <c r="Q22" i="1" s="1"/>
  <c r="Q5" i="1"/>
  <c r="Q16" i="1"/>
  <c r="Q13" i="1"/>
  <c r="Q17" i="1"/>
  <c r="Q21" i="1"/>
  <c r="Q20" i="1"/>
  <c r="Q8" i="1"/>
  <c r="Q9" i="1"/>
  <c r="Q14" i="1"/>
  <c r="Q15" i="1"/>
  <c r="Q11" i="1"/>
  <c r="Q7" i="1"/>
  <c r="Q10" i="1"/>
  <c r="Q18" i="1"/>
  <c r="Q6" i="1"/>
  <c r="U2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<sst xmlns="http://schemas.openxmlformats.org/spreadsheetml/2006/main" count="321" uniqueCount="102">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</sst>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4" borderId="3" xfId="0" applyNumberFormat="1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4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4" t="s">
        <v>68</v>
      </c>
      <c r="M1" s="64"/>
      <c r="N1" s="64"/>
      <c r="O1" s="6">
        <v>1.4999999999999999E-2</v>
      </c>
      <c r="P1" s="6"/>
      <c r="Q1" s="65" t="s">
        <v>77</v>
      </c>
      <c r="R1" s="65"/>
      <c r="S1" s="65"/>
      <c r="T1" s="65"/>
      <c r="U1" s="65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401333</v>
      </c>
      <c r="C5" s="2"/>
      <c r="D5" s="1">
        <v>30680</v>
      </c>
      <c r="E5" s="2"/>
      <c r="F5" s="1">
        <v>285461</v>
      </c>
      <c r="G5" s="1">
        <v>20630</v>
      </c>
      <c r="H5" s="1">
        <v>1577</v>
      </c>
      <c r="I5" s="1">
        <v>2668297</v>
      </c>
      <c r="J5" s="1">
        <v>137162</v>
      </c>
      <c r="K5" s="7"/>
      <c r="L5" s="8"/>
      <c r="M5" s="26">
        <f t="shared" ref="M5:M21" si="0">D5/B5</f>
        <v>7.6445246216981913E-2</v>
      </c>
      <c r="N5" s="4">
        <f t="shared" ref="N5:N22" si="1">D5/$O$1</f>
        <v>2045333.3333333335</v>
      </c>
      <c r="O5" s="5">
        <f t="shared" ref="O5:O22" si="2">ABS(F5-N5)/N5</f>
        <v>0.8604330182529335</v>
      </c>
      <c r="P5" s="5"/>
      <c r="Q5" s="22">
        <f t="shared" ref="Q5:Q21" si="3">$Q$2*$N5</f>
        <v>306800</v>
      </c>
      <c r="R5" s="22">
        <f t="shared" ref="R5:R21" si="4">$R$2*$N5</f>
        <v>1227200</v>
      </c>
      <c r="S5" s="22">
        <f t="shared" ref="S5:S21" si="5">$S$2*$N5</f>
        <v>511333.33333333337</v>
      </c>
      <c r="T5" s="22">
        <f t="shared" ref="T5:T21" si="6">$T$2*$N5</f>
        <v>255666.66666666669</v>
      </c>
      <c r="U5" s="22">
        <f t="shared" ref="U5:U21" si="7">$U$2*$N5</f>
        <v>30680</v>
      </c>
      <c r="V5" s="19">
        <f t="shared" ref="V5:V21" si="8">N5-U5</f>
        <v>2014653.3333333335</v>
      </c>
    </row>
    <row r="6" spans="1:22" ht="15" thickBot="1" x14ac:dyDescent="0.4">
      <c r="A6" s="44" t="s">
        <v>8</v>
      </c>
      <c r="B6" s="1">
        <v>167678</v>
      </c>
      <c r="C6" s="2"/>
      <c r="D6" s="1">
        <v>12467</v>
      </c>
      <c r="E6" s="2"/>
      <c r="F6" s="1">
        <v>126093</v>
      </c>
      <c r="G6" s="1">
        <v>18878</v>
      </c>
      <c r="H6" s="1">
        <v>1404</v>
      </c>
      <c r="I6" s="1">
        <v>1008934</v>
      </c>
      <c r="J6" s="1">
        <v>113591</v>
      </c>
      <c r="K6" s="7"/>
      <c r="L6" s="8"/>
      <c r="M6" s="26">
        <f t="shared" si="0"/>
        <v>7.4350839108290892E-2</v>
      </c>
      <c r="N6" s="4">
        <f t="shared" si="1"/>
        <v>831133.33333333337</v>
      </c>
      <c r="O6" s="5">
        <f t="shared" si="2"/>
        <v>0.84828788000320843</v>
      </c>
      <c r="P6" s="5"/>
      <c r="Q6" s="22">
        <f t="shared" si="3"/>
        <v>124670</v>
      </c>
      <c r="R6" s="22">
        <f t="shared" si="4"/>
        <v>498680</v>
      </c>
      <c r="S6" s="22">
        <f t="shared" si="5"/>
        <v>207783.33333333334</v>
      </c>
      <c r="T6" s="22">
        <f t="shared" si="6"/>
        <v>103891.66666666667</v>
      </c>
      <c r="U6" s="22">
        <f t="shared" si="7"/>
        <v>12467</v>
      </c>
      <c r="V6" s="19">
        <f t="shared" si="8"/>
        <v>818666.33333333337</v>
      </c>
    </row>
    <row r="7" spans="1:22" ht="15" thickBot="1" x14ac:dyDescent="0.4">
      <c r="A7" s="44" t="s">
        <v>10</v>
      </c>
      <c r="B7" s="1">
        <v>139931</v>
      </c>
      <c r="C7" s="2"/>
      <c r="D7" s="1">
        <v>4870</v>
      </c>
      <c r="E7" s="2"/>
      <c r="F7" s="1">
        <v>97993</v>
      </c>
      <c r="G7" s="1">
        <v>3541</v>
      </c>
      <c r="H7" s="2">
        <v>123</v>
      </c>
      <c r="I7" s="1">
        <v>2540798</v>
      </c>
      <c r="J7" s="1">
        <v>64304</v>
      </c>
      <c r="K7" s="7"/>
      <c r="L7" s="8"/>
      <c r="M7" s="26">
        <f t="shared" si="0"/>
        <v>3.4802867127369921E-2</v>
      </c>
      <c r="N7" s="4">
        <f t="shared" si="1"/>
        <v>324666.66666666669</v>
      </c>
      <c r="O7" s="5">
        <f t="shared" si="2"/>
        <v>0.69817351129363447</v>
      </c>
      <c r="P7" s="5"/>
      <c r="Q7" s="22">
        <f t="shared" si="3"/>
        <v>48700</v>
      </c>
      <c r="R7" s="22">
        <f t="shared" si="4"/>
        <v>194800</v>
      </c>
      <c r="S7" s="22">
        <f t="shared" si="5"/>
        <v>81166.666666666672</v>
      </c>
      <c r="T7" s="22">
        <f t="shared" si="6"/>
        <v>40583.333333333336</v>
      </c>
      <c r="U7" s="22">
        <f t="shared" si="7"/>
        <v>4870</v>
      </c>
      <c r="V7" s="19">
        <f t="shared" si="8"/>
        <v>319796.66666666669</v>
      </c>
    </row>
    <row r="8" spans="1:22" ht="15" thickBot="1" x14ac:dyDescent="0.4">
      <c r="A8" s="44" t="s">
        <v>12</v>
      </c>
      <c r="B8" s="1">
        <v>129837</v>
      </c>
      <c r="C8" s="2"/>
      <c r="D8" s="1">
        <v>6095</v>
      </c>
      <c r="E8" s="2"/>
      <c r="F8" s="1">
        <v>53650</v>
      </c>
      <c r="G8" s="1">
        <v>10246</v>
      </c>
      <c r="H8" s="2">
        <v>481</v>
      </c>
      <c r="I8" s="1">
        <v>1100726</v>
      </c>
      <c r="J8" s="1">
        <v>86864</v>
      </c>
      <c r="K8" s="7"/>
      <c r="L8" s="8"/>
      <c r="M8" s="26">
        <f t="shared" si="0"/>
        <v>4.6943475280544066E-2</v>
      </c>
      <c r="N8" s="4">
        <f t="shared" si="1"/>
        <v>406333.33333333337</v>
      </c>
      <c r="O8" s="5">
        <f t="shared" si="2"/>
        <v>0.8679655455291222</v>
      </c>
      <c r="P8" s="5"/>
      <c r="Q8" s="22">
        <f t="shared" si="3"/>
        <v>60950</v>
      </c>
      <c r="R8" s="22">
        <f t="shared" si="4"/>
        <v>243800</v>
      </c>
      <c r="S8" s="22">
        <f t="shared" si="5"/>
        <v>101583.33333333334</v>
      </c>
      <c r="T8" s="22">
        <f t="shared" si="6"/>
        <v>50791.666666666672</v>
      </c>
      <c r="U8" s="22">
        <f t="shared" si="7"/>
        <v>6095</v>
      </c>
      <c r="V8" s="19">
        <f t="shared" si="8"/>
        <v>400238.33333333337</v>
      </c>
    </row>
    <row r="9" spans="1:22" ht="15" thickBot="1" x14ac:dyDescent="0.4">
      <c r="A9" s="44" t="s">
        <v>17</v>
      </c>
      <c r="B9" s="1">
        <v>104156</v>
      </c>
      <c r="C9" s="2"/>
      <c r="D9" s="1">
        <v>7454</v>
      </c>
      <c r="E9" s="2"/>
      <c r="F9" s="1">
        <v>12081</v>
      </c>
      <c r="G9" s="1">
        <v>15111</v>
      </c>
      <c r="H9" s="1">
        <v>1081</v>
      </c>
      <c r="I9" s="1">
        <v>721132</v>
      </c>
      <c r="J9" s="1">
        <v>104626</v>
      </c>
      <c r="K9" s="8"/>
      <c r="L9" s="8"/>
      <c r="M9" s="26">
        <f t="shared" si="0"/>
        <v>7.1565728330581058E-2</v>
      </c>
      <c r="N9" s="4">
        <f t="shared" si="1"/>
        <v>496933.33333333337</v>
      </c>
      <c r="O9" s="5">
        <f t="shared" si="2"/>
        <v>0.97568889187013685</v>
      </c>
      <c r="P9" s="5"/>
      <c r="Q9" s="22">
        <f t="shared" si="3"/>
        <v>74540</v>
      </c>
      <c r="R9" s="22">
        <f t="shared" si="4"/>
        <v>298160</v>
      </c>
      <c r="S9" s="22">
        <f t="shared" si="5"/>
        <v>124233.33333333334</v>
      </c>
      <c r="T9" s="22">
        <f t="shared" si="6"/>
        <v>62116.666666666672</v>
      </c>
      <c r="U9" s="22">
        <f t="shared" si="7"/>
        <v>7454</v>
      </c>
      <c r="V9" s="19">
        <f t="shared" si="8"/>
        <v>489479.33333333337</v>
      </c>
    </row>
    <row r="10" spans="1:22" ht="15" thickBot="1" x14ac:dyDescent="0.4">
      <c r="A10" s="44" t="s">
        <v>19</v>
      </c>
      <c r="B10" s="1">
        <v>81695</v>
      </c>
      <c r="C10" s="62">
        <v>307</v>
      </c>
      <c r="D10" s="1">
        <v>6197</v>
      </c>
      <c r="E10" s="63">
        <v>36</v>
      </c>
      <c r="F10" s="1">
        <v>20246</v>
      </c>
      <c r="G10" s="1">
        <v>6381</v>
      </c>
      <c r="H10" s="2">
        <v>484</v>
      </c>
      <c r="I10" s="1">
        <v>567570</v>
      </c>
      <c r="J10" s="1">
        <v>44335</v>
      </c>
      <c r="K10" s="7"/>
      <c r="L10" s="8"/>
      <c r="M10" s="26">
        <f t="shared" si="0"/>
        <v>7.5855315502784751E-2</v>
      </c>
      <c r="N10" s="4">
        <f t="shared" si="1"/>
        <v>413133.33333333337</v>
      </c>
      <c r="O10" s="5">
        <f t="shared" si="2"/>
        <v>0.95099402936904953</v>
      </c>
      <c r="P10" s="5"/>
      <c r="Q10" s="22">
        <f t="shared" si="3"/>
        <v>61970</v>
      </c>
      <c r="R10" s="22">
        <f t="shared" si="4"/>
        <v>247880</v>
      </c>
      <c r="S10" s="22">
        <f t="shared" si="5"/>
        <v>103283.33333333334</v>
      </c>
      <c r="T10" s="22">
        <f t="shared" si="6"/>
        <v>51641.666666666672</v>
      </c>
      <c r="U10" s="22">
        <f t="shared" si="7"/>
        <v>6197</v>
      </c>
      <c r="V10" s="19">
        <f t="shared" si="8"/>
        <v>406936.33333333337</v>
      </c>
    </row>
    <row r="11" spans="1:22" ht="15" thickBot="1" x14ac:dyDescent="0.4">
      <c r="A11" s="44" t="s">
        <v>15</v>
      </c>
      <c r="B11" s="1">
        <v>81434</v>
      </c>
      <c r="C11" s="2"/>
      <c r="D11" s="1">
        <v>1920</v>
      </c>
      <c r="E11" s="2"/>
      <c r="F11" s="1">
        <v>27041</v>
      </c>
      <c r="G11" s="1">
        <v>2808</v>
      </c>
      <c r="H11" s="2">
        <v>66</v>
      </c>
      <c r="I11" s="1">
        <v>1348893</v>
      </c>
      <c r="J11" s="1">
        <v>46520</v>
      </c>
      <c r="K11" s="7"/>
      <c r="L11" s="8"/>
      <c r="M11" s="26">
        <f t="shared" si="0"/>
        <v>2.3577375543384828E-2</v>
      </c>
      <c r="N11" s="4">
        <f t="shared" si="1"/>
        <v>128000</v>
      </c>
      <c r="O11" s="5">
        <f t="shared" si="2"/>
        <v>0.78874218750000002</v>
      </c>
      <c r="P11" s="5"/>
      <c r="Q11" s="22">
        <f t="shared" si="3"/>
        <v>19200</v>
      </c>
      <c r="R11" s="22">
        <f t="shared" si="4"/>
        <v>76800</v>
      </c>
      <c r="S11" s="22">
        <f t="shared" si="5"/>
        <v>32000</v>
      </c>
      <c r="T11" s="22">
        <f t="shared" si="6"/>
        <v>16000</v>
      </c>
      <c r="U11" s="22">
        <f t="shared" si="7"/>
        <v>1920</v>
      </c>
      <c r="V11" s="19">
        <f t="shared" si="8"/>
        <v>126080</v>
      </c>
    </row>
    <row r="12" spans="1:22" ht="15" thickBot="1" x14ac:dyDescent="0.4">
      <c r="A12" s="44" t="s">
        <v>13</v>
      </c>
      <c r="B12" s="1">
        <v>69069</v>
      </c>
      <c r="C12" s="66">
        <v>1698</v>
      </c>
      <c r="D12" s="1">
        <v>2851</v>
      </c>
      <c r="E12" s="63">
        <v>48</v>
      </c>
      <c r="F12" s="1">
        <v>53301</v>
      </c>
      <c r="G12" s="1">
        <v>3216</v>
      </c>
      <c r="H12" s="2">
        <v>133</v>
      </c>
      <c r="I12" s="1">
        <v>1307728</v>
      </c>
      <c r="J12" s="1">
        <v>60888</v>
      </c>
      <c r="K12" s="7"/>
      <c r="L12" s="8"/>
      <c r="M12" s="26">
        <f t="shared" si="0"/>
        <v>4.1277563016693448E-2</v>
      </c>
      <c r="N12" s="4">
        <f t="shared" si="1"/>
        <v>190066.66666666669</v>
      </c>
      <c r="O12" s="5">
        <f t="shared" si="2"/>
        <v>0.71956681866011929</v>
      </c>
      <c r="P12" s="5"/>
      <c r="Q12" s="22">
        <f t="shared" si="3"/>
        <v>28510.000000000004</v>
      </c>
      <c r="R12" s="22">
        <f t="shared" si="4"/>
        <v>114040.00000000001</v>
      </c>
      <c r="S12" s="22">
        <f t="shared" si="5"/>
        <v>47516.666666666672</v>
      </c>
      <c r="T12" s="22">
        <f t="shared" si="6"/>
        <v>23758.333333333336</v>
      </c>
      <c r="U12" s="22">
        <f t="shared" si="7"/>
        <v>2851</v>
      </c>
      <c r="V12" s="19">
        <f t="shared" si="8"/>
        <v>187215.66666666669</v>
      </c>
    </row>
    <row r="13" spans="1:22" ht="15" thickBot="1" x14ac:dyDescent="0.4">
      <c r="A13" s="3" t="s">
        <v>11</v>
      </c>
      <c r="B13" s="1">
        <v>65182</v>
      </c>
      <c r="C13" s="2"/>
      <c r="D13" s="1">
        <v>5955</v>
      </c>
      <c r="E13" s="2"/>
      <c r="F13" s="1">
        <v>17186</v>
      </c>
      <c r="G13" s="1">
        <v>6527</v>
      </c>
      <c r="H13" s="2">
        <v>596</v>
      </c>
      <c r="I13" s="1">
        <v>888528</v>
      </c>
      <c r="J13" s="1">
        <v>88970</v>
      </c>
      <c r="K13" s="7"/>
      <c r="L13" s="8"/>
      <c r="M13" s="26">
        <f t="shared" si="0"/>
        <v>9.1359577797551467E-2</v>
      </c>
      <c r="N13" s="4">
        <f t="shared" si="1"/>
        <v>397000</v>
      </c>
      <c r="O13" s="5">
        <f t="shared" si="2"/>
        <v>0.95671032745591944</v>
      </c>
      <c r="P13" s="5"/>
      <c r="Q13" s="22">
        <f t="shared" si="3"/>
        <v>59550</v>
      </c>
      <c r="R13" s="22">
        <f t="shared" si="4"/>
        <v>238200</v>
      </c>
      <c r="S13" s="22">
        <f t="shared" si="5"/>
        <v>99250</v>
      </c>
      <c r="T13" s="22">
        <f t="shared" si="6"/>
        <v>49625</v>
      </c>
      <c r="U13" s="22">
        <f t="shared" si="7"/>
        <v>5955</v>
      </c>
      <c r="V13" s="19">
        <f t="shared" si="8"/>
        <v>391045</v>
      </c>
    </row>
    <row r="14" spans="1:22" ht="15" thickBot="1" x14ac:dyDescent="0.4">
      <c r="A14" s="3" t="s">
        <v>26</v>
      </c>
      <c r="B14" s="1">
        <v>60197</v>
      </c>
      <c r="C14" s="62">
        <v>732</v>
      </c>
      <c r="D14" s="1">
        <v>2875</v>
      </c>
      <c r="E14" s="63">
        <v>31</v>
      </c>
      <c r="F14" s="1">
        <v>53012</v>
      </c>
      <c r="G14" s="1">
        <v>9957</v>
      </c>
      <c r="H14" s="2">
        <v>476</v>
      </c>
      <c r="I14" s="1">
        <v>463507</v>
      </c>
      <c r="J14" s="1">
        <v>76667</v>
      </c>
      <c r="K14" s="8"/>
      <c r="L14" s="8"/>
      <c r="M14" s="26">
        <f t="shared" si="0"/>
        <v>4.7759855142282835E-2</v>
      </c>
      <c r="N14" s="4">
        <f t="shared" si="1"/>
        <v>191666.66666666669</v>
      </c>
      <c r="O14" s="5">
        <f t="shared" si="2"/>
        <v>0.72341565217391313</v>
      </c>
      <c r="P14" s="5"/>
      <c r="Q14" s="22">
        <f t="shared" si="3"/>
        <v>28750.000000000004</v>
      </c>
      <c r="R14" s="22">
        <f t="shared" si="4"/>
        <v>115000.00000000001</v>
      </c>
      <c r="S14" s="22">
        <f t="shared" si="5"/>
        <v>47916.666666666672</v>
      </c>
      <c r="T14" s="22">
        <f t="shared" si="6"/>
        <v>23958.333333333336</v>
      </c>
      <c r="U14" s="22">
        <f t="shared" si="7"/>
        <v>2875</v>
      </c>
      <c r="V14" s="19">
        <f t="shared" si="8"/>
        <v>188791.66666666669</v>
      </c>
    </row>
    <row r="15" spans="1:22" ht="15" thickBot="1" x14ac:dyDescent="0.4">
      <c r="A15" s="3" t="s">
        <v>16</v>
      </c>
      <c r="B15" s="1">
        <v>53980</v>
      </c>
      <c r="C15" s="2"/>
      <c r="D15" s="1">
        <v>2329</v>
      </c>
      <c r="E15" s="2"/>
      <c r="F15" s="1">
        <v>50793</v>
      </c>
      <c r="G15" s="1">
        <v>5084</v>
      </c>
      <c r="H15" s="2">
        <v>219</v>
      </c>
      <c r="I15" s="1">
        <v>671249</v>
      </c>
      <c r="J15" s="1">
        <v>63221</v>
      </c>
      <c r="K15" s="8"/>
      <c r="L15" s="8"/>
      <c r="M15" s="26">
        <f t="shared" si="0"/>
        <v>4.3145609484994442E-2</v>
      </c>
      <c r="N15" s="4">
        <f t="shared" si="1"/>
        <v>155266.66666666669</v>
      </c>
      <c r="O15" s="5">
        <f t="shared" si="2"/>
        <v>0.67286603692571922</v>
      </c>
      <c r="P15" s="5"/>
      <c r="Q15" s="22">
        <f t="shared" si="3"/>
        <v>23290.000000000004</v>
      </c>
      <c r="R15" s="22">
        <f t="shared" si="4"/>
        <v>93160.000000000015</v>
      </c>
      <c r="S15" s="22">
        <f t="shared" si="5"/>
        <v>38816.666666666672</v>
      </c>
      <c r="T15" s="22">
        <f t="shared" si="6"/>
        <v>19408.333333333336</v>
      </c>
      <c r="U15" s="22">
        <f t="shared" si="7"/>
        <v>2329</v>
      </c>
      <c r="V15" s="19">
        <f t="shared" si="8"/>
        <v>152937.66666666669</v>
      </c>
    </row>
    <row r="16" spans="1:22" ht="15" thickBot="1" x14ac:dyDescent="0.4">
      <c r="A16" s="3" t="s">
        <v>29</v>
      </c>
      <c r="B16" s="1">
        <v>52647</v>
      </c>
      <c r="C16" s="62">
        <v>470</v>
      </c>
      <c r="D16" s="1">
        <v>1520</v>
      </c>
      <c r="E16" s="63">
        <v>6</v>
      </c>
      <c r="F16" s="1">
        <v>44301</v>
      </c>
      <c r="G16" s="1">
        <v>6168</v>
      </c>
      <c r="H16" s="2">
        <v>178</v>
      </c>
      <c r="I16" s="1">
        <v>453869</v>
      </c>
      <c r="J16" s="1">
        <v>53174</v>
      </c>
      <c r="K16" s="7"/>
      <c r="L16" s="8"/>
      <c r="M16" s="26">
        <f t="shared" si="0"/>
        <v>2.8871540638592891E-2</v>
      </c>
      <c r="N16" s="4">
        <f t="shared" si="1"/>
        <v>101333.33333333334</v>
      </c>
      <c r="O16" s="5">
        <f t="shared" si="2"/>
        <v>0.56281907894736849</v>
      </c>
      <c r="P16" s="5"/>
      <c r="Q16" s="22">
        <f t="shared" si="3"/>
        <v>15200</v>
      </c>
      <c r="R16" s="22">
        <f t="shared" si="4"/>
        <v>60800</v>
      </c>
      <c r="S16" s="22">
        <f t="shared" si="5"/>
        <v>25333.333333333336</v>
      </c>
      <c r="T16" s="22">
        <f t="shared" si="6"/>
        <v>12666.666666666668</v>
      </c>
      <c r="U16" s="22">
        <f t="shared" si="7"/>
        <v>1520</v>
      </c>
      <c r="V16" s="19">
        <f t="shared" si="8"/>
        <v>99813.333333333343</v>
      </c>
    </row>
    <row r="17" spans="1:22" ht="15" thickBot="1" x14ac:dyDescent="0.4">
      <c r="A17" s="3" t="s">
        <v>23</v>
      </c>
      <c r="B17" s="1">
        <v>44347</v>
      </c>
      <c r="C17" s="2"/>
      <c r="D17" s="1">
        <v>4120</v>
      </c>
      <c r="E17" s="2"/>
      <c r="F17" s="1">
        <v>32538</v>
      </c>
      <c r="G17" s="1">
        <v>12439</v>
      </c>
      <c r="H17" s="1">
        <v>1156</v>
      </c>
      <c r="I17" s="1">
        <v>316913</v>
      </c>
      <c r="J17" s="1">
        <v>88888</v>
      </c>
      <c r="K17" s="8"/>
      <c r="L17" s="8"/>
      <c r="M17" s="26">
        <f t="shared" si="0"/>
        <v>9.2903691343270117E-2</v>
      </c>
      <c r="N17" s="4">
        <f t="shared" si="1"/>
        <v>274666.66666666669</v>
      </c>
      <c r="O17" s="5">
        <f t="shared" si="2"/>
        <v>0.88153640776699027</v>
      </c>
      <c r="P17" s="5"/>
      <c r="Q17" s="22">
        <f t="shared" si="3"/>
        <v>41200</v>
      </c>
      <c r="R17" s="22">
        <f t="shared" si="4"/>
        <v>164800</v>
      </c>
      <c r="S17" s="22">
        <f t="shared" si="5"/>
        <v>68666.666666666672</v>
      </c>
      <c r="T17" s="22">
        <f t="shared" si="6"/>
        <v>34333.333333333336</v>
      </c>
      <c r="U17" s="22">
        <f t="shared" si="7"/>
        <v>4120</v>
      </c>
      <c r="V17" s="19">
        <f t="shared" si="8"/>
        <v>270546.66666666669</v>
      </c>
    </row>
    <row r="18" spans="1:22" ht="15" thickBot="1" x14ac:dyDescent="0.4">
      <c r="A18" s="44" t="s">
        <v>14</v>
      </c>
      <c r="B18" s="1">
        <v>44030</v>
      </c>
      <c r="C18" s="2"/>
      <c r="D18" s="1">
        <v>2974</v>
      </c>
      <c r="E18" s="2"/>
      <c r="F18" s="1">
        <v>7152</v>
      </c>
      <c r="G18" s="1">
        <v>9471</v>
      </c>
      <c r="H18" s="2">
        <v>640</v>
      </c>
      <c r="I18" s="1">
        <v>460120</v>
      </c>
      <c r="J18" s="1">
        <v>98976</v>
      </c>
      <c r="K18" s="7"/>
      <c r="L18" s="8"/>
      <c r="M18" s="26">
        <f t="shared" si="0"/>
        <v>6.7544855780149904E-2</v>
      </c>
      <c r="N18" s="4">
        <f t="shared" si="1"/>
        <v>198266.66666666669</v>
      </c>
      <c r="O18" s="5">
        <f t="shared" si="2"/>
        <v>0.96392737054472089</v>
      </c>
      <c r="P18" s="5"/>
      <c r="Q18" s="22">
        <f t="shared" si="3"/>
        <v>29740</v>
      </c>
      <c r="R18" s="22">
        <f t="shared" si="4"/>
        <v>118960</v>
      </c>
      <c r="S18" s="22">
        <f t="shared" si="5"/>
        <v>49566.666666666672</v>
      </c>
      <c r="T18" s="22">
        <f t="shared" si="6"/>
        <v>24783.333333333336</v>
      </c>
      <c r="U18" s="22">
        <f t="shared" si="7"/>
        <v>2974</v>
      </c>
      <c r="V18" s="19">
        <f t="shared" si="8"/>
        <v>195292.66666666669</v>
      </c>
    </row>
    <row r="19" spans="1:22" ht="15" thickBot="1" x14ac:dyDescent="0.4">
      <c r="A19" s="44" t="s">
        <v>21</v>
      </c>
      <c r="B19" s="1">
        <v>39620</v>
      </c>
      <c r="C19" s="62">
        <v>5</v>
      </c>
      <c r="D19" s="1">
        <v>2465</v>
      </c>
      <c r="E19" s="2"/>
      <c r="F19" s="1">
        <v>29451</v>
      </c>
      <c r="G19" s="1">
        <v>3389</v>
      </c>
      <c r="H19" s="2">
        <v>211</v>
      </c>
      <c r="I19" s="1">
        <v>501884</v>
      </c>
      <c r="J19" s="1">
        <v>42936</v>
      </c>
      <c r="K19" s="7"/>
      <c r="L19" s="8"/>
      <c r="M19" s="26">
        <f t="shared" si="0"/>
        <v>6.221605249873801E-2</v>
      </c>
      <c r="N19" s="4">
        <f t="shared" si="1"/>
        <v>164333.33333333334</v>
      </c>
      <c r="O19" s="5">
        <f t="shared" si="2"/>
        <v>0.82078498985801218</v>
      </c>
      <c r="P19" s="5"/>
      <c r="Q19" s="22">
        <f t="shared" si="3"/>
        <v>24650</v>
      </c>
      <c r="R19" s="22">
        <f t="shared" si="4"/>
        <v>98600</v>
      </c>
      <c r="S19" s="22">
        <f t="shared" si="5"/>
        <v>41083.333333333336</v>
      </c>
      <c r="T19" s="22">
        <f t="shared" si="6"/>
        <v>20541.666666666668</v>
      </c>
      <c r="U19" s="22">
        <f t="shared" si="7"/>
        <v>2465</v>
      </c>
      <c r="V19" s="19">
        <f t="shared" si="8"/>
        <v>161868.33333333334</v>
      </c>
    </row>
    <row r="20" spans="1:22" ht="15" thickBot="1" x14ac:dyDescent="0.4">
      <c r="A20" s="3" t="s">
        <v>24</v>
      </c>
      <c r="B20" s="1">
        <v>39481</v>
      </c>
      <c r="C20" s="66">
        <v>1088</v>
      </c>
      <c r="D20" s="1">
        <v>1093</v>
      </c>
      <c r="E20" s="63">
        <v>4</v>
      </c>
      <c r="F20" s="1">
        <v>14735</v>
      </c>
      <c r="G20" s="1">
        <v>3764</v>
      </c>
      <c r="H20" s="2">
        <v>104</v>
      </c>
      <c r="I20" s="1">
        <v>572677</v>
      </c>
      <c r="J20" s="1">
        <v>54603</v>
      </c>
      <c r="K20" s="7"/>
      <c r="L20" s="8"/>
      <c r="M20" s="26">
        <f t="shared" si="0"/>
        <v>2.7684202527798182E-2</v>
      </c>
      <c r="N20" s="4">
        <f t="shared" si="1"/>
        <v>72866.666666666672</v>
      </c>
      <c r="O20" s="5">
        <f t="shared" si="2"/>
        <v>0.79778133577310162</v>
      </c>
      <c r="P20" s="5"/>
      <c r="Q20" s="22">
        <f t="shared" si="3"/>
        <v>10930</v>
      </c>
      <c r="R20" s="22">
        <f t="shared" si="4"/>
        <v>43720</v>
      </c>
      <c r="S20" s="22">
        <f t="shared" si="5"/>
        <v>18216.666666666668</v>
      </c>
      <c r="T20" s="22">
        <f t="shared" si="6"/>
        <v>9108.3333333333339</v>
      </c>
      <c r="U20" s="22">
        <f t="shared" si="7"/>
        <v>1093</v>
      </c>
      <c r="V20" s="19">
        <f t="shared" si="8"/>
        <v>71773.666666666672</v>
      </c>
    </row>
    <row r="21" spans="1:22" ht="15" thickBot="1" x14ac:dyDescent="0.4">
      <c r="A21" s="3" t="s">
        <v>27</v>
      </c>
      <c r="B21" s="1">
        <v>38748</v>
      </c>
      <c r="C21" s="62">
        <v>411</v>
      </c>
      <c r="D21" s="1">
        <v>2380</v>
      </c>
      <c r="E21" s="63">
        <v>25</v>
      </c>
      <c r="F21" s="1">
        <v>9577</v>
      </c>
      <c r="G21" s="1">
        <v>5756</v>
      </c>
      <c r="H21" s="2">
        <v>354</v>
      </c>
      <c r="I21" s="1">
        <v>327342</v>
      </c>
      <c r="J21" s="1">
        <v>48623</v>
      </c>
      <c r="K21" s="7"/>
      <c r="L21" s="8"/>
      <c r="M21" s="26">
        <f t="shared" si="0"/>
        <v>6.142252503355012E-2</v>
      </c>
      <c r="N21" s="4">
        <f t="shared" si="1"/>
        <v>158666.66666666669</v>
      </c>
      <c r="O21" s="5">
        <f t="shared" si="2"/>
        <v>0.93964075630252097</v>
      </c>
      <c r="P21" s="5"/>
      <c r="Q21" s="22">
        <f t="shared" si="3"/>
        <v>23800.000000000004</v>
      </c>
      <c r="R21" s="22">
        <f t="shared" si="4"/>
        <v>95200.000000000015</v>
      </c>
      <c r="S21" s="22">
        <f t="shared" si="5"/>
        <v>39666.666666666672</v>
      </c>
      <c r="T21" s="22">
        <f t="shared" si="6"/>
        <v>19833.333333333336</v>
      </c>
      <c r="U21" s="22">
        <f t="shared" si="7"/>
        <v>2380</v>
      </c>
      <c r="V21" s="19">
        <f t="shared" si="8"/>
        <v>156286.66666666669</v>
      </c>
    </row>
    <row r="22" spans="1:22" ht="15" thickBot="1" x14ac:dyDescent="0.4">
      <c r="A22" s="3" t="s">
        <v>33</v>
      </c>
      <c r="B22" s="1">
        <v>31264</v>
      </c>
      <c r="C22" s="66">
        <v>1412</v>
      </c>
      <c r="D22" s="1">
        <v>1127</v>
      </c>
      <c r="E22" s="63">
        <v>32</v>
      </c>
      <c r="F22" s="1">
        <v>29963</v>
      </c>
      <c r="G22" s="1">
        <v>4295</v>
      </c>
      <c r="H22" s="2">
        <v>155</v>
      </c>
      <c r="I22" s="1">
        <v>429327</v>
      </c>
      <c r="J22" s="1">
        <v>58984</v>
      </c>
      <c r="K22" s="8"/>
      <c r="L22" s="8"/>
      <c r="M22" s="25"/>
      <c r="N22" s="4">
        <f t="shared" si="1"/>
        <v>75133.333333333343</v>
      </c>
      <c r="O22" s="5">
        <f t="shared" si="2"/>
        <v>0.60120230700976052</v>
      </c>
      <c r="P22" s="5"/>
      <c r="Q22" s="22">
        <f>Q19*$N22</f>
        <v>1852036666.666667</v>
      </c>
      <c r="R22" s="22">
        <f>R19*$N22</f>
        <v>7408146666.6666679</v>
      </c>
      <c r="S22" s="22">
        <f>S19*$N22</f>
        <v>3086727777.7777781</v>
      </c>
      <c r="T22" s="22">
        <f>T19*$N22</f>
        <v>1543363888.8888891</v>
      </c>
      <c r="U22" s="22">
        <f>U19*$N22</f>
        <v>185203666.66666669</v>
      </c>
    </row>
    <row r="23" spans="1:22" ht="15" thickBot="1" x14ac:dyDescent="0.4">
      <c r="A23" s="3" t="s">
        <v>32</v>
      </c>
      <c r="B23" s="1">
        <v>29316</v>
      </c>
      <c r="C23" s="62">
        <v>447</v>
      </c>
      <c r="D23" s="1">
        <v>1280</v>
      </c>
      <c r="E23" s="63">
        <v>13</v>
      </c>
      <c r="F23" s="1">
        <v>3166</v>
      </c>
      <c r="G23" s="1">
        <v>5198</v>
      </c>
      <c r="H23" s="2">
        <v>227</v>
      </c>
      <c r="I23" s="1">
        <v>381841</v>
      </c>
      <c r="J23" s="1">
        <v>67707</v>
      </c>
      <c r="K23" s="7"/>
      <c r="L23" s="8"/>
      <c r="M23" s="24"/>
      <c r="N23" s="4"/>
      <c r="O23" s="5"/>
      <c r="P23" s="5"/>
    </row>
    <row r="24" spans="1:22" ht="15" thickBot="1" x14ac:dyDescent="0.4">
      <c r="A24" s="3" t="s">
        <v>18</v>
      </c>
      <c r="B24" s="1">
        <v>28499</v>
      </c>
      <c r="C24" s="2"/>
      <c r="D24" s="1">
        <v>1573</v>
      </c>
      <c r="E24" s="2"/>
      <c r="F24" s="1">
        <v>24501</v>
      </c>
      <c r="G24" s="1">
        <v>4949</v>
      </c>
      <c r="H24" s="2">
        <v>273</v>
      </c>
      <c r="I24" s="1">
        <v>227761</v>
      </c>
      <c r="J24" s="1">
        <v>39551</v>
      </c>
      <c r="K24" s="8"/>
      <c r="L24" s="8"/>
    </row>
    <row r="25" spans="1:22" ht="15" thickBot="1" x14ac:dyDescent="0.4">
      <c r="A25" s="3" t="s">
        <v>20</v>
      </c>
      <c r="B25" s="1">
        <v>27869</v>
      </c>
      <c r="C25" s="2"/>
      <c r="D25" s="2">
        <v>436</v>
      </c>
      <c r="E25" s="2"/>
      <c r="F25" s="1">
        <v>8917</v>
      </c>
      <c r="G25" s="1">
        <v>4081</v>
      </c>
      <c r="H25" s="2">
        <v>64</v>
      </c>
      <c r="I25" s="1">
        <v>528827</v>
      </c>
      <c r="J25" s="1">
        <v>77436</v>
      </c>
      <c r="K25" s="7"/>
      <c r="L25" s="8"/>
    </row>
    <row r="26" spans="1:22" ht="15" thickBot="1" x14ac:dyDescent="0.4">
      <c r="A26" s="44" t="s">
        <v>9</v>
      </c>
      <c r="B26" s="1">
        <v>25474</v>
      </c>
      <c r="C26" s="2"/>
      <c r="D26" s="1">
        <v>1184</v>
      </c>
      <c r="E26" s="2"/>
      <c r="F26" s="1">
        <v>16220</v>
      </c>
      <c r="G26" s="1">
        <v>3345</v>
      </c>
      <c r="H26" s="2">
        <v>155</v>
      </c>
      <c r="I26" s="1">
        <v>415054</v>
      </c>
      <c r="J26" s="1">
        <v>54506</v>
      </c>
      <c r="K26" s="7"/>
      <c r="L26" s="8"/>
    </row>
    <row r="27" spans="1:22" ht="15" thickBot="1" x14ac:dyDescent="0.4">
      <c r="A27" s="3" t="s">
        <v>36</v>
      </c>
      <c r="B27" s="1">
        <v>22845</v>
      </c>
      <c r="C27" s="62">
        <v>856</v>
      </c>
      <c r="D27" s="2">
        <v>755</v>
      </c>
      <c r="E27" s="63">
        <v>11</v>
      </c>
      <c r="F27" s="1">
        <v>8582</v>
      </c>
      <c r="G27" s="1">
        <v>4659</v>
      </c>
      <c r="H27" s="2">
        <v>154</v>
      </c>
      <c r="I27" s="1">
        <v>278455</v>
      </c>
      <c r="J27" s="1">
        <v>56791</v>
      </c>
      <c r="K27" s="8"/>
      <c r="L27" s="8"/>
    </row>
    <row r="28" spans="1:22" ht="15" thickBot="1" x14ac:dyDescent="0.4">
      <c r="A28" s="3" t="s">
        <v>41</v>
      </c>
      <c r="B28" s="1">
        <v>22785</v>
      </c>
      <c r="C28" s="62">
        <v>159</v>
      </c>
      <c r="D28" s="2">
        <v>638</v>
      </c>
      <c r="E28" s="63">
        <v>7</v>
      </c>
      <c r="F28" s="1">
        <v>8346</v>
      </c>
      <c r="G28" s="1">
        <v>7222</v>
      </c>
      <c r="H28" s="2">
        <v>202</v>
      </c>
      <c r="I28" s="1">
        <v>207053</v>
      </c>
      <c r="J28" s="1">
        <v>65625</v>
      </c>
      <c r="K28" s="7"/>
      <c r="L28" s="8"/>
    </row>
    <row r="29" spans="1:22" ht="15" thickBot="1" x14ac:dyDescent="0.4">
      <c r="A29" s="3" t="s">
        <v>22</v>
      </c>
      <c r="B29" s="1">
        <v>21593</v>
      </c>
      <c r="C29" s="2"/>
      <c r="D29" s="2">
        <v>671</v>
      </c>
      <c r="E29" s="2"/>
      <c r="F29" s="1">
        <v>5923</v>
      </c>
      <c r="G29" s="1">
        <v>3709</v>
      </c>
      <c r="H29" s="2">
        <v>115</v>
      </c>
      <c r="I29" s="1">
        <v>378705</v>
      </c>
      <c r="J29" s="1">
        <v>65042</v>
      </c>
      <c r="K29" s="7"/>
      <c r="L29" s="8"/>
    </row>
    <row r="30" spans="1:22" ht="15" thickBot="1" x14ac:dyDescent="0.4">
      <c r="A30" s="3" t="s">
        <v>30</v>
      </c>
      <c r="B30" s="1">
        <v>18483</v>
      </c>
      <c r="C30" s="2"/>
      <c r="D30" s="2">
        <v>868</v>
      </c>
      <c r="E30" s="2"/>
      <c r="F30" s="1">
        <v>4259</v>
      </c>
      <c r="G30" s="1">
        <v>6210</v>
      </c>
      <c r="H30" s="2">
        <v>292</v>
      </c>
      <c r="I30" s="1">
        <v>223195</v>
      </c>
      <c r="J30" s="1">
        <v>74995</v>
      </c>
      <c r="K30" s="7"/>
      <c r="L30" s="8"/>
    </row>
    <row r="31" spans="1:22" ht="15" thickBot="1" x14ac:dyDescent="0.4">
      <c r="A31" s="3" t="s">
        <v>50</v>
      </c>
      <c r="B31" s="1">
        <v>16025</v>
      </c>
      <c r="C31" s="2"/>
      <c r="D31" s="2">
        <v>195</v>
      </c>
      <c r="E31" s="2"/>
      <c r="F31" s="1">
        <v>6884</v>
      </c>
      <c r="G31" s="1">
        <v>8284</v>
      </c>
      <c r="H31" s="2">
        <v>101</v>
      </c>
      <c r="I31" s="1">
        <v>127830</v>
      </c>
      <c r="J31" s="1">
        <v>66082</v>
      </c>
      <c r="K31" s="7"/>
      <c r="L31" s="8"/>
    </row>
    <row r="32" spans="1:22" ht="15" thickBot="1" x14ac:dyDescent="0.4">
      <c r="A32" s="3" t="s">
        <v>40</v>
      </c>
      <c r="B32" s="1">
        <v>15862</v>
      </c>
      <c r="C32" s="62">
        <v>106</v>
      </c>
      <c r="D32" s="2">
        <v>823</v>
      </c>
      <c r="E32" s="63">
        <v>11</v>
      </c>
      <c r="F32" s="1">
        <v>13633</v>
      </c>
      <c r="G32" s="1">
        <v>14973</v>
      </c>
      <c r="H32" s="2">
        <v>777</v>
      </c>
      <c r="I32" s="1">
        <v>187803</v>
      </c>
      <c r="J32" s="1">
        <v>177280</v>
      </c>
      <c r="K32" s="8"/>
      <c r="L32" s="8"/>
    </row>
    <row r="33" spans="1:12" ht="15" thickBot="1" x14ac:dyDescent="0.4">
      <c r="A33" s="3" t="s">
        <v>25</v>
      </c>
      <c r="B33" s="1">
        <v>15759</v>
      </c>
      <c r="C33" s="2"/>
      <c r="D33" s="2">
        <v>575</v>
      </c>
      <c r="E33" s="2"/>
      <c r="F33" s="1">
        <v>7256</v>
      </c>
      <c r="G33" s="1">
        <v>3061</v>
      </c>
      <c r="H33" s="2">
        <v>112</v>
      </c>
      <c r="I33" s="1">
        <v>261377</v>
      </c>
      <c r="J33" s="1">
        <v>50765</v>
      </c>
      <c r="K33" s="7"/>
      <c r="L33" s="8"/>
    </row>
    <row r="34" spans="1:12" ht="15" thickBot="1" x14ac:dyDescent="0.4">
      <c r="A34" s="3" t="s">
        <v>35</v>
      </c>
      <c r="B34" s="1">
        <v>15669</v>
      </c>
      <c r="C34" s="2"/>
      <c r="D34" s="2">
        <v>871</v>
      </c>
      <c r="E34" s="2"/>
      <c r="F34" s="1">
        <v>11241</v>
      </c>
      <c r="G34" s="1">
        <v>2553</v>
      </c>
      <c r="H34" s="2">
        <v>142</v>
      </c>
      <c r="I34" s="1">
        <v>282522</v>
      </c>
      <c r="J34" s="1">
        <v>46033</v>
      </c>
      <c r="K34" s="7"/>
      <c r="L34" s="8"/>
    </row>
    <row r="35" spans="1:12" ht="15" thickBot="1" x14ac:dyDescent="0.4">
      <c r="A35" s="3" t="s">
        <v>28</v>
      </c>
      <c r="B35" s="1">
        <v>12864</v>
      </c>
      <c r="C35" s="2"/>
      <c r="D35" s="2">
        <v>128</v>
      </c>
      <c r="E35" s="2"/>
      <c r="F35" s="1">
        <v>5149</v>
      </c>
      <c r="G35" s="1">
        <v>4013</v>
      </c>
      <c r="H35" s="2">
        <v>40</v>
      </c>
      <c r="I35" s="1">
        <v>249760</v>
      </c>
      <c r="J35" s="1">
        <v>77905</v>
      </c>
      <c r="K35" s="8"/>
      <c r="L35" s="8"/>
    </row>
    <row r="36" spans="1:12" ht="15" thickBot="1" x14ac:dyDescent="0.4">
      <c r="A36" s="3" t="s">
        <v>38</v>
      </c>
      <c r="B36" s="1">
        <v>11883</v>
      </c>
      <c r="C36" s="2"/>
      <c r="D36" s="2">
        <v>484</v>
      </c>
      <c r="E36" s="2"/>
      <c r="F36" s="1">
        <v>8024</v>
      </c>
      <c r="G36" s="1">
        <v>2660</v>
      </c>
      <c r="H36" s="2">
        <v>108</v>
      </c>
      <c r="I36" s="1">
        <v>302347</v>
      </c>
      <c r="J36" s="1">
        <v>67674</v>
      </c>
      <c r="K36" s="8"/>
      <c r="L36" s="8"/>
    </row>
    <row r="37" spans="1:12" ht="15" thickBot="1" x14ac:dyDescent="0.4">
      <c r="A37" s="3" t="s">
        <v>45</v>
      </c>
      <c r="B37" s="1">
        <v>10872</v>
      </c>
      <c r="C37" s="2"/>
      <c r="D37" s="2">
        <v>241</v>
      </c>
      <c r="E37" s="63">
        <v>1</v>
      </c>
      <c r="F37" s="1">
        <v>4970</v>
      </c>
      <c r="G37" s="1">
        <v>3732</v>
      </c>
      <c r="H37" s="2">
        <v>83</v>
      </c>
      <c r="I37" s="1">
        <v>123742</v>
      </c>
      <c r="J37" s="1">
        <v>42475</v>
      </c>
      <c r="K37" s="7"/>
      <c r="L37" s="8"/>
    </row>
    <row r="38" spans="1:12" ht="15" thickBot="1" x14ac:dyDescent="0.4">
      <c r="A38" s="3" t="s">
        <v>31</v>
      </c>
      <c r="B38" s="1">
        <v>10399</v>
      </c>
      <c r="C38" s="62">
        <v>235</v>
      </c>
      <c r="D38" s="2">
        <v>458</v>
      </c>
      <c r="E38" s="63">
        <v>10</v>
      </c>
      <c r="F38" s="1">
        <v>2396</v>
      </c>
      <c r="G38" s="1">
        <v>3376</v>
      </c>
      <c r="H38" s="2">
        <v>149</v>
      </c>
      <c r="I38" s="1">
        <v>221786</v>
      </c>
      <c r="J38" s="1">
        <v>72005</v>
      </c>
      <c r="K38" s="7"/>
      <c r="L38" s="8"/>
    </row>
    <row r="39" spans="1:12" ht="15" thickBot="1" x14ac:dyDescent="0.4">
      <c r="A39" s="3" t="s">
        <v>34</v>
      </c>
      <c r="B39" s="1">
        <v>10368</v>
      </c>
      <c r="C39" s="2"/>
      <c r="D39" s="2">
        <v>165</v>
      </c>
      <c r="E39" s="2"/>
      <c r="F39" s="1">
        <v>3087</v>
      </c>
      <c r="G39" s="1">
        <v>3436</v>
      </c>
      <c r="H39" s="2">
        <v>55</v>
      </c>
      <c r="I39" s="1">
        <v>176217</v>
      </c>
      <c r="J39" s="1">
        <v>58392</v>
      </c>
      <c r="K39" s="8"/>
      <c r="L39" s="8"/>
    </row>
    <row r="40" spans="1:12" ht="15" thickBot="1" x14ac:dyDescent="0.4">
      <c r="A40" s="3" t="s">
        <v>43</v>
      </c>
      <c r="B40" s="1">
        <v>10106</v>
      </c>
      <c r="C40" s="62">
        <v>50</v>
      </c>
      <c r="D40" s="2">
        <v>414</v>
      </c>
      <c r="E40" s="63">
        <v>1</v>
      </c>
      <c r="F40" s="1">
        <v>3753</v>
      </c>
      <c r="G40" s="1">
        <v>10378</v>
      </c>
      <c r="H40" s="2">
        <v>425</v>
      </c>
      <c r="I40" s="1">
        <v>71745</v>
      </c>
      <c r="J40" s="1">
        <v>73678</v>
      </c>
      <c r="K40" s="8"/>
      <c r="L40" s="8"/>
    </row>
    <row r="41" spans="1:12" ht="21.5" thickBot="1" x14ac:dyDescent="0.4">
      <c r="A41" s="3" t="s">
        <v>63</v>
      </c>
      <c r="B41" s="1">
        <v>9589</v>
      </c>
      <c r="C41" s="62">
        <v>52</v>
      </c>
      <c r="D41" s="2">
        <v>502</v>
      </c>
      <c r="E41" s="63">
        <v>3</v>
      </c>
      <c r="F41" s="1">
        <v>7944</v>
      </c>
      <c r="G41" s="1">
        <v>13587</v>
      </c>
      <c r="H41" s="2">
        <v>711</v>
      </c>
      <c r="I41" s="1">
        <v>58192</v>
      </c>
      <c r="J41" s="1">
        <v>82454</v>
      </c>
      <c r="K41" s="8"/>
      <c r="L41" s="8"/>
    </row>
    <row r="42" spans="1:12" ht="15" thickBot="1" x14ac:dyDescent="0.4">
      <c r="A42" s="3" t="s">
        <v>44</v>
      </c>
      <c r="B42" s="1">
        <v>9250</v>
      </c>
      <c r="C42" s="2"/>
      <c r="D42" s="2">
        <v>410</v>
      </c>
      <c r="E42" s="2"/>
      <c r="F42" s="1">
        <v>5034</v>
      </c>
      <c r="G42" s="1">
        <v>4411</v>
      </c>
      <c r="H42" s="2">
        <v>196</v>
      </c>
      <c r="I42" s="1">
        <v>245557</v>
      </c>
      <c r="J42" s="1">
        <v>117109</v>
      </c>
      <c r="K42" s="7"/>
      <c r="L42" s="8"/>
    </row>
    <row r="43" spans="1:12" ht="15" thickBot="1" x14ac:dyDescent="0.4">
      <c r="A43" s="3" t="s">
        <v>46</v>
      </c>
      <c r="B43" s="1">
        <v>7626</v>
      </c>
      <c r="C43" s="62">
        <v>146</v>
      </c>
      <c r="D43" s="2">
        <v>357</v>
      </c>
      <c r="E43" s="63">
        <v>2</v>
      </c>
      <c r="F43" s="1">
        <v>1103</v>
      </c>
      <c r="G43" s="1">
        <v>1927</v>
      </c>
      <c r="H43" s="2">
        <v>90</v>
      </c>
      <c r="I43" s="1">
        <v>239005</v>
      </c>
      <c r="J43" s="1">
        <v>60401</v>
      </c>
      <c r="K43" s="7"/>
      <c r="L43" s="8"/>
    </row>
    <row r="44" spans="1:12" ht="15" thickBot="1" x14ac:dyDescent="0.4">
      <c r="A44" s="3" t="s">
        <v>54</v>
      </c>
      <c r="B44" s="1">
        <v>5665</v>
      </c>
      <c r="C44" s="62">
        <v>61</v>
      </c>
      <c r="D44" s="2">
        <v>73</v>
      </c>
      <c r="E44" s="63">
        <v>4</v>
      </c>
      <c r="F44" s="1">
        <v>1019</v>
      </c>
      <c r="G44" s="1">
        <v>6404</v>
      </c>
      <c r="H44" s="2">
        <v>83</v>
      </c>
      <c r="I44" s="1">
        <v>60685</v>
      </c>
      <c r="J44" s="1">
        <v>68597</v>
      </c>
      <c r="K44" s="8"/>
      <c r="L44" s="8"/>
    </row>
    <row r="45" spans="1:12" ht="15" thickBot="1" x14ac:dyDescent="0.4">
      <c r="A45" s="3" t="s">
        <v>42</v>
      </c>
      <c r="B45" s="1">
        <v>5178</v>
      </c>
      <c r="C45" s="2"/>
      <c r="D45" s="2">
        <v>301</v>
      </c>
      <c r="E45" s="2"/>
      <c r="F45" s="1">
        <v>1292</v>
      </c>
      <c r="G45" s="1">
        <v>3808</v>
      </c>
      <c r="H45" s="2">
        <v>221</v>
      </c>
      <c r="I45" s="1">
        <v>104439</v>
      </c>
      <c r="J45" s="1">
        <v>76810</v>
      </c>
      <c r="K45" s="8"/>
      <c r="L45" s="8"/>
    </row>
    <row r="46" spans="1:12" ht="15" thickBot="1" x14ac:dyDescent="0.4">
      <c r="A46" s="3" t="s">
        <v>37</v>
      </c>
      <c r="B46" s="1">
        <v>5060</v>
      </c>
      <c r="C46" s="2"/>
      <c r="D46" s="2">
        <v>169</v>
      </c>
      <c r="E46" s="2"/>
      <c r="F46" s="1">
        <v>2541</v>
      </c>
      <c r="G46" s="1">
        <v>1200</v>
      </c>
      <c r="H46" s="2">
        <v>40</v>
      </c>
      <c r="I46" s="1">
        <v>156758</v>
      </c>
      <c r="J46" s="1">
        <v>37166</v>
      </c>
      <c r="K46" s="7"/>
      <c r="L46" s="8"/>
    </row>
    <row r="47" spans="1:12" ht="15" thickBot="1" x14ac:dyDescent="0.4">
      <c r="A47" s="3" t="s">
        <v>49</v>
      </c>
      <c r="B47" s="1">
        <v>3260</v>
      </c>
      <c r="C47" s="2"/>
      <c r="D47" s="2">
        <v>85</v>
      </c>
      <c r="E47" s="2"/>
      <c r="F47" s="2">
        <v>547</v>
      </c>
      <c r="G47" s="1">
        <v>1824</v>
      </c>
      <c r="H47" s="2">
        <v>48</v>
      </c>
      <c r="I47" s="1">
        <v>59802</v>
      </c>
      <c r="J47" s="1">
        <v>33464</v>
      </c>
      <c r="K47" s="7"/>
      <c r="L47" s="8"/>
    </row>
    <row r="48" spans="1:12" ht="15" thickBot="1" x14ac:dyDescent="0.4">
      <c r="A48" s="3" t="s">
        <v>53</v>
      </c>
      <c r="B48" s="1">
        <v>2980</v>
      </c>
      <c r="C48" s="62">
        <v>39</v>
      </c>
      <c r="D48" s="2">
        <v>74</v>
      </c>
      <c r="E48" s="63">
        <v>1</v>
      </c>
      <c r="F48" s="2">
        <v>424</v>
      </c>
      <c r="G48" s="1">
        <v>3910</v>
      </c>
      <c r="H48" s="2">
        <v>97</v>
      </c>
      <c r="I48" s="1">
        <v>81660</v>
      </c>
      <c r="J48" s="1">
        <v>107157</v>
      </c>
      <c r="K48" s="8"/>
      <c r="L48" s="8"/>
    </row>
    <row r="49" spans="1:12" ht="15" thickBot="1" x14ac:dyDescent="0.4">
      <c r="A49" s="3" t="s">
        <v>39</v>
      </c>
      <c r="B49" s="1">
        <v>2667</v>
      </c>
      <c r="C49" s="62">
        <v>30</v>
      </c>
      <c r="D49" s="2">
        <v>100</v>
      </c>
      <c r="E49" s="2"/>
      <c r="F49" s="2">
        <v>505</v>
      </c>
      <c r="G49" s="1">
        <v>1984</v>
      </c>
      <c r="H49" s="2">
        <v>74</v>
      </c>
      <c r="I49" s="1">
        <v>69860</v>
      </c>
      <c r="J49" s="1">
        <v>51971</v>
      </c>
      <c r="K49" s="7"/>
      <c r="L49" s="8"/>
    </row>
    <row r="50" spans="1:12" ht="15" thickBot="1" x14ac:dyDescent="0.4">
      <c r="A50" s="3" t="s">
        <v>56</v>
      </c>
      <c r="B50" s="1">
        <v>2212</v>
      </c>
      <c r="C50" s="62">
        <v>19</v>
      </c>
      <c r="D50" s="2">
        <v>85</v>
      </c>
      <c r="E50" s="2"/>
      <c r="F50" s="2">
        <v>620</v>
      </c>
      <c r="G50" s="1">
        <v>1234</v>
      </c>
      <c r="H50" s="2">
        <v>47</v>
      </c>
      <c r="I50" s="1">
        <v>119716</v>
      </c>
      <c r="J50" s="1">
        <v>66800</v>
      </c>
      <c r="K50" s="8"/>
      <c r="L50" s="8"/>
    </row>
    <row r="51" spans="1:12" ht="15" thickBot="1" x14ac:dyDescent="0.4">
      <c r="A51" s="3" t="s">
        <v>48</v>
      </c>
      <c r="B51" s="1">
        <v>1110</v>
      </c>
      <c r="C51" s="62">
        <v>15</v>
      </c>
      <c r="D51" s="2">
        <v>55</v>
      </c>
      <c r="E51" s="2"/>
      <c r="F51" s="2">
        <v>152</v>
      </c>
      <c r="G51" s="1">
        <v>1779</v>
      </c>
      <c r="H51" s="2">
        <v>88</v>
      </c>
      <c r="I51" s="1">
        <v>45742</v>
      </c>
      <c r="J51" s="1">
        <v>73306</v>
      </c>
      <c r="K51" s="8"/>
      <c r="L51" s="8"/>
    </row>
    <row r="52" spans="1:12" ht="15" thickBot="1" x14ac:dyDescent="0.4">
      <c r="A52" s="3" t="s">
        <v>55</v>
      </c>
      <c r="B52" s="2">
        <v>980</v>
      </c>
      <c r="C52" s="2"/>
      <c r="D52" s="2">
        <v>18</v>
      </c>
      <c r="E52" s="2"/>
      <c r="F52" s="2">
        <v>158</v>
      </c>
      <c r="G52" s="1">
        <v>1693</v>
      </c>
      <c r="H52" s="2">
        <v>31</v>
      </c>
      <c r="I52" s="1">
        <v>30587</v>
      </c>
      <c r="J52" s="1">
        <v>52849</v>
      </c>
      <c r="K52" s="7"/>
      <c r="L52" s="8"/>
    </row>
    <row r="53" spans="1:12" ht="15" thickBot="1" x14ac:dyDescent="0.4">
      <c r="A53" s="3" t="s">
        <v>47</v>
      </c>
      <c r="B53" s="2">
        <v>685</v>
      </c>
      <c r="C53" s="2"/>
      <c r="D53" s="2">
        <v>17</v>
      </c>
      <c r="E53" s="2"/>
      <c r="F53" s="2">
        <v>46</v>
      </c>
      <c r="G53" s="2">
        <v>484</v>
      </c>
      <c r="H53" s="2">
        <v>12</v>
      </c>
      <c r="I53" s="1">
        <v>65852</v>
      </c>
      <c r="J53" s="1">
        <v>46510</v>
      </c>
      <c r="K53" s="7"/>
      <c r="L53" s="8"/>
    </row>
    <row r="54" spans="1:12" ht="15" thickBot="1" x14ac:dyDescent="0.4">
      <c r="A54" s="3" t="s">
        <v>52</v>
      </c>
      <c r="B54" s="2">
        <v>593</v>
      </c>
      <c r="C54" s="2"/>
      <c r="D54" s="2">
        <v>11</v>
      </c>
      <c r="E54" s="2"/>
      <c r="F54" s="2">
        <v>190</v>
      </c>
      <c r="G54" s="2">
        <v>811</v>
      </c>
      <c r="H54" s="2">
        <v>15</v>
      </c>
      <c r="I54" s="1">
        <v>67720</v>
      </c>
      <c r="J54" s="1">
        <v>92571</v>
      </c>
      <c r="K54" s="8"/>
      <c r="L54" s="8"/>
    </row>
    <row r="55" spans="1:12" ht="15" thickBot="1" x14ac:dyDescent="0.4">
      <c r="A55" s="3" t="s">
        <v>51</v>
      </c>
      <c r="B55" s="2">
        <v>563</v>
      </c>
      <c r="C55" s="62">
        <v>2</v>
      </c>
      <c r="D55" s="2">
        <v>18</v>
      </c>
      <c r="E55" s="2"/>
      <c r="F55" s="2">
        <v>58</v>
      </c>
      <c r="G55" s="2">
        <v>527</v>
      </c>
      <c r="H55" s="2">
        <v>17</v>
      </c>
      <c r="I55" s="1">
        <v>55777</v>
      </c>
      <c r="J55" s="1">
        <v>52188</v>
      </c>
      <c r="K55" s="7"/>
      <c r="L55" s="8"/>
    </row>
    <row r="56" spans="1:12" ht="15" thickBot="1" x14ac:dyDescent="0.4">
      <c r="A56" s="3" t="s">
        <v>64</v>
      </c>
      <c r="B56" s="2">
        <v>183</v>
      </c>
      <c r="C56" s="62">
        <v>3</v>
      </c>
      <c r="D56" s="2">
        <v>5</v>
      </c>
      <c r="E56" s="2"/>
      <c r="F56" s="2">
        <v>14</v>
      </c>
      <c r="G56" s="2"/>
      <c r="H56" s="2"/>
      <c r="I56" s="1">
        <v>8185</v>
      </c>
      <c r="J56" s="2"/>
      <c r="K56" s="8"/>
      <c r="L56" s="7"/>
    </row>
    <row r="57" spans="1:12" ht="21.5" thickBot="1" x14ac:dyDescent="0.4">
      <c r="A57" s="3" t="s">
        <v>67</v>
      </c>
      <c r="B57" s="2">
        <v>30</v>
      </c>
      <c r="C57" s="2"/>
      <c r="D57" s="2">
        <v>2</v>
      </c>
      <c r="E57" s="2"/>
      <c r="F57" s="2">
        <v>9</v>
      </c>
      <c r="G57" s="2"/>
      <c r="H57" s="2"/>
      <c r="I57" s="1">
        <v>7581</v>
      </c>
      <c r="J57" s="2"/>
      <c r="K57" s="8"/>
      <c r="L57" s="7"/>
    </row>
    <row r="58" spans="1:12" ht="15" thickBot="1" x14ac:dyDescent="0.4">
      <c r="A58" s="3" t="s">
        <v>65</v>
      </c>
      <c r="B58" s="1">
        <v>5352</v>
      </c>
      <c r="C58" s="62">
        <v>23</v>
      </c>
      <c r="D58" s="2">
        <v>144</v>
      </c>
      <c r="E58" s="63">
        <v>1</v>
      </c>
      <c r="F58" s="1">
        <v>4358</v>
      </c>
      <c r="G58" s="1">
        <v>1580</v>
      </c>
      <c r="H58" s="2">
        <v>43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6" t="s">
        <v>66</v>
      </c>
      <c r="B59" s="57">
        <v>72</v>
      </c>
      <c r="C59" s="57"/>
      <c r="D59" s="57">
        <v>6</v>
      </c>
      <c r="E59" s="57"/>
      <c r="F59" s="57">
        <v>2</v>
      </c>
      <c r="G59" s="57"/>
      <c r="H59" s="57"/>
      <c r="I59" s="58">
        <v>2247</v>
      </c>
      <c r="J59" s="57"/>
      <c r="K59" s="59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F1F3F0B0-4C54-4735-A021-5FEEAC3AA91F}"/>
    <hyperlink ref="A6" r:id="rId2" display="https://www.worldometers.info/coronavirus/usa/new-jersey/" xr:uid="{D4D36B4D-99E1-4BFD-A4A6-5051EFF25779}"/>
    <hyperlink ref="A7" r:id="rId3" display="https://www.worldometers.info/coronavirus/usa/california/" xr:uid="{D900B167-72FE-4A4D-BE27-6FB0B17ED26C}"/>
    <hyperlink ref="A8" r:id="rId4" display="https://www.worldometers.info/coronavirus/usa/illinois/" xr:uid="{CBFF989A-F6E0-46EA-BF36-A221B86FCFA9}"/>
    <hyperlink ref="A9" r:id="rId5" display="https://www.worldometers.info/coronavirus/usa/massachusetts/" xr:uid="{2DF3F828-330A-4F82-821D-CC499EF448AB}"/>
    <hyperlink ref="A10" r:id="rId6" display="https://www.worldometers.info/coronavirus/usa/pennsylvania/" xr:uid="{E569770C-1190-4CE7-B4D8-E481D08B9337}"/>
    <hyperlink ref="A11" r:id="rId7" display="https://www.worldometers.info/coronavirus/usa/texas/" xr:uid="{8449B7C6-CCC9-4091-B380-51772A294872}"/>
    <hyperlink ref="A12" r:id="rId8" display="https://www.worldometers.info/coronavirus/usa/florida/" xr:uid="{90D0AF39-9D8D-4BCB-ABA3-FB0A08597277}"/>
    <hyperlink ref="A18" r:id="rId9" display="https://www.worldometers.info/coronavirus/usa/louisiana/" xr:uid="{9994807F-C861-4EC4-B92A-5BF3278AE95E}"/>
    <hyperlink ref="A19" r:id="rId10" display="https://www.worldometers.info/coronavirus/usa/ohio/" xr:uid="{492B03A6-04CE-4FAD-9A24-5135DD4ACA11}"/>
    <hyperlink ref="A26" r:id="rId11" display="https://www.worldometers.info/coronavirus/usa/washington/" xr:uid="{6883A94F-4DB8-4A61-8478-D95202DAB495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2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5" thickBot="1" x14ac:dyDescent="0.35">
      <c r="A2" s="3" t="s">
        <v>36</v>
      </c>
      <c r="B2" s="1">
        <v>22845</v>
      </c>
      <c r="C2" s="62">
        <v>856</v>
      </c>
      <c r="D2" s="2">
        <v>755</v>
      </c>
      <c r="E2" s="63">
        <v>11</v>
      </c>
      <c r="F2" s="1">
        <v>8582</v>
      </c>
      <c r="G2" s="1">
        <v>4659</v>
      </c>
      <c r="H2" s="2">
        <v>154</v>
      </c>
      <c r="I2" s="1">
        <v>278455</v>
      </c>
      <c r="J2" s="1">
        <v>56791</v>
      </c>
      <c r="K2" s="41"/>
      <c r="L2" s="49">
        <f>IFERROR(B2/I2,0)</f>
        <v>8.2041981648740367E-2</v>
      </c>
      <c r="M2" s="50">
        <f>IFERROR(H2/G2,0)</f>
        <v>3.3054303498604852E-2</v>
      </c>
      <c r="N2" s="48">
        <f>D2*250</f>
        <v>188750</v>
      </c>
      <c r="O2" s="51">
        <f>ABS(N2-B2)/B2</f>
        <v>7.2622017947034365</v>
      </c>
    </row>
    <row r="3" spans="1:15" ht="15" thickBot="1" x14ac:dyDescent="0.35">
      <c r="A3" s="3" t="s">
        <v>52</v>
      </c>
      <c r="B3" s="2">
        <v>593</v>
      </c>
      <c r="C3" s="2"/>
      <c r="D3" s="2">
        <v>11</v>
      </c>
      <c r="E3" s="2"/>
      <c r="F3" s="2">
        <v>190</v>
      </c>
      <c r="G3" s="2">
        <v>811</v>
      </c>
      <c r="H3" s="2">
        <v>15</v>
      </c>
      <c r="I3" s="1">
        <v>67720</v>
      </c>
      <c r="J3" s="1">
        <v>92571</v>
      </c>
      <c r="K3" s="41"/>
      <c r="L3" s="49">
        <f>IFERROR(B3/I3,0)</f>
        <v>8.7566450088600121E-3</v>
      </c>
      <c r="M3" s="50">
        <f>IFERROR(H3/G3,0)</f>
        <v>1.8495684340320593E-2</v>
      </c>
      <c r="N3" s="48">
        <f>D3*250</f>
        <v>2750</v>
      </c>
      <c r="O3" s="51">
        <f t="shared" ref="O3:O56" si="0">ABS(N3-B3)/B3</f>
        <v>3.6374367622259696</v>
      </c>
    </row>
    <row r="4" spans="1:15" ht="14.5" thickBot="1" x14ac:dyDescent="0.35">
      <c r="A4" s="3" t="s">
        <v>33</v>
      </c>
      <c r="B4" s="1">
        <v>31264</v>
      </c>
      <c r="C4" s="66">
        <v>1412</v>
      </c>
      <c r="D4" s="1">
        <v>1127</v>
      </c>
      <c r="E4" s="63">
        <v>32</v>
      </c>
      <c r="F4" s="1">
        <v>29963</v>
      </c>
      <c r="G4" s="1">
        <v>4295</v>
      </c>
      <c r="H4" s="2">
        <v>155</v>
      </c>
      <c r="I4" s="1">
        <v>429327</v>
      </c>
      <c r="J4" s="1">
        <v>58984</v>
      </c>
      <c r="K4" s="42"/>
      <c r="L4" s="49">
        <f>IFERROR(B4/I4,0)</f>
        <v>7.2820949998485998E-2</v>
      </c>
      <c r="M4" s="50">
        <f>IFERROR(H4/G4,0)</f>
        <v>3.6088474970896393E-2</v>
      </c>
      <c r="N4" s="48">
        <f>D4*250</f>
        <v>281750</v>
      </c>
      <c r="O4" s="51">
        <f t="shared" si="0"/>
        <v>8.0119626407369502</v>
      </c>
    </row>
    <row r="5" spans="1:15" ht="12.5" customHeight="1" thickBot="1" x14ac:dyDescent="0.35">
      <c r="A5" s="3" t="s">
        <v>34</v>
      </c>
      <c r="B5" s="1">
        <v>10368</v>
      </c>
      <c r="C5" s="2"/>
      <c r="D5" s="2">
        <v>165</v>
      </c>
      <c r="E5" s="2"/>
      <c r="F5" s="1">
        <v>3087</v>
      </c>
      <c r="G5" s="1">
        <v>3436</v>
      </c>
      <c r="H5" s="2">
        <v>55</v>
      </c>
      <c r="I5" s="1">
        <v>176217</v>
      </c>
      <c r="J5" s="1">
        <v>58392</v>
      </c>
      <c r="K5" s="42"/>
      <c r="L5" s="49">
        <f>IFERROR(B5/I5,0)</f>
        <v>5.8836548119647933E-2</v>
      </c>
      <c r="M5" s="50">
        <f>IFERROR(H5/G5,0)</f>
        <v>1.6006984866123401E-2</v>
      </c>
      <c r="N5" s="48">
        <f>D5*250</f>
        <v>41250</v>
      </c>
      <c r="O5" s="51">
        <f t="shared" si="0"/>
        <v>2.9785879629629628</v>
      </c>
    </row>
    <row r="6" spans="1:15" ht="15" thickBot="1" x14ac:dyDescent="0.35">
      <c r="A6" s="44" t="s">
        <v>10</v>
      </c>
      <c r="B6" s="1">
        <v>139931</v>
      </c>
      <c r="C6" s="2"/>
      <c r="D6" s="1">
        <v>4870</v>
      </c>
      <c r="E6" s="2"/>
      <c r="F6" s="1">
        <v>97993</v>
      </c>
      <c r="G6" s="1">
        <v>3541</v>
      </c>
      <c r="H6" s="2">
        <v>123</v>
      </c>
      <c r="I6" s="1">
        <v>2540798</v>
      </c>
      <c r="J6" s="1">
        <v>64304</v>
      </c>
      <c r="K6" s="42"/>
      <c r="L6" s="49">
        <f>IFERROR(B6/I6,0)</f>
        <v>5.5073642217917364E-2</v>
      </c>
      <c r="M6" s="50">
        <f>IFERROR(H6/G6,0)</f>
        <v>3.4735950296526402E-2</v>
      </c>
      <c r="N6" s="48">
        <f>D6*250</f>
        <v>1217500</v>
      </c>
      <c r="O6" s="51">
        <f t="shared" si="0"/>
        <v>7.7007167818424795</v>
      </c>
    </row>
    <row r="7" spans="1:15" ht="14.5" thickBot="1" x14ac:dyDescent="0.35">
      <c r="A7" s="3" t="s">
        <v>18</v>
      </c>
      <c r="B7" s="1">
        <v>28499</v>
      </c>
      <c r="C7" s="2"/>
      <c r="D7" s="1">
        <v>1573</v>
      </c>
      <c r="E7" s="2"/>
      <c r="F7" s="1">
        <v>24501</v>
      </c>
      <c r="G7" s="1">
        <v>4949</v>
      </c>
      <c r="H7" s="2">
        <v>273</v>
      </c>
      <c r="I7" s="1">
        <v>227761</v>
      </c>
      <c r="J7" s="1">
        <v>39551</v>
      </c>
      <c r="K7" s="42"/>
      <c r="L7" s="49">
        <f>IFERROR(B7/I7,0)</f>
        <v>0.12512677763093769</v>
      </c>
      <c r="M7" s="50">
        <f>IFERROR(H7/G7,0)</f>
        <v>5.5162659123055166E-2</v>
      </c>
      <c r="N7" s="48">
        <f>D7*250</f>
        <v>393250</v>
      </c>
      <c r="O7" s="51">
        <f t="shared" si="0"/>
        <v>12.79872977999228</v>
      </c>
    </row>
    <row r="8" spans="1:15" ht="15" thickBot="1" x14ac:dyDescent="0.35">
      <c r="A8" s="3" t="s">
        <v>23</v>
      </c>
      <c r="B8" s="1">
        <v>44347</v>
      </c>
      <c r="C8" s="2"/>
      <c r="D8" s="1">
        <v>4120</v>
      </c>
      <c r="E8" s="2"/>
      <c r="F8" s="1">
        <v>32538</v>
      </c>
      <c r="G8" s="1">
        <v>12439</v>
      </c>
      <c r="H8" s="1">
        <v>1156</v>
      </c>
      <c r="I8" s="1">
        <v>316913</v>
      </c>
      <c r="J8" s="1">
        <v>88888</v>
      </c>
      <c r="K8" s="41"/>
      <c r="L8" s="49">
        <f>IFERROR(B8/I8,0)</f>
        <v>0.13993430373635665</v>
      </c>
      <c r="M8" s="50">
        <f>IFERROR(H8/G8,0)</f>
        <v>9.2933515555912852E-2</v>
      </c>
      <c r="N8" s="48">
        <f>D8*250</f>
        <v>1030000</v>
      </c>
      <c r="O8" s="51">
        <f t="shared" si="0"/>
        <v>22.225922835817531</v>
      </c>
    </row>
    <row r="9" spans="1:15" ht="14.5" thickBot="1" x14ac:dyDescent="0.35">
      <c r="A9" s="3" t="s">
        <v>43</v>
      </c>
      <c r="B9" s="1">
        <v>10106</v>
      </c>
      <c r="C9" s="62">
        <v>50</v>
      </c>
      <c r="D9" s="2">
        <v>414</v>
      </c>
      <c r="E9" s="63">
        <v>1</v>
      </c>
      <c r="F9" s="1">
        <v>3753</v>
      </c>
      <c r="G9" s="1">
        <v>10378</v>
      </c>
      <c r="H9" s="2">
        <v>425</v>
      </c>
      <c r="I9" s="1">
        <v>71745</v>
      </c>
      <c r="J9" s="1">
        <v>73678</v>
      </c>
      <c r="K9" s="42"/>
      <c r="L9" s="49">
        <f>IFERROR(B9/I9,0)</f>
        <v>0.14085999024322252</v>
      </c>
      <c r="M9" s="50">
        <f>IFERROR(H9/G9,0)</f>
        <v>4.0952013875505879E-2</v>
      </c>
      <c r="N9" s="48">
        <f>D9*250</f>
        <v>103500</v>
      </c>
      <c r="O9" s="51">
        <f t="shared" si="0"/>
        <v>9.2414407282802298</v>
      </c>
    </row>
    <row r="10" spans="1:15" ht="15" thickBot="1" x14ac:dyDescent="0.35">
      <c r="A10" s="3" t="s">
        <v>63</v>
      </c>
      <c r="B10" s="1">
        <v>9589</v>
      </c>
      <c r="C10" s="62">
        <v>52</v>
      </c>
      <c r="D10" s="2">
        <v>502</v>
      </c>
      <c r="E10" s="63">
        <v>3</v>
      </c>
      <c r="F10" s="1">
        <v>7944</v>
      </c>
      <c r="G10" s="1">
        <v>13587</v>
      </c>
      <c r="H10" s="2">
        <v>711</v>
      </c>
      <c r="I10" s="1">
        <v>58192</v>
      </c>
      <c r="J10" s="1">
        <v>82454</v>
      </c>
      <c r="K10" s="41"/>
      <c r="L10" s="49">
        <f>IFERROR(B10/I10,0)</f>
        <v>0.16478210063238932</v>
      </c>
      <c r="M10" s="50">
        <f>IFERROR(H10/G10,0)</f>
        <v>5.2329432545815853E-2</v>
      </c>
      <c r="N10" s="48">
        <f>D10*250</f>
        <v>125500</v>
      </c>
      <c r="O10" s="51">
        <f t="shared" si="0"/>
        <v>12.087913233913859</v>
      </c>
    </row>
    <row r="11" spans="1:15" ht="15" thickBot="1" x14ac:dyDescent="0.35">
      <c r="A11" s="44" t="s">
        <v>13</v>
      </c>
      <c r="B11" s="1">
        <v>69069</v>
      </c>
      <c r="C11" s="66">
        <v>1698</v>
      </c>
      <c r="D11" s="1">
        <v>2851</v>
      </c>
      <c r="E11" s="63">
        <v>48</v>
      </c>
      <c r="F11" s="1">
        <v>53301</v>
      </c>
      <c r="G11" s="1">
        <v>3216</v>
      </c>
      <c r="H11" s="2">
        <v>133</v>
      </c>
      <c r="I11" s="1">
        <v>1307728</v>
      </c>
      <c r="J11" s="1">
        <v>60888</v>
      </c>
      <c r="K11" s="42"/>
      <c r="L11" s="49">
        <f>IFERROR(B11/I11,0)</f>
        <v>5.2816029021325539E-2</v>
      </c>
      <c r="M11" s="50">
        <f>IFERROR(H11/G11,0)</f>
        <v>4.1355721393034825E-2</v>
      </c>
      <c r="N11" s="48">
        <f>D11*250</f>
        <v>712750</v>
      </c>
      <c r="O11" s="51">
        <f t="shared" si="0"/>
        <v>9.3193907541733623</v>
      </c>
    </row>
    <row r="12" spans="1:15" ht="14.5" thickBot="1" x14ac:dyDescent="0.35">
      <c r="A12" s="3" t="s">
        <v>16</v>
      </c>
      <c r="B12" s="1">
        <v>53980</v>
      </c>
      <c r="C12" s="2"/>
      <c r="D12" s="1">
        <v>2329</v>
      </c>
      <c r="E12" s="2"/>
      <c r="F12" s="1">
        <v>50793</v>
      </c>
      <c r="G12" s="1">
        <v>5084</v>
      </c>
      <c r="H12" s="2">
        <v>219</v>
      </c>
      <c r="I12" s="1">
        <v>671249</v>
      </c>
      <c r="J12" s="1">
        <v>63221</v>
      </c>
      <c r="K12" s="42"/>
      <c r="L12" s="49">
        <f>IFERROR(B12/I12,0)</f>
        <v>8.0417252018252547E-2</v>
      </c>
      <c r="M12" s="50">
        <f>IFERROR(H12/G12,0)</f>
        <v>4.3076317859952792E-2</v>
      </c>
      <c r="N12" s="48">
        <f>D12*250</f>
        <v>582250</v>
      </c>
      <c r="O12" s="51">
        <f t="shared" si="0"/>
        <v>9.7864023712486112</v>
      </c>
    </row>
    <row r="13" spans="1:15" ht="15" thickBot="1" x14ac:dyDescent="0.35">
      <c r="A13" s="3" t="s">
        <v>64</v>
      </c>
      <c r="B13" s="2">
        <v>183</v>
      </c>
      <c r="C13" s="62">
        <v>3</v>
      </c>
      <c r="D13" s="2">
        <v>5</v>
      </c>
      <c r="E13" s="2"/>
      <c r="F13" s="2">
        <v>14</v>
      </c>
      <c r="G13" s="2"/>
      <c r="H13" s="2"/>
      <c r="I13" s="1">
        <v>8185</v>
      </c>
      <c r="J13" s="2"/>
      <c r="K13" s="41"/>
      <c r="L13" s="49">
        <f>IFERROR(B13/I13,0)</f>
        <v>2.2357971899816739E-2</v>
      </c>
      <c r="M13" s="50">
        <f>IFERROR(H13/G13,0)</f>
        <v>0</v>
      </c>
      <c r="N13" s="48">
        <f>D13*250</f>
        <v>1250</v>
      </c>
      <c r="O13" s="51">
        <f t="shared" si="0"/>
        <v>5.8306010928961749</v>
      </c>
    </row>
    <row r="14" spans="1:15" ht="14.5" thickBot="1" x14ac:dyDescent="0.35">
      <c r="A14" s="3" t="s">
        <v>47</v>
      </c>
      <c r="B14" s="2">
        <v>685</v>
      </c>
      <c r="C14" s="2"/>
      <c r="D14" s="2">
        <v>17</v>
      </c>
      <c r="E14" s="2"/>
      <c r="F14" s="2">
        <v>46</v>
      </c>
      <c r="G14" s="2">
        <v>484</v>
      </c>
      <c r="H14" s="2">
        <v>12</v>
      </c>
      <c r="I14" s="1">
        <v>65852</v>
      </c>
      <c r="J14" s="1">
        <v>46510</v>
      </c>
      <c r="K14" s="42"/>
      <c r="L14" s="49">
        <f>IFERROR(B14/I14,0)</f>
        <v>1.0402113831015003E-2</v>
      </c>
      <c r="M14" s="50">
        <f>IFERROR(H14/G14,0)</f>
        <v>2.4793388429752067E-2</v>
      </c>
      <c r="N14" s="48">
        <f>D14*250</f>
        <v>4250</v>
      </c>
      <c r="O14" s="51">
        <f t="shared" si="0"/>
        <v>5.2043795620437958</v>
      </c>
    </row>
    <row r="15" spans="1:15" ht="15" thickBot="1" x14ac:dyDescent="0.35">
      <c r="A15" s="3" t="s">
        <v>49</v>
      </c>
      <c r="B15" s="1">
        <v>3260</v>
      </c>
      <c r="C15" s="2"/>
      <c r="D15" s="2">
        <v>85</v>
      </c>
      <c r="E15" s="2"/>
      <c r="F15" s="2">
        <v>547</v>
      </c>
      <c r="G15" s="1">
        <v>1824</v>
      </c>
      <c r="H15" s="2">
        <v>48</v>
      </c>
      <c r="I15" s="1">
        <v>59802</v>
      </c>
      <c r="J15" s="1">
        <v>33464</v>
      </c>
      <c r="K15" s="41"/>
      <c r="L15" s="49">
        <f>IFERROR(B15/I15,0)</f>
        <v>5.4513226982375172E-2</v>
      </c>
      <c r="M15" s="50">
        <f>IFERROR(H15/G15,0)</f>
        <v>2.6315789473684209E-2</v>
      </c>
      <c r="N15" s="48">
        <f>D15*250</f>
        <v>21250</v>
      </c>
      <c r="O15" s="51">
        <f t="shared" si="0"/>
        <v>5.5184049079754605</v>
      </c>
    </row>
    <row r="16" spans="1:15" ht="15" thickBot="1" x14ac:dyDescent="0.35">
      <c r="A16" s="44" t="s">
        <v>12</v>
      </c>
      <c r="B16" s="1">
        <v>129837</v>
      </c>
      <c r="C16" s="2"/>
      <c r="D16" s="1">
        <v>6095</v>
      </c>
      <c r="E16" s="2"/>
      <c r="F16" s="1">
        <v>53650</v>
      </c>
      <c r="G16" s="1">
        <v>10246</v>
      </c>
      <c r="H16" s="2">
        <v>481</v>
      </c>
      <c r="I16" s="1">
        <v>1100726</v>
      </c>
      <c r="J16" s="1">
        <v>86864</v>
      </c>
      <c r="K16" s="42"/>
      <c r="L16" s="49">
        <f>IFERROR(B16/I16,0)</f>
        <v>0.11795578554517655</v>
      </c>
      <c r="M16" s="50">
        <f>IFERROR(H16/G16,0)</f>
        <v>4.6945149326566467E-2</v>
      </c>
      <c r="N16" s="48">
        <f>D16*250</f>
        <v>1523750</v>
      </c>
      <c r="O16" s="51">
        <f t="shared" si="0"/>
        <v>10.735868820136016</v>
      </c>
    </row>
    <row r="17" spans="1:15" ht="14.5" thickBot="1" x14ac:dyDescent="0.35">
      <c r="A17" s="3" t="s">
        <v>27</v>
      </c>
      <c r="B17" s="1">
        <v>38748</v>
      </c>
      <c r="C17" s="62">
        <v>411</v>
      </c>
      <c r="D17" s="1">
        <v>2380</v>
      </c>
      <c r="E17" s="63">
        <v>25</v>
      </c>
      <c r="F17" s="1">
        <v>9577</v>
      </c>
      <c r="G17" s="1">
        <v>5756</v>
      </c>
      <c r="H17" s="2">
        <v>354</v>
      </c>
      <c r="I17" s="1">
        <v>327342</v>
      </c>
      <c r="J17" s="1">
        <v>48623</v>
      </c>
      <c r="K17" s="42"/>
      <c r="L17" s="49">
        <f>IFERROR(B17/I17,0)</f>
        <v>0.11837161134226588</v>
      </c>
      <c r="M17" s="50">
        <f>IFERROR(H17/G17,0)</f>
        <v>6.1501042390548995E-2</v>
      </c>
      <c r="N17" s="48">
        <f>D17*250</f>
        <v>595000</v>
      </c>
      <c r="O17" s="51">
        <f t="shared" si="0"/>
        <v>14.355631258387529</v>
      </c>
    </row>
    <row r="18" spans="1:15" ht="14.5" thickBot="1" x14ac:dyDescent="0.35">
      <c r="A18" s="3" t="s">
        <v>41</v>
      </c>
      <c r="B18" s="1">
        <v>22785</v>
      </c>
      <c r="C18" s="62">
        <v>159</v>
      </c>
      <c r="D18" s="2">
        <v>638</v>
      </c>
      <c r="E18" s="63">
        <v>7</v>
      </c>
      <c r="F18" s="1">
        <v>8346</v>
      </c>
      <c r="G18" s="1">
        <v>7222</v>
      </c>
      <c r="H18" s="2">
        <v>202</v>
      </c>
      <c r="I18" s="1">
        <v>207053</v>
      </c>
      <c r="J18" s="1">
        <v>65625</v>
      </c>
      <c r="K18" s="42"/>
      <c r="L18" s="49">
        <f>IFERROR(B18/I18,0)</f>
        <v>0.11004428817742318</v>
      </c>
      <c r="M18" s="50">
        <f>IFERROR(H18/G18,0)</f>
        <v>2.7970091387427305E-2</v>
      </c>
      <c r="N18" s="48">
        <f>D18*250</f>
        <v>159500</v>
      </c>
      <c r="O18" s="51">
        <f t="shared" si="0"/>
        <v>6.000219442615756</v>
      </c>
    </row>
    <row r="19" spans="1:15" ht="14.5" thickBot="1" x14ac:dyDescent="0.35">
      <c r="A19" s="3" t="s">
        <v>45</v>
      </c>
      <c r="B19" s="1">
        <v>10872</v>
      </c>
      <c r="C19" s="2"/>
      <c r="D19" s="2">
        <v>241</v>
      </c>
      <c r="E19" s="63">
        <v>1</v>
      </c>
      <c r="F19" s="1">
        <v>4970</v>
      </c>
      <c r="G19" s="1">
        <v>3732</v>
      </c>
      <c r="H19" s="2">
        <v>83</v>
      </c>
      <c r="I19" s="1">
        <v>123742</v>
      </c>
      <c r="J19" s="1">
        <v>42475</v>
      </c>
      <c r="K19" s="42"/>
      <c r="L19" s="49">
        <f>IFERROR(B19/I19,0)</f>
        <v>8.7860225307494627E-2</v>
      </c>
      <c r="M19" s="50">
        <f>IFERROR(H19/G19,0)</f>
        <v>2.2240085744908895E-2</v>
      </c>
      <c r="N19" s="48">
        <f>D19*250</f>
        <v>60250</v>
      </c>
      <c r="O19" s="51">
        <f t="shared" si="0"/>
        <v>4.5417586460632817</v>
      </c>
    </row>
    <row r="20" spans="1:15" ht="14.5" thickBot="1" x14ac:dyDescent="0.35">
      <c r="A20" s="3" t="s">
        <v>38</v>
      </c>
      <c r="B20" s="1">
        <v>11883</v>
      </c>
      <c r="C20" s="2"/>
      <c r="D20" s="2">
        <v>484</v>
      </c>
      <c r="E20" s="2"/>
      <c r="F20" s="1">
        <v>8024</v>
      </c>
      <c r="G20" s="1">
        <v>2660</v>
      </c>
      <c r="H20" s="2">
        <v>108</v>
      </c>
      <c r="I20" s="1">
        <v>302347</v>
      </c>
      <c r="J20" s="1">
        <v>67674</v>
      </c>
      <c r="K20" s="42"/>
      <c r="L20" s="49">
        <f>IFERROR(B20/I20,0)</f>
        <v>3.9302523259698297E-2</v>
      </c>
      <c r="M20" s="50">
        <f>IFERROR(H20/G20,0)</f>
        <v>4.06015037593985E-2</v>
      </c>
      <c r="N20" s="48">
        <f>D20*250</f>
        <v>121000</v>
      </c>
      <c r="O20" s="51">
        <f t="shared" si="0"/>
        <v>9.1826138180594121</v>
      </c>
    </row>
    <row r="21" spans="1:15" ht="15" thickBot="1" x14ac:dyDescent="0.35">
      <c r="A21" s="44" t="s">
        <v>14</v>
      </c>
      <c r="B21" s="1">
        <v>44030</v>
      </c>
      <c r="C21" s="2"/>
      <c r="D21" s="1">
        <v>2974</v>
      </c>
      <c r="E21" s="2"/>
      <c r="F21" s="1">
        <v>7152</v>
      </c>
      <c r="G21" s="1">
        <v>9471</v>
      </c>
      <c r="H21" s="2">
        <v>640</v>
      </c>
      <c r="I21" s="1">
        <v>460120</v>
      </c>
      <c r="J21" s="1">
        <v>98976</v>
      </c>
      <c r="K21" s="53"/>
      <c r="L21" s="49">
        <f>IFERROR(B21/I21,0)</f>
        <v>9.5692428062244636E-2</v>
      </c>
      <c r="M21" s="50">
        <f>IFERROR(H21/G21,0)</f>
        <v>6.7574701721043184E-2</v>
      </c>
      <c r="N21" s="48">
        <f>D21*250</f>
        <v>743500</v>
      </c>
      <c r="O21" s="51">
        <f t="shared" si="0"/>
        <v>15.886213945037474</v>
      </c>
    </row>
    <row r="22" spans="1:15" ht="14.5" thickBot="1" x14ac:dyDescent="0.35">
      <c r="A22" s="3" t="s">
        <v>39</v>
      </c>
      <c r="B22" s="1">
        <v>2667</v>
      </c>
      <c r="C22" s="62">
        <v>30</v>
      </c>
      <c r="D22" s="2">
        <v>100</v>
      </c>
      <c r="E22" s="2"/>
      <c r="F22" s="2">
        <v>505</v>
      </c>
      <c r="G22" s="1">
        <v>1984</v>
      </c>
      <c r="H22" s="2">
        <v>74</v>
      </c>
      <c r="I22" s="1">
        <v>69860</v>
      </c>
      <c r="J22" s="1">
        <v>51971</v>
      </c>
      <c r="K22" s="42"/>
      <c r="L22" s="49">
        <f>IFERROR(B22/I22,0)</f>
        <v>3.8176352705410824E-2</v>
      </c>
      <c r="M22" s="50">
        <f>IFERROR(H22/G22,0)</f>
        <v>3.7298387096774195E-2</v>
      </c>
      <c r="N22" s="48">
        <f>D22*250</f>
        <v>25000</v>
      </c>
      <c r="O22" s="51">
        <f t="shared" si="0"/>
        <v>8.373828271466067</v>
      </c>
    </row>
    <row r="23" spans="1:15" ht="14.5" thickBot="1" x14ac:dyDescent="0.35">
      <c r="A23" s="3" t="s">
        <v>26</v>
      </c>
      <c r="B23" s="1">
        <v>60197</v>
      </c>
      <c r="C23" s="62">
        <v>732</v>
      </c>
      <c r="D23" s="1">
        <v>2875</v>
      </c>
      <c r="E23" s="63">
        <v>31</v>
      </c>
      <c r="F23" s="1">
        <v>53012</v>
      </c>
      <c r="G23" s="1">
        <v>9957</v>
      </c>
      <c r="H23" s="2">
        <v>476</v>
      </c>
      <c r="I23" s="1">
        <v>463507</v>
      </c>
      <c r="J23" s="1">
        <v>76667</v>
      </c>
      <c r="K23" s="42"/>
      <c r="L23" s="49">
        <f>IFERROR(B23/I23,0)</f>
        <v>0.12987290375334137</v>
      </c>
      <c r="M23" s="50">
        <f>IFERROR(H23/G23,0)</f>
        <v>4.7805563924876969E-2</v>
      </c>
      <c r="N23" s="48">
        <f>D23*250</f>
        <v>718750</v>
      </c>
      <c r="O23" s="51">
        <f t="shared" si="0"/>
        <v>10.939963785570709</v>
      </c>
    </row>
    <row r="24" spans="1:15" ht="15" thickBot="1" x14ac:dyDescent="0.35">
      <c r="A24" s="44" t="s">
        <v>17</v>
      </c>
      <c r="B24" s="1">
        <v>104156</v>
      </c>
      <c r="C24" s="2"/>
      <c r="D24" s="1">
        <v>7454</v>
      </c>
      <c r="E24" s="2"/>
      <c r="F24" s="1">
        <v>12081</v>
      </c>
      <c r="G24" s="1">
        <v>15111</v>
      </c>
      <c r="H24" s="1">
        <v>1081</v>
      </c>
      <c r="I24" s="1">
        <v>721132</v>
      </c>
      <c r="J24" s="1">
        <v>104626</v>
      </c>
      <c r="K24" s="42"/>
      <c r="L24" s="49">
        <f>IFERROR(B24/I24,0)</f>
        <v>0.14443402872151007</v>
      </c>
      <c r="M24" s="50">
        <f>IFERROR(H24/G24,0)</f>
        <v>7.1537290715372903E-2</v>
      </c>
      <c r="N24" s="48">
        <f>D24*250</f>
        <v>1863500</v>
      </c>
      <c r="O24" s="51">
        <f t="shared" si="0"/>
        <v>16.891432082645263</v>
      </c>
    </row>
    <row r="25" spans="1:15" ht="15" thickBot="1" x14ac:dyDescent="0.35">
      <c r="A25" s="3" t="s">
        <v>11</v>
      </c>
      <c r="B25" s="1">
        <v>65182</v>
      </c>
      <c r="C25" s="2"/>
      <c r="D25" s="1">
        <v>5955</v>
      </c>
      <c r="E25" s="2"/>
      <c r="F25" s="1">
        <v>17186</v>
      </c>
      <c r="G25" s="1">
        <v>6527</v>
      </c>
      <c r="H25" s="2">
        <v>596</v>
      </c>
      <c r="I25" s="1">
        <v>888528</v>
      </c>
      <c r="J25" s="1">
        <v>88970</v>
      </c>
      <c r="K25" s="41"/>
      <c r="L25" s="49">
        <f>IFERROR(B25/I25,0)</f>
        <v>7.3359533970792146E-2</v>
      </c>
      <c r="M25" s="50">
        <f>IFERROR(H25/G25,0)</f>
        <v>9.1313007507277458E-2</v>
      </c>
      <c r="N25" s="48">
        <f>D25*250</f>
        <v>1488750</v>
      </c>
      <c r="O25" s="51">
        <f t="shared" si="0"/>
        <v>21.839894449387867</v>
      </c>
    </row>
    <row r="26" spans="1:15" ht="14.5" thickBot="1" x14ac:dyDescent="0.35">
      <c r="A26" s="3" t="s">
        <v>32</v>
      </c>
      <c r="B26" s="1">
        <v>29316</v>
      </c>
      <c r="C26" s="62">
        <v>447</v>
      </c>
      <c r="D26" s="1">
        <v>1280</v>
      </c>
      <c r="E26" s="63">
        <v>13</v>
      </c>
      <c r="F26" s="1">
        <v>3166</v>
      </c>
      <c r="G26" s="1">
        <v>5198</v>
      </c>
      <c r="H26" s="2">
        <v>227</v>
      </c>
      <c r="I26" s="1">
        <v>381841</v>
      </c>
      <c r="J26" s="1">
        <v>67707</v>
      </c>
      <c r="K26" s="42"/>
      <c r="L26" s="49">
        <f>IFERROR(B26/I26,0)</f>
        <v>7.6775411755154635E-2</v>
      </c>
      <c r="M26" s="50">
        <f>IFERROR(H26/G26,0)</f>
        <v>4.3670642554828783E-2</v>
      </c>
      <c r="N26" s="48">
        <f>D26*250</f>
        <v>320000</v>
      </c>
      <c r="O26" s="51">
        <f t="shared" si="0"/>
        <v>9.9155410015008876</v>
      </c>
    </row>
    <row r="27" spans="1:15" ht="14.5" thickBot="1" x14ac:dyDescent="0.35">
      <c r="A27" s="3" t="s">
        <v>30</v>
      </c>
      <c r="B27" s="1">
        <v>18483</v>
      </c>
      <c r="C27" s="2"/>
      <c r="D27" s="2">
        <v>868</v>
      </c>
      <c r="E27" s="2"/>
      <c r="F27" s="1">
        <v>4259</v>
      </c>
      <c r="G27" s="1">
        <v>6210</v>
      </c>
      <c r="H27" s="2">
        <v>292</v>
      </c>
      <c r="I27" s="1">
        <v>223195</v>
      </c>
      <c r="J27" s="1">
        <v>74995</v>
      </c>
      <c r="K27" s="42"/>
      <c r="L27" s="49">
        <f>IFERROR(B27/I27,0)</f>
        <v>8.2810994869956758E-2</v>
      </c>
      <c r="M27" s="50">
        <f>IFERROR(H27/G27,0)</f>
        <v>4.7020933977455714E-2</v>
      </c>
      <c r="N27" s="48">
        <f>D27*250</f>
        <v>217000</v>
      </c>
      <c r="O27" s="51">
        <f t="shared" si="0"/>
        <v>10.740518314126495</v>
      </c>
    </row>
    <row r="28" spans="1:15" ht="14.5" thickBot="1" x14ac:dyDescent="0.35">
      <c r="A28" s="3" t="s">
        <v>35</v>
      </c>
      <c r="B28" s="1">
        <v>15669</v>
      </c>
      <c r="C28" s="2"/>
      <c r="D28" s="2">
        <v>871</v>
      </c>
      <c r="E28" s="2"/>
      <c r="F28" s="1">
        <v>11241</v>
      </c>
      <c r="G28" s="1">
        <v>2553</v>
      </c>
      <c r="H28" s="2">
        <v>142</v>
      </c>
      <c r="I28" s="1">
        <v>282522</v>
      </c>
      <c r="J28" s="1">
        <v>46033</v>
      </c>
      <c r="K28" s="42"/>
      <c r="L28" s="49">
        <f>IFERROR(B28/I28,0)</f>
        <v>5.5461167625884003E-2</v>
      </c>
      <c r="M28" s="50">
        <f>IFERROR(H28/G28,0)</f>
        <v>5.5620838229533884E-2</v>
      </c>
      <c r="N28" s="48">
        <f>D28*250</f>
        <v>217750</v>
      </c>
      <c r="O28" s="51">
        <f t="shared" si="0"/>
        <v>12.896866424149595</v>
      </c>
    </row>
    <row r="29" spans="1:15" ht="15" thickBot="1" x14ac:dyDescent="0.35">
      <c r="A29" s="3" t="s">
        <v>51</v>
      </c>
      <c r="B29" s="2">
        <v>563</v>
      </c>
      <c r="C29" s="62">
        <v>2</v>
      </c>
      <c r="D29" s="2">
        <v>18</v>
      </c>
      <c r="E29" s="2"/>
      <c r="F29" s="2">
        <v>58</v>
      </c>
      <c r="G29" s="2">
        <v>527</v>
      </c>
      <c r="H29" s="2">
        <v>17</v>
      </c>
      <c r="I29" s="1">
        <v>55777</v>
      </c>
      <c r="J29" s="1">
        <v>52188</v>
      </c>
      <c r="K29" s="41"/>
      <c r="L29" s="49">
        <f>IFERROR(B29/I29,0)</f>
        <v>1.0093766247736523E-2</v>
      </c>
      <c r="M29" s="50">
        <f>IFERROR(H29/G29,0)</f>
        <v>3.2258064516129031E-2</v>
      </c>
      <c r="N29" s="48">
        <f>D29*250</f>
        <v>4500</v>
      </c>
      <c r="O29" s="51">
        <f t="shared" si="0"/>
        <v>6.9928952042628776</v>
      </c>
    </row>
    <row r="30" spans="1:15" ht="15" thickBot="1" x14ac:dyDescent="0.35">
      <c r="A30" s="3" t="s">
        <v>50</v>
      </c>
      <c r="B30" s="1">
        <v>16025</v>
      </c>
      <c r="C30" s="2"/>
      <c r="D30" s="2">
        <v>195</v>
      </c>
      <c r="E30" s="2"/>
      <c r="F30" s="1">
        <v>6884</v>
      </c>
      <c r="G30" s="1">
        <v>8284</v>
      </c>
      <c r="H30" s="2">
        <v>101</v>
      </c>
      <c r="I30" s="1">
        <v>127830</v>
      </c>
      <c r="J30" s="1">
        <v>66082</v>
      </c>
      <c r="K30" s="41"/>
      <c r="L30" s="49">
        <f>IFERROR(B30/I30,0)</f>
        <v>0.1253618086521161</v>
      </c>
      <c r="M30" s="50">
        <f>IFERROR(H30/G30,0)</f>
        <v>1.2192177691936262E-2</v>
      </c>
      <c r="N30" s="48">
        <f>D30*250</f>
        <v>48750</v>
      </c>
      <c r="O30" s="51">
        <f t="shared" si="0"/>
        <v>2.0421216848673946</v>
      </c>
    </row>
    <row r="31" spans="1:15" ht="14.5" thickBot="1" x14ac:dyDescent="0.35">
      <c r="A31" s="3" t="s">
        <v>31</v>
      </c>
      <c r="B31" s="1">
        <v>10399</v>
      </c>
      <c r="C31" s="62">
        <v>235</v>
      </c>
      <c r="D31" s="2">
        <v>458</v>
      </c>
      <c r="E31" s="63">
        <v>10</v>
      </c>
      <c r="F31" s="1">
        <v>2396</v>
      </c>
      <c r="G31" s="1">
        <v>3376</v>
      </c>
      <c r="H31" s="2">
        <v>149</v>
      </c>
      <c r="I31" s="1">
        <v>221786</v>
      </c>
      <c r="J31" s="1">
        <v>72005</v>
      </c>
      <c r="K31" s="42"/>
      <c r="L31" s="49">
        <f>IFERROR(B31/I31,0)</f>
        <v>4.6887540241494052E-2</v>
      </c>
      <c r="M31" s="50">
        <f>IFERROR(H31/G31,0)</f>
        <v>4.4135071090047391E-2</v>
      </c>
      <c r="N31" s="48">
        <f>D31*250</f>
        <v>114500</v>
      </c>
      <c r="O31" s="51">
        <f t="shared" si="0"/>
        <v>10.010674103279161</v>
      </c>
    </row>
    <row r="32" spans="1:15" ht="14.5" thickBot="1" x14ac:dyDescent="0.35">
      <c r="A32" s="3" t="s">
        <v>42</v>
      </c>
      <c r="B32" s="1">
        <v>5178</v>
      </c>
      <c r="C32" s="2"/>
      <c r="D32" s="2">
        <v>301</v>
      </c>
      <c r="E32" s="2"/>
      <c r="F32" s="1">
        <v>1292</v>
      </c>
      <c r="G32" s="1">
        <v>3808</v>
      </c>
      <c r="H32" s="2">
        <v>221</v>
      </c>
      <c r="I32" s="1">
        <v>104439</v>
      </c>
      <c r="J32" s="1">
        <v>76810</v>
      </c>
      <c r="K32" s="42"/>
      <c r="L32" s="49">
        <f>IFERROR(B32/I32,0)</f>
        <v>4.9579180191307845E-2</v>
      </c>
      <c r="M32" s="50">
        <f>IFERROR(H32/G32,0)</f>
        <v>5.8035714285714288E-2</v>
      </c>
      <c r="N32" s="48">
        <f>D32*250</f>
        <v>75250</v>
      </c>
      <c r="O32" s="51">
        <f t="shared" si="0"/>
        <v>13.532638084202395</v>
      </c>
    </row>
    <row r="33" spans="1:15" ht="15" thickBot="1" x14ac:dyDescent="0.35">
      <c r="A33" s="44" t="s">
        <v>8</v>
      </c>
      <c r="B33" s="1">
        <v>167678</v>
      </c>
      <c r="C33" s="2"/>
      <c r="D33" s="1">
        <v>12467</v>
      </c>
      <c r="E33" s="2"/>
      <c r="F33" s="1">
        <v>126093</v>
      </c>
      <c r="G33" s="1">
        <v>18878</v>
      </c>
      <c r="H33" s="1">
        <v>1404</v>
      </c>
      <c r="I33" s="1">
        <v>1008934</v>
      </c>
      <c r="J33" s="1">
        <v>113591</v>
      </c>
      <c r="K33" s="42"/>
      <c r="L33" s="49">
        <f>IFERROR(B33/I33,0)</f>
        <v>0.16619322968598541</v>
      </c>
      <c r="M33" s="50">
        <f>IFERROR(H33/G33,0)</f>
        <v>7.4372285199703361E-2</v>
      </c>
      <c r="N33" s="48">
        <f>D33*250</f>
        <v>3116750</v>
      </c>
      <c r="O33" s="51">
        <f t="shared" si="0"/>
        <v>17.587709777072721</v>
      </c>
    </row>
    <row r="34" spans="1:15" ht="14.5" thickBot="1" x14ac:dyDescent="0.35">
      <c r="A34" s="3" t="s">
        <v>44</v>
      </c>
      <c r="B34" s="1">
        <v>9250</v>
      </c>
      <c r="C34" s="2"/>
      <c r="D34" s="2">
        <v>410</v>
      </c>
      <c r="E34" s="2"/>
      <c r="F34" s="1">
        <v>5034</v>
      </c>
      <c r="G34" s="1">
        <v>4411</v>
      </c>
      <c r="H34" s="2">
        <v>196</v>
      </c>
      <c r="I34" s="1">
        <v>245557</v>
      </c>
      <c r="J34" s="1">
        <v>117109</v>
      </c>
      <c r="K34" s="42"/>
      <c r="L34" s="49">
        <f>IFERROR(B34/I34,0)</f>
        <v>3.7669461672849888E-2</v>
      </c>
      <c r="M34" s="50">
        <f>IFERROR(H34/G34,0)</f>
        <v>4.4434368623894806E-2</v>
      </c>
      <c r="N34" s="48">
        <f>D34*250</f>
        <v>102500</v>
      </c>
      <c r="O34" s="51">
        <f t="shared" si="0"/>
        <v>10.081081081081081</v>
      </c>
    </row>
    <row r="35" spans="1:15" ht="15" thickBot="1" x14ac:dyDescent="0.35">
      <c r="A35" s="44" t="s">
        <v>7</v>
      </c>
      <c r="B35" s="1">
        <v>401333</v>
      </c>
      <c r="C35" s="2"/>
      <c r="D35" s="1">
        <v>30680</v>
      </c>
      <c r="E35" s="2"/>
      <c r="F35" s="1">
        <v>285461</v>
      </c>
      <c r="G35" s="1">
        <v>20630</v>
      </c>
      <c r="H35" s="1">
        <v>1577</v>
      </c>
      <c r="I35" s="1">
        <v>2668297</v>
      </c>
      <c r="J35" s="1">
        <v>137162</v>
      </c>
      <c r="K35" s="42"/>
      <c r="L35" s="49">
        <f>IFERROR(B35/I35,0)</f>
        <v>0.15040791935830231</v>
      </c>
      <c r="M35" s="50">
        <f>IFERROR(H35/G35,0)</f>
        <v>7.6442074648570044E-2</v>
      </c>
      <c r="N35" s="48">
        <f>D35*250</f>
        <v>7670000</v>
      </c>
      <c r="O35" s="51">
        <f t="shared" si="0"/>
        <v>18.111311554245479</v>
      </c>
    </row>
    <row r="36" spans="1:15" ht="15" thickBot="1" x14ac:dyDescent="0.35">
      <c r="A36" s="3" t="s">
        <v>24</v>
      </c>
      <c r="B36" s="1">
        <v>39481</v>
      </c>
      <c r="C36" s="66">
        <v>1088</v>
      </c>
      <c r="D36" s="1">
        <v>1093</v>
      </c>
      <c r="E36" s="63">
        <v>4</v>
      </c>
      <c r="F36" s="1">
        <v>14735</v>
      </c>
      <c r="G36" s="1">
        <v>3764</v>
      </c>
      <c r="H36" s="2">
        <v>104</v>
      </c>
      <c r="I36" s="1">
        <v>572677</v>
      </c>
      <c r="J36" s="1">
        <v>54603</v>
      </c>
      <c r="K36" s="41"/>
      <c r="L36" s="49">
        <f>IFERROR(B36/I36,0)</f>
        <v>6.8941130864344127E-2</v>
      </c>
      <c r="M36" s="50">
        <f>IFERROR(H36/G36,0)</f>
        <v>2.763018065887354E-2</v>
      </c>
      <c r="N36" s="48">
        <f>D36*250</f>
        <v>273250</v>
      </c>
      <c r="O36" s="51">
        <f t="shared" si="0"/>
        <v>5.9210506319495453</v>
      </c>
    </row>
    <row r="37" spans="1:15" ht="15" thickBot="1" x14ac:dyDescent="0.35">
      <c r="A37" s="3" t="s">
        <v>53</v>
      </c>
      <c r="B37" s="1">
        <v>2980</v>
      </c>
      <c r="C37" s="62">
        <v>39</v>
      </c>
      <c r="D37" s="2">
        <v>74</v>
      </c>
      <c r="E37" s="63">
        <v>1</v>
      </c>
      <c r="F37" s="2">
        <v>424</v>
      </c>
      <c r="G37" s="1">
        <v>3910</v>
      </c>
      <c r="H37" s="2">
        <v>97</v>
      </c>
      <c r="I37" s="1">
        <v>81660</v>
      </c>
      <c r="J37" s="1">
        <v>107157</v>
      </c>
      <c r="K37" s="41"/>
      <c r="L37" s="49">
        <f>IFERROR(B37/I37,0)</f>
        <v>3.6492774920401663E-2</v>
      </c>
      <c r="M37" s="50">
        <f>IFERROR(H37/G37,0)</f>
        <v>2.4808184143222507E-2</v>
      </c>
      <c r="N37" s="48">
        <f>D37*250</f>
        <v>18500</v>
      </c>
      <c r="O37" s="51">
        <f t="shared" si="0"/>
        <v>5.2080536912751674</v>
      </c>
    </row>
    <row r="38" spans="1:15" ht="14.5" thickBot="1" x14ac:dyDescent="0.35">
      <c r="A38" s="3" t="s">
        <v>67</v>
      </c>
      <c r="B38" s="2">
        <v>30</v>
      </c>
      <c r="C38" s="2"/>
      <c r="D38" s="2">
        <v>2</v>
      </c>
      <c r="E38" s="2"/>
      <c r="F38" s="2">
        <v>9</v>
      </c>
      <c r="G38" s="2"/>
      <c r="H38" s="2"/>
      <c r="I38" s="1">
        <v>7581</v>
      </c>
      <c r="J38" s="2"/>
      <c r="K38" s="42"/>
      <c r="L38" s="49">
        <f>IFERROR(B38/I38,0)</f>
        <v>3.9572615749901069E-3</v>
      </c>
      <c r="M38" s="50">
        <f>IFERROR(H38/G38,0)</f>
        <v>0</v>
      </c>
      <c r="N38" s="48">
        <f>D38*250</f>
        <v>500</v>
      </c>
      <c r="O38" s="51">
        <f t="shared" si="0"/>
        <v>15.666666666666666</v>
      </c>
    </row>
    <row r="39" spans="1:15" ht="15" thickBot="1" x14ac:dyDescent="0.35">
      <c r="A39" s="44" t="s">
        <v>21</v>
      </c>
      <c r="B39" s="1">
        <v>39620</v>
      </c>
      <c r="C39" s="62">
        <v>5</v>
      </c>
      <c r="D39" s="1">
        <v>2465</v>
      </c>
      <c r="E39" s="2"/>
      <c r="F39" s="1">
        <v>29451</v>
      </c>
      <c r="G39" s="1">
        <v>3389</v>
      </c>
      <c r="H39" s="2">
        <v>211</v>
      </c>
      <c r="I39" s="1">
        <v>501884</v>
      </c>
      <c r="J39" s="1">
        <v>42936</v>
      </c>
      <c r="K39" s="42"/>
      <c r="L39" s="49">
        <f>IFERROR(B39/I39,0)</f>
        <v>7.8942544492352815E-2</v>
      </c>
      <c r="M39" s="50">
        <f>IFERROR(H39/G39,0)</f>
        <v>6.226025376217173E-2</v>
      </c>
      <c r="N39" s="48">
        <f>D39*250</f>
        <v>616250</v>
      </c>
      <c r="O39" s="51">
        <f t="shared" si="0"/>
        <v>14.554013124684502</v>
      </c>
    </row>
    <row r="40" spans="1:15" ht="14.5" thickBot="1" x14ac:dyDescent="0.35">
      <c r="A40" s="3" t="s">
        <v>46</v>
      </c>
      <c r="B40" s="1">
        <v>7626</v>
      </c>
      <c r="C40" s="62">
        <v>146</v>
      </c>
      <c r="D40" s="2">
        <v>357</v>
      </c>
      <c r="E40" s="63">
        <v>2</v>
      </c>
      <c r="F40" s="1">
        <v>1103</v>
      </c>
      <c r="G40" s="1">
        <v>1927</v>
      </c>
      <c r="H40" s="2">
        <v>90</v>
      </c>
      <c r="I40" s="1">
        <v>239005</v>
      </c>
      <c r="J40" s="1">
        <v>60401</v>
      </c>
      <c r="K40" s="42"/>
      <c r="L40" s="49">
        <f>IFERROR(B40/I40,0)</f>
        <v>3.1907282274429405E-2</v>
      </c>
      <c r="M40" s="50">
        <f>IFERROR(H40/G40,0)</f>
        <v>4.6704722366372603E-2</v>
      </c>
      <c r="N40" s="48">
        <f>D40*250</f>
        <v>89250</v>
      </c>
      <c r="O40" s="51">
        <f t="shared" si="0"/>
        <v>10.703383162863886</v>
      </c>
    </row>
    <row r="41" spans="1:15" ht="14.5" thickBot="1" x14ac:dyDescent="0.35">
      <c r="A41" s="3" t="s">
        <v>37</v>
      </c>
      <c r="B41" s="1">
        <v>5060</v>
      </c>
      <c r="C41" s="2"/>
      <c r="D41" s="2">
        <v>169</v>
      </c>
      <c r="E41" s="2"/>
      <c r="F41" s="1">
        <v>2541</v>
      </c>
      <c r="G41" s="1">
        <v>1200</v>
      </c>
      <c r="H41" s="2">
        <v>40</v>
      </c>
      <c r="I41" s="1">
        <v>156758</v>
      </c>
      <c r="J41" s="1">
        <v>37166</v>
      </c>
      <c r="K41" s="42"/>
      <c r="L41" s="49">
        <f>IFERROR(B41/I41,0)</f>
        <v>3.2279054338534556E-2</v>
      </c>
      <c r="M41" s="50">
        <f>IFERROR(H41/G41,0)</f>
        <v>3.3333333333333333E-2</v>
      </c>
      <c r="N41" s="48">
        <f>D41*250</f>
        <v>42250</v>
      </c>
      <c r="O41" s="51">
        <f t="shared" si="0"/>
        <v>7.349802371541502</v>
      </c>
    </row>
    <row r="42" spans="1:15" ht="15" thickBot="1" x14ac:dyDescent="0.35">
      <c r="A42" s="44" t="s">
        <v>19</v>
      </c>
      <c r="B42" s="1">
        <v>81695</v>
      </c>
      <c r="C42" s="62">
        <v>307</v>
      </c>
      <c r="D42" s="1">
        <v>6197</v>
      </c>
      <c r="E42" s="63">
        <v>36</v>
      </c>
      <c r="F42" s="1">
        <v>20246</v>
      </c>
      <c r="G42" s="1">
        <v>6381</v>
      </c>
      <c r="H42" s="2">
        <v>484</v>
      </c>
      <c r="I42" s="1">
        <v>567570</v>
      </c>
      <c r="J42" s="1">
        <v>44335</v>
      </c>
      <c r="K42" s="41"/>
      <c r="L42" s="49">
        <f>IFERROR(B42/I42,0)</f>
        <v>0.14393819264584104</v>
      </c>
      <c r="M42" s="50">
        <f>IFERROR(H42/G42,0)</f>
        <v>7.5850180222535646E-2</v>
      </c>
      <c r="N42" s="48">
        <f>D42*250</f>
        <v>1549250</v>
      </c>
      <c r="O42" s="51">
        <f t="shared" si="0"/>
        <v>17.963828875696187</v>
      </c>
    </row>
    <row r="43" spans="1:15" ht="14.5" thickBot="1" x14ac:dyDescent="0.35">
      <c r="A43" s="3" t="s">
        <v>65</v>
      </c>
      <c r="B43" s="1">
        <v>5352</v>
      </c>
      <c r="C43" s="62">
        <v>23</v>
      </c>
      <c r="D43" s="2">
        <v>144</v>
      </c>
      <c r="E43" s="63">
        <v>1</v>
      </c>
      <c r="F43" s="1">
        <v>4358</v>
      </c>
      <c r="G43" s="1">
        <v>1580</v>
      </c>
      <c r="H43" s="2">
        <v>43</v>
      </c>
      <c r="I43" s="1">
        <v>13022</v>
      </c>
      <c r="J43" s="1">
        <v>3845</v>
      </c>
      <c r="K43" s="42"/>
      <c r="L43" s="49">
        <f>IFERROR(B43/I43,0)</f>
        <v>0.41099677468898788</v>
      </c>
      <c r="M43" s="50">
        <f>IFERROR(H43/G43,0)</f>
        <v>2.7215189873417721E-2</v>
      </c>
      <c r="N43" s="48">
        <f>D43*250</f>
        <v>36000</v>
      </c>
      <c r="O43" s="51">
        <f t="shared" si="0"/>
        <v>5.7264573991031389</v>
      </c>
    </row>
    <row r="44" spans="1:15" ht="14.5" thickBot="1" x14ac:dyDescent="0.35">
      <c r="A44" s="3" t="s">
        <v>40</v>
      </c>
      <c r="B44" s="1">
        <v>15862</v>
      </c>
      <c r="C44" s="62">
        <v>106</v>
      </c>
      <c r="D44" s="2">
        <v>823</v>
      </c>
      <c r="E44" s="63">
        <v>11</v>
      </c>
      <c r="F44" s="1">
        <v>13633</v>
      </c>
      <c r="G44" s="1">
        <v>14973</v>
      </c>
      <c r="H44" s="2">
        <v>777</v>
      </c>
      <c r="I44" s="1">
        <v>187803</v>
      </c>
      <c r="J44" s="1">
        <v>177280</v>
      </c>
      <c r="K44" s="42"/>
      <c r="L44" s="49">
        <f>IFERROR(B44/I44,0)</f>
        <v>8.4460844608446078E-2</v>
      </c>
      <c r="M44" s="50">
        <f>IFERROR(H44/G44,0)</f>
        <v>5.1893408134642355E-2</v>
      </c>
      <c r="N44" s="48">
        <f>D44*250</f>
        <v>205750</v>
      </c>
      <c r="O44" s="51">
        <f t="shared" si="0"/>
        <v>11.971252048921952</v>
      </c>
    </row>
    <row r="45" spans="1:15" ht="14.5" thickBot="1" x14ac:dyDescent="0.35">
      <c r="A45" s="3" t="s">
        <v>25</v>
      </c>
      <c r="B45" s="1">
        <v>15759</v>
      </c>
      <c r="C45" s="2"/>
      <c r="D45" s="2">
        <v>575</v>
      </c>
      <c r="E45" s="2"/>
      <c r="F45" s="1">
        <v>7256</v>
      </c>
      <c r="G45" s="1">
        <v>3061</v>
      </c>
      <c r="H45" s="2">
        <v>112</v>
      </c>
      <c r="I45" s="1">
        <v>261377</v>
      </c>
      <c r="J45" s="1">
        <v>50765</v>
      </c>
      <c r="K45" s="42"/>
      <c r="L45" s="49">
        <f>IFERROR(B45/I45,0)</f>
        <v>6.0292221580322679E-2</v>
      </c>
      <c r="M45" s="50">
        <f>IFERROR(H45/G45,0)</f>
        <v>3.6589349885658283E-2</v>
      </c>
      <c r="N45" s="48">
        <f>D45*250</f>
        <v>143750</v>
      </c>
      <c r="O45" s="51">
        <f t="shared" si="0"/>
        <v>8.1217716860206863</v>
      </c>
    </row>
    <row r="46" spans="1:15" ht="14.5" thickBot="1" x14ac:dyDescent="0.35">
      <c r="A46" s="3" t="s">
        <v>54</v>
      </c>
      <c r="B46" s="1">
        <v>5665</v>
      </c>
      <c r="C46" s="62">
        <v>61</v>
      </c>
      <c r="D46" s="2">
        <v>73</v>
      </c>
      <c r="E46" s="63">
        <v>4</v>
      </c>
      <c r="F46" s="1">
        <v>1019</v>
      </c>
      <c r="G46" s="1">
        <v>6404</v>
      </c>
      <c r="H46" s="2">
        <v>83</v>
      </c>
      <c r="I46" s="1">
        <v>60685</v>
      </c>
      <c r="J46" s="1">
        <v>68597</v>
      </c>
      <c r="K46" s="42"/>
      <c r="L46" s="49">
        <f>IFERROR(B46/I46,0)</f>
        <v>9.3350910439153001E-2</v>
      </c>
      <c r="M46" s="50">
        <f>IFERROR(H46/G46,0)</f>
        <v>1.2960649594003748E-2</v>
      </c>
      <c r="N46" s="48">
        <f>D46*250</f>
        <v>18250</v>
      </c>
      <c r="O46" s="51">
        <f t="shared" si="0"/>
        <v>2.2215357458075906</v>
      </c>
    </row>
    <row r="47" spans="1:15" ht="15" thickBot="1" x14ac:dyDescent="0.35">
      <c r="A47" s="3" t="s">
        <v>20</v>
      </c>
      <c r="B47" s="1">
        <v>27869</v>
      </c>
      <c r="C47" s="2"/>
      <c r="D47" s="2">
        <v>436</v>
      </c>
      <c r="E47" s="2"/>
      <c r="F47" s="1">
        <v>8917</v>
      </c>
      <c r="G47" s="1">
        <v>4081</v>
      </c>
      <c r="H47" s="2">
        <v>64</v>
      </c>
      <c r="I47" s="1">
        <v>528827</v>
      </c>
      <c r="J47" s="1">
        <v>77436</v>
      </c>
      <c r="K47" s="41"/>
      <c r="L47" s="49">
        <f>IFERROR(B47/I47,0)</f>
        <v>5.2699654140200856E-2</v>
      </c>
      <c r="M47" s="50">
        <f>IFERROR(H47/G47,0)</f>
        <v>1.5682430776770399E-2</v>
      </c>
      <c r="N47" s="48">
        <f>D47*250</f>
        <v>109000</v>
      </c>
      <c r="O47" s="51">
        <f t="shared" si="0"/>
        <v>2.9111557644694823</v>
      </c>
    </row>
    <row r="48" spans="1:15" ht="15" thickBot="1" x14ac:dyDescent="0.35">
      <c r="A48" s="44" t="s">
        <v>15</v>
      </c>
      <c r="B48" s="1">
        <v>81434</v>
      </c>
      <c r="C48" s="2"/>
      <c r="D48" s="1">
        <v>1920</v>
      </c>
      <c r="E48" s="2"/>
      <c r="F48" s="1">
        <v>27041</v>
      </c>
      <c r="G48" s="1">
        <v>2808</v>
      </c>
      <c r="H48" s="2">
        <v>66</v>
      </c>
      <c r="I48" s="1">
        <v>1348893</v>
      </c>
      <c r="J48" s="1">
        <v>46520</v>
      </c>
      <c r="K48" s="41"/>
      <c r="L48" s="49">
        <f>IFERROR(B48/I48,0)</f>
        <v>6.0370985689747074E-2</v>
      </c>
      <c r="M48" s="50">
        <f>IFERROR(H48/G48,0)</f>
        <v>2.3504273504273504E-2</v>
      </c>
      <c r="N48" s="48">
        <f>D48*250</f>
        <v>480000</v>
      </c>
      <c r="O48" s="51">
        <f t="shared" si="0"/>
        <v>4.8943438858462072</v>
      </c>
    </row>
    <row r="49" spans="1:15" ht="14.5" thickBot="1" x14ac:dyDescent="0.35">
      <c r="A49" s="60" t="s">
        <v>66</v>
      </c>
      <c r="B49" s="54">
        <v>72</v>
      </c>
      <c r="C49" s="54"/>
      <c r="D49" s="54">
        <v>6</v>
      </c>
      <c r="E49" s="54"/>
      <c r="F49" s="54">
        <v>2</v>
      </c>
      <c r="G49" s="54"/>
      <c r="H49" s="54"/>
      <c r="I49" s="55">
        <v>2247</v>
      </c>
      <c r="J49" s="54"/>
      <c r="K49" s="42"/>
      <c r="L49" s="49">
        <f>IFERROR(B49/I49,0)</f>
        <v>3.2042723631508681E-2</v>
      </c>
      <c r="M49" s="50">
        <f>IFERROR(H49/G49,0)</f>
        <v>0</v>
      </c>
      <c r="N49" s="48">
        <f>D49*250</f>
        <v>1500</v>
      </c>
      <c r="O49" s="51">
        <f t="shared" si="0"/>
        <v>19.833333333333332</v>
      </c>
    </row>
    <row r="50" spans="1:15" ht="15" thickBot="1" x14ac:dyDescent="0.35">
      <c r="A50" s="3" t="s">
        <v>28</v>
      </c>
      <c r="B50" s="1">
        <v>12864</v>
      </c>
      <c r="C50" s="2"/>
      <c r="D50" s="2">
        <v>128</v>
      </c>
      <c r="E50" s="2"/>
      <c r="F50" s="1">
        <v>5149</v>
      </c>
      <c r="G50" s="1">
        <v>4013</v>
      </c>
      <c r="H50" s="2">
        <v>40</v>
      </c>
      <c r="I50" s="1">
        <v>249760</v>
      </c>
      <c r="J50" s="1">
        <v>77905</v>
      </c>
      <c r="K50" s="41"/>
      <c r="L50" s="49">
        <f>IFERROR(B50/I50,0)</f>
        <v>5.1505445227418324E-2</v>
      </c>
      <c r="M50" s="50">
        <f>IFERROR(H50/G50,0)</f>
        <v>9.9676052828307996E-3</v>
      </c>
      <c r="N50" s="48">
        <f>D50*250</f>
        <v>32000</v>
      </c>
      <c r="O50" s="51">
        <f t="shared" si="0"/>
        <v>1.4875621890547264</v>
      </c>
    </row>
    <row r="51" spans="1:15" ht="15" thickBot="1" x14ac:dyDescent="0.35">
      <c r="A51" s="3" t="s">
        <v>48</v>
      </c>
      <c r="B51" s="1">
        <v>1110</v>
      </c>
      <c r="C51" s="62">
        <v>15</v>
      </c>
      <c r="D51" s="2">
        <v>55</v>
      </c>
      <c r="E51" s="2"/>
      <c r="F51" s="2">
        <v>152</v>
      </c>
      <c r="G51" s="1">
        <v>1779</v>
      </c>
      <c r="H51" s="2">
        <v>88</v>
      </c>
      <c r="I51" s="1">
        <v>45742</v>
      </c>
      <c r="J51" s="1">
        <v>73306</v>
      </c>
      <c r="K51" s="41"/>
      <c r="L51" s="49">
        <f>IFERROR(B51/I51,0)</f>
        <v>2.4266538411088279E-2</v>
      </c>
      <c r="M51" s="50">
        <f>IFERROR(H51/G51,0)</f>
        <v>4.9465992130410343E-2</v>
      </c>
      <c r="N51" s="48">
        <f>D51*250</f>
        <v>13750</v>
      </c>
      <c r="O51" s="51">
        <f t="shared" si="0"/>
        <v>11.387387387387387</v>
      </c>
    </row>
    <row r="52" spans="1:15" ht="15" thickBot="1" x14ac:dyDescent="0.35">
      <c r="A52" s="3" t="s">
        <v>29</v>
      </c>
      <c r="B52" s="1">
        <v>52647</v>
      </c>
      <c r="C52" s="62">
        <v>470</v>
      </c>
      <c r="D52" s="1">
        <v>1520</v>
      </c>
      <c r="E52" s="63">
        <v>6</v>
      </c>
      <c r="F52" s="1">
        <v>44301</v>
      </c>
      <c r="G52" s="1">
        <v>6168</v>
      </c>
      <c r="H52" s="2">
        <v>178</v>
      </c>
      <c r="I52" s="1">
        <v>453869</v>
      </c>
      <c r="J52" s="1">
        <v>53174</v>
      </c>
      <c r="K52" s="41"/>
      <c r="L52" s="49">
        <f>IFERROR(B52/I52,0)</f>
        <v>0.11599602528482889</v>
      </c>
      <c r="M52" s="50">
        <f>IFERROR(H52/G52,0)</f>
        <v>2.8858625162127109E-2</v>
      </c>
      <c r="N52" s="48">
        <f>D52*250</f>
        <v>380000</v>
      </c>
      <c r="O52" s="51">
        <f t="shared" si="0"/>
        <v>6.2178851596482234</v>
      </c>
    </row>
    <row r="53" spans="1:15" ht="15" thickBot="1" x14ac:dyDescent="0.35">
      <c r="A53" s="44" t="s">
        <v>9</v>
      </c>
      <c r="B53" s="1">
        <v>25474</v>
      </c>
      <c r="C53" s="2"/>
      <c r="D53" s="1">
        <v>1184</v>
      </c>
      <c r="E53" s="2"/>
      <c r="F53" s="1">
        <v>16220</v>
      </c>
      <c r="G53" s="1">
        <v>3345</v>
      </c>
      <c r="H53" s="2">
        <v>155</v>
      </c>
      <c r="I53" s="1">
        <v>415054</v>
      </c>
      <c r="J53" s="1">
        <v>54506</v>
      </c>
      <c r="K53" s="41"/>
      <c r="L53" s="49">
        <f>IFERROR(B53/I53,0)</f>
        <v>6.1375146366496887E-2</v>
      </c>
      <c r="M53" s="50">
        <f>IFERROR(H53/G53,0)</f>
        <v>4.6337817638266068E-2</v>
      </c>
      <c r="N53" s="48">
        <f>D53*250</f>
        <v>296000</v>
      </c>
      <c r="O53" s="51">
        <f t="shared" si="0"/>
        <v>10.619690664991756</v>
      </c>
    </row>
    <row r="54" spans="1:15" ht="14.5" thickBot="1" x14ac:dyDescent="0.35">
      <c r="A54" s="3" t="s">
        <v>56</v>
      </c>
      <c r="B54" s="1">
        <v>2212</v>
      </c>
      <c r="C54" s="62">
        <v>19</v>
      </c>
      <c r="D54" s="2">
        <v>85</v>
      </c>
      <c r="E54" s="2"/>
      <c r="F54" s="2">
        <v>620</v>
      </c>
      <c r="G54" s="1">
        <v>1234</v>
      </c>
      <c r="H54" s="2">
        <v>47</v>
      </c>
      <c r="I54" s="1">
        <v>119716</v>
      </c>
      <c r="J54" s="1">
        <v>66800</v>
      </c>
      <c r="K54" s="42"/>
      <c r="L54" s="49">
        <f>IFERROR(B54/I54,0)</f>
        <v>1.8477062380968291E-2</v>
      </c>
      <c r="M54" s="50">
        <f>IFERROR(H54/G54,0)</f>
        <v>3.8087520259319288E-2</v>
      </c>
      <c r="N54" s="48">
        <f>D54*250</f>
        <v>21250</v>
      </c>
      <c r="O54" s="51">
        <f t="shared" si="0"/>
        <v>8.6066907775768531</v>
      </c>
    </row>
    <row r="55" spans="1:15" ht="15" thickBot="1" x14ac:dyDescent="0.35">
      <c r="A55" s="3" t="s">
        <v>22</v>
      </c>
      <c r="B55" s="1">
        <v>21593</v>
      </c>
      <c r="C55" s="2"/>
      <c r="D55" s="2">
        <v>671</v>
      </c>
      <c r="E55" s="2"/>
      <c r="F55" s="1">
        <v>5923</v>
      </c>
      <c r="G55" s="1">
        <v>3709</v>
      </c>
      <c r="H55" s="2">
        <v>115</v>
      </c>
      <c r="I55" s="1">
        <v>378705</v>
      </c>
      <c r="J55" s="1">
        <v>65042</v>
      </c>
      <c r="K55" s="41"/>
      <c r="L55" s="49">
        <f>IFERROR(B55/I55,0)</f>
        <v>5.7017995537423587E-2</v>
      </c>
      <c r="M55" s="50">
        <f>IFERROR(H55/G55,0)</f>
        <v>3.1005661903478025E-2</v>
      </c>
      <c r="N55" s="48">
        <f>D55*250</f>
        <v>167750</v>
      </c>
      <c r="O55" s="51">
        <f t="shared" si="0"/>
        <v>6.7687213448802854</v>
      </c>
    </row>
    <row r="56" spans="1:15" ht="15" thickBot="1" x14ac:dyDescent="0.35">
      <c r="A56" s="14" t="s">
        <v>55</v>
      </c>
      <c r="B56" s="15">
        <v>980</v>
      </c>
      <c r="C56" s="15"/>
      <c r="D56" s="15">
        <v>18</v>
      </c>
      <c r="E56" s="15"/>
      <c r="F56" s="15">
        <v>158</v>
      </c>
      <c r="G56" s="36">
        <v>1693</v>
      </c>
      <c r="H56" s="15">
        <v>31</v>
      </c>
      <c r="I56" s="36">
        <v>30587</v>
      </c>
      <c r="J56" s="36">
        <v>52849</v>
      </c>
      <c r="K56" s="67"/>
      <c r="L56" s="49">
        <f>IFERROR(B56/I56,0)</f>
        <v>3.2039755451662474E-2</v>
      </c>
      <c r="M56" s="50">
        <f>IFERROR(H56/G56,0)</f>
        <v>1.831069108092144E-2</v>
      </c>
      <c r="N56" s="48">
        <f>D56*250</f>
        <v>4500</v>
      </c>
      <c r="O56" s="51">
        <f t="shared" si="0"/>
        <v>3.5918367346938775</v>
      </c>
    </row>
    <row r="57" spans="1:15" ht="15" thickBot="1" x14ac:dyDescent="0.35">
      <c r="A57" s="3"/>
      <c r="B57" s="47">
        <f>SUM(B2:B56)</f>
        <v>2034355</v>
      </c>
      <c r="C57" s="2"/>
      <c r="D57" s="47">
        <f>SUM(D2:D56)</f>
        <v>113563</v>
      </c>
      <c r="E57" s="2"/>
      <c r="F57" s="47">
        <f>SUM(F2:F56)</f>
        <v>1136897</v>
      </c>
      <c r="G57" s="1"/>
      <c r="H57" s="2"/>
      <c r="I57" s="47">
        <f>SUM(I2:I56)</f>
        <v>22487901</v>
      </c>
      <c r="J57" s="1"/>
      <c r="K57" s="8"/>
      <c r="N57" s="47">
        <f>SUM(N2:N56)</f>
        <v>28390750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5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5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5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6"/>
      <c r="J67" s="36"/>
      <c r="K67" s="37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59917B09-9AFA-41A7-8C76-6FCD2151D102}"/>
    <hyperlink ref="A33" r:id="rId2" display="https://www.worldometers.info/coronavirus/usa/new-jersey/" xr:uid="{830F536B-F0C4-4D1D-9069-99ED9A7CA984}"/>
    <hyperlink ref="A6" r:id="rId3" display="https://www.worldometers.info/coronavirus/usa/california/" xr:uid="{050F0DE1-FB9C-4014-82AB-616FB82C9F4B}"/>
    <hyperlink ref="A16" r:id="rId4" display="https://www.worldometers.info/coronavirus/usa/illinois/" xr:uid="{36C5D91A-5F90-40DA-99A0-B9B19BD31CF6}"/>
    <hyperlink ref="A24" r:id="rId5" display="https://www.worldometers.info/coronavirus/usa/massachusetts/" xr:uid="{CEF1C6EA-A6AD-4883-B21F-6DC8378ECF33}"/>
    <hyperlink ref="A42" r:id="rId6" display="https://www.worldometers.info/coronavirus/usa/pennsylvania/" xr:uid="{E2D55AB9-8141-4929-B906-49DD58887680}"/>
    <hyperlink ref="A48" r:id="rId7" display="https://www.worldometers.info/coronavirus/usa/texas/" xr:uid="{2392FA3B-B0C5-46C3-A453-096CD9E636BE}"/>
    <hyperlink ref="A11" r:id="rId8" display="https://www.worldometers.info/coronavirus/usa/florida/" xr:uid="{887D0CEE-52DE-46CE-A429-2A51B7CBC5A5}"/>
    <hyperlink ref="A21" r:id="rId9" display="https://www.worldometers.info/coronavirus/usa/louisiana/" xr:uid="{BE00922D-7727-4E2C-8B29-6EC3CD7E9B12}"/>
    <hyperlink ref="A39" r:id="rId10" display="https://www.worldometers.info/coronavirus/usa/ohio/" xr:uid="{C045ABC1-8A51-4A9F-B13A-48D44C42126C}"/>
    <hyperlink ref="A53" r:id="rId11" display="https://www.worldometers.info/coronavirus/usa/washington/" xr:uid="{DDAD5FED-A0ED-47AD-9FAA-CB369A5F5462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755</v>
      </c>
    </row>
    <row r="3" spans="1:2" ht="15" thickBot="1" x14ac:dyDescent="0.4">
      <c r="A3" s="3" t="s">
        <v>52</v>
      </c>
      <c r="B3" s="38">
        <v>11</v>
      </c>
    </row>
    <row r="4" spans="1:2" ht="15" thickBot="1" x14ac:dyDescent="0.4">
      <c r="A4" s="3" t="s">
        <v>33</v>
      </c>
      <c r="B4" s="38">
        <v>1127</v>
      </c>
    </row>
    <row r="5" spans="1:2" ht="15" thickBot="1" x14ac:dyDescent="0.4">
      <c r="A5" s="3" t="s">
        <v>34</v>
      </c>
      <c r="B5" s="38">
        <v>165</v>
      </c>
    </row>
    <row r="6" spans="1:2" ht="15" thickBot="1" x14ac:dyDescent="0.4">
      <c r="A6" s="44" t="s">
        <v>10</v>
      </c>
      <c r="B6" s="38">
        <v>4870</v>
      </c>
    </row>
    <row r="7" spans="1:2" ht="15" thickBot="1" x14ac:dyDescent="0.4">
      <c r="A7" s="3" t="s">
        <v>18</v>
      </c>
      <c r="B7" s="38">
        <v>1573</v>
      </c>
    </row>
    <row r="8" spans="1:2" ht="15" thickBot="1" x14ac:dyDescent="0.4">
      <c r="A8" s="3" t="s">
        <v>23</v>
      </c>
      <c r="B8" s="38">
        <v>4120</v>
      </c>
    </row>
    <row r="9" spans="1:2" ht="15" thickBot="1" x14ac:dyDescent="0.4">
      <c r="A9" s="3" t="s">
        <v>43</v>
      </c>
      <c r="B9" s="38">
        <v>414</v>
      </c>
    </row>
    <row r="10" spans="1:2" ht="21.5" thickBot="1" x14ac:dyDescent="0.4">
      <c r="A10" s="3" t="s">
        <v>63</v>
      </c>
      <c r="B10" s="38">
        <v>502</v>
      </c>
    </row>
    <row r="11" spans="1:2" ht="15" thickBot="1" x14ac:dyDescent="0.4">
      <c r="A11" s="44" t="s">
        <v>13</v>
      </c>
      <c r="B11" s="38">
        <v>2851</v>
      </c>
    </row>
    <row r="12" spans="1:2" ht="15" thickBot="1" x14ac:dyDescent="0.4">
      <c r="A12" s="3" t="s">
        <v>16</v>
      </c>
      <c r="B12" s="38">
        <v>2329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85</v>
      </c>
    </row>
    <row r="16" spans="1:2" ht="15" thickBot="1" x14ac:dyDescent="0.4">
      <c r="A16" s="44" t="s">
        <v>12</v>
      </c>
      <c r="B16" s="38">
        <v>6095</v>
      </c>
    </row>
    <row r="17" spans="1:2" ht="15" thickBot="1" x14ac:dyDescent="0.4">
      <c r="A17" s="3" t="s">
        <v>27</v>
      </c>
      <c r="B17" s="38">
        <v>2380</v>
      </c>
    </row>
    <row r="18" spans="1:2" ht="15" thickBot="1" x14ac:dyDescent="0.4">
      <c r="A18" s="3" t="s">
        <v>41</v>
      </c>
      <c r="B18" s="38">
        <v>638</v>
      </c>
    </row>
    <row r="19" spans="1:2" ht="15" thickBot="1" x14ac:dyDescent="0.4">
      <c r="A19" s="3" t="s">
        <v>45</v>
      </c>
      <c r="B19" s="38">
        <v>241</v>
      </c>
    </row>
    <row r="20" spans="1:2" ht="15" thickBot="1" x14ac:dyDescent="0.4">
      <c r="A20" s="3" t="s">
        <v>38</v>
      </c>
      <c r="B20" s="38">
        <v>484</v>
      </c>
    </row>
    <row r="21" spans="1:2" ht="15" thickBot="1" x14ac:dyDescent="0.4">
      <c r="A21" s="44" t="s">
        <v>14</v>
      </c>
      <c r="B21" s="38">
        <v>2974</v>
      </c>
    </row>
    <row r="22" spans="1:2" ht="15" thickBot="1" x14ac:dyDescent="0.4">
      <c r="A22" s="3" t="s">
        <v>39</v>
      </c>
      <c r="B22" s="38">
        <v>100</v>
      </c>
    </row>
    <row r="23" spans="1:2" ht="15" thickBot="1" x14ac:dyDescent="0.4">
      <c r="A23" s="3" t="s">
        <v>26</v>
      </c>
      <c r="B23" s="38">
        <v>2875</v>
      </c>
    </row>
    <row r="24" spans="1:2" ht="15" thickBot="1" x14ac:dyDescent="0.4">
      <c r="A24" s="44" t="s">
        <v>17</v>
      </c>
      <c r="B24" s="38">
        <v>7454</v>
      </c>
    </row>
    <row r="25" spans="1:2" ht="15" thickBot="1" x14ac:dyDescent="0.4">
      <c r="A25" s="3" t="s">
        <v>11</v>
      </c>
      <c r="B25" s="38">
        <v>5955</v>
      </c>
    </row>
    <row r="26" spans="1:2" ht="15" thickBot="1" x14ac:dyDescent="0.4">
      <c r="A26" s="3" t="s">
        <v>32</v>
      </c>
      <c r="B26" s="38">
        <v>1280</v>
      </c>
    </row>
    <row r="27" spans="1:2" ht="15" thickBot="1" x14ac:dyDescent="0.4">
      <c r="A27" s="3" t="s">
        <v>30</v>
      </c>
      <c r="B27" s="38">
        <v>868</v>
      </c>
    </row>
    <row r="28" spans="1:2" ht="15" thickBot="1" x14ac:dyDescent="0.4">
      <c r="A28" s="3" t="s">
        <v>35</v>
      </c>
      <c r="B28" s="38">
        <v>871</v>
      </c>
    </row>
    <row r="29" spans="1:2" ht="15" thickBot="1" x14ac:dyDescent="0.4">
      <c r="A29" s="3" t="s">
        <v>51</v>
      </c>
      <c r="B29" s="38">
        <v>18</v>
      </c>
    </row>
    <row r="30" spans="1:2" ht="15" thickBot="1" x14ac:dyDescent="0.4">
      <c r="A30" s="3" t="s">
        <v>50</v>
      </c>
      <c r="B30" s="38">
        <v>195</v>
      </c>
    </row>
    <row r="31" spans="1:2" ht="15" thickBot="1" x14ac:dyDescent="0.4">
      <c r="A31" s="3" t="s">
        <v>31</v>
      </c>
      <c r="B31" s="38">
        <v>458</v>
      </c>
    </row>
    <row r="32" spans="1:2" ht="15" thickBot="1" x14ac:dyDescent="0.4">
      <c r="A32" s="3" t="s">
        <v>42</v>
      </c>
      <c r="B32" s="38">
        <v>301</v>
      </c>
    </row>
    <row r="33" spans="1:2" ht="15" thickBot="1" x14ac:dyDescent="0.4">
      <c r="A33" s="44" t="s">
        <v>8</v>
      </c>
      <c r="B33" s="38">
        <v>12467</v>
      </c>
    </row>
    <row r="34" spans="1:2" ht="15" thickBot="1" x14ac:dyDescent="0.4">
      <c r="A34" s="3" t="s">
        <v>44</v>
      </c>
      <c r="B34" s="38">
        <v>410</v>
      </c>
    </row>
    <row r="35" spans="1:2" ht="15" thickBot="1" x14ac:dyDescent="0.4">
      <c r="A35" s="44" t="s">
        <v>7</v>
      </c>
      <c r="B35" s="38">
        <v>30680</v>
      </c>
    </row>
    <row r="36" spans="1:2" ht="15" thickBot="1" x14ac:dyDescent="0.4">
      <c r="A36" s="3" t="s">
        <v>24</v>
      </c>
      <c r="B36" s="38">
        <v>1093</v>
      </c>
    </row>
    <row r="37" spans="1:2" ht="15" thickBot="1" x14ac:dyDescent="0.4">
      <c r="A37" s="3" t="s">
        <v>53</v>
      </c>
      <c r="B37" s="38">
        <v>74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2465</v>
      </c>
    </row>
    <row r="40" spans="1:2" ht="15" thickBot="1" x14ac:dyDescent="0.4">
      <c r="A40" s="3" t="s">
        <v>46</v>
      </c>
      <c r="B40" s="38">
        <v>357</v>
      </c>
    </row>
    <row r="41" spans="1:2" ht="15" thickBot="1" x14ac:dyDescent="0.4">
      <c r="A41" s="3" t="s">
        <v>37</v>
      </c>
      <c r="B41" s="38">
        <v>169</v>
      </c>
    </row>
    <row r="42" spans="1:2" ht="15" thickBot="1" x14ac:dyDescent="0.4">
      <c r="A42" s="44" t="s">
        <v>19</v>
      </c>
      <c r="B42" s="38">
        <v>6197</v>
      </c>
    </row>
    <row r="43" spans="1:2" ht="15" thickBot="1" x14ac:dyDescent="0.4">
      <c r="A43" s="3" t="s">
        <v>65</v>
      </c>
      <c r="B43" s="38">
        <v>144</v>
      </c>
    </row>
    <row r="44" spans="1:2" ht="15" thickBot="1" x14ac:dyDescent="0.4">
      <c r="A44" s="3" t="s">
        <v>40</v>
      </c>
      <c r="B44" s="38">
        <v>823</v>
      </c>
    </row>
    <row r="45" spans="1:2" ht="15" thickBot="1" x14ac:dyDescent="0.4">
      <c r="A45" s="3" t="s">
        <v>25</v>
      </c>
      <c r="B45" s="38">
        <v>575</v>
      </c>
    </row>
    <row r="46" spans="1:2" ht="15" thickBot="1" x14ac:dyDescent="0.4">
      <c r="A46" s="3" t="s">
        <v>54</v>
      </c>
      <c r="B46" s="38">
        <v>73</v>
      </c>
    </row>
    <row r="47" spans="1:2" ht="15" thickBot="1" x14ac:dyDescent="0.4">
      <c r="A47" s="3" t="s">
        <v>20</v>
      </c>
      <c r="B47" s="38">
        <v>436</v>
      </c>
    </row>
    <row r="48" spans="1:2" ht="15" thickBot="1" x14ac:dyDescent="0.4">
      <c r="A48" s="44" t="s">
        <v>15</v>
      </c>
      <c r="B48" s="38">
        <v>1920</v>
      </c>
    </row>
    <row r="49" spans="1:2" ht="21.5" thickBot="1" x14ac:dyDescent="0.4">
      <c r="A49" s="60" t="s">
        <v>66</v>
      </c>
      <c r="B49" s="61">
        <v>6</v>
      </c>
    </row>
    <row r="50" spans="1:2" ht="15" thickBot="1" x14ac:dyDescent="0.4">
      <c r="A50" s="3" t="s">
        <v>28</v>
      </c>
      <c r="B50" s="38">
        <v>128</v>
      </c>
    </row>
    <row r="51" spans="1:2" ht="15" thickBot="1" x14ac:dyDescent="0.4">
      <c r="A51" s="3" t="s">
        <v>48</v>
      </c>
      <c r="B51" s="38">
        <v>55</v>
      </c>
    </row>
    <row r="52" spans="1:2" ht="15" thickBot="1" x14ac:dyDescent="0.4">
      <c r="A52" s="3" t="s">
        <v>29</v>
      </c>
      <c r="B52" s="38">
        <v>1520</v>
      </c>
    </row>
    <row r="53" spans="1:2" ht="15" thickBot="1" x14ac:dyDescent="0.4">
      <c r="A53" s="44" t="s">
        <v>9</v>
      </c>
      <c r="B53" s="38">
        <v>1184</v>
      </c>
    </row>
    <row r="54" spans="1:2" ht="15" thickBot="1" x14ac:dyDescent="0.4">
      <c r="A54" s="3" t="s">
        <v>56</v>
      </c>
      <c r="B54" s="38">
        <v>85</v>
      </c>
    </row>
    <row r="55" spans="1:2" ht="15" thickBot="1" x14ac:dyDescent="0.4">
      <c r="A55" s="3" t="s">
        <v>22</v>
      </c>
      <c r="B55" s="38">
        <v>671</v>
      </c>
    </row>
    <row r="56" spans="1:2" ht="15" thickBot="1" x14ac:dyDescent="0.4">
      <c r="A56" s="14" t="s">
        <v>55</v>
      </c>
      <c r="B56" s="39">
        <v>18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EA492899-6F42-45A1-AB75-C7B48841735A}"/>
    <hyperlink ref="A33" r:id="rId2" display="https://www.worldometers.info/coronavirus/usa/new-jersey/" xr:uid="{4E2C8F72-328C-4135-B5AD-C393208A8617}"/>
    <hyperlink ref="A6" r:id="rId3" display="https://www.worldometers.info/coronavirus/usa/california/" xr:uid="{09F4867F-FFF4-4262-8102-F523479A4AD2}"/>
    <hyperlink ref="A16" r:id="rId4" display="https://www.worldometers.info/coronavirus/usa/illinois/" xr:uid="{0CDA28B9-CCC5-44CA-92D9-1EBECC184F5E}"/>
    <hyperlink ref="A24" r:id="rId5" display="https://www.worldometers.info/coronavirus/usa/massachusetts/" xr:uid="{F70843A7-16BE-4C0C-9DFD-6027FD148E05}"/>
    <hyperlink ref="A42" r:id="rId6" display="https://www.worldometers.info/coronavirus/usa/pennsylvania/" xr:uid="{76CD7FA4-D7FB-4ABD-B1EB-BDA28FC3C9B0}"/>
    <hyperlink ref="A48" r:id="rId7" display="https://www.worldometers.info/coronavirus/usa/texas/" xr:uid="{F0EA7CB8-2FD1-47F2-BAD1-17414E67E6B7}"/>
    <hyperlink ref="A11" r:id="rId8" display="https://www.worldometers.info/coronavirus/usa/florida/" xr:uid="{422366B8-11DE-4291-9F83-FE4EA1640421}"/>
    <hyperlink ref="A21" r:id="rId9" display="https://www.worldometers.info/coronavirus/usa/louisiana/" xr:uid="{1ECCD39C-5CC3-450A-B2AE-F44AB483F59B}"/>
    <hyperlink ref="A39" r:id="rId10" display="https://www.worldometers.info/coronavirus/usa/ohio/" xr:uid="{27B1BAAF-82C3-4AD2-B297-753BFC6002CE}"/>
    <hyperlink ref="A53" r:id="rId11" display="https://www.worldometers.info/coronavirus/usa/washington/" xr:uid="{040870CD-4336-4410-A133-E4FAD736D7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755</v>
      </c>
    </row>
    <row r="3" spans="1:3" ht="13" thickBot="1" x14ac:dyDescent="0.4">
      <c r="B3" s="3" t="s">
        <v>52</v>
      </c>
      <c r="C3" s="38">
        <v>11</v>
      </c>
    </row>
    <row r="4" spans="1:3" ht="13" thickBot="1" x14ac:dyDescent="0.4">
      <c r="A4" s="34" t="s">
        <v>33</v>
      </c>
      <c r="B4" s="3" t="s">
        <v>33</v>
      </c>
      <c r="C4" s="38">
        <v>1127</v>
      </c>
    </row>
    <row r="5" spans="1:3" ht="13" thickBot="1" x14ac:dyDescent="0.4">
      <c r="A5" s="34" t="s">
        <v>34</v>
      </c>
      <c r="B5" s="3" t="s">
        <v>34</v>
      </c>
      <c r="C5" s="38">
        <v>165</v>
      </c>
    </row>
    <row r="6" spans="1:3" ht="15" thickBot="1" x14ac:dyDescent="0.4">
      <c r="A6" s="34" t="s">
        <v>10</v>
      </c>
      <c r="B6" s="44" t="s">
        <v>10</v>
      </c>
      <c r="C6" s="38">
        <v>4870</v>
      </c>
    </row>
    <row r="7" spans="1:3" ht="13" thickBot="1" x14ac:dyDescent="0.4">
      <c r="A7" s="34" t="s">
        <v>18</v>
      </c>
      <c r="B7" s="3" t="s">
        <v>18</v>
      </c>
      <c r="C7" s="38">
        <v>1573</v>
      </c>
    </row>
    <row r="8" spans="1:3" ht="13" thickBot="1" x14ac:dyDescent="0.4">
      <c r="A8" s="34" t="s">
        <v>23</v>
      </c>
      <c r="B8" s="3" t="s">
        <v>23</v>
      </c>
      <c r="C8" s="38">
        <v>4120</v>
      </c>
    </row>
    <row r="9" spans="1:3" ht="13" thickBot="1" x14ac:dyDescent="0.4">
      <c r="A9" s="34" t="s">
        <v>43</v>
      </c>
      <c r="B9" s="3" t="s">
        <v>43</v>
      </c>
      <c r="C9" s="38">
        <v>414</v>
      </c>
    </row>
    <row r="10" spans="1:3" ht="13" thickBot="1" x14ac:dyDescent="0.4">
      <c r="A10" s="34" t="s">
        <v>95</v>
      </c>
      <c r="B10" s="3" t="s">
        <v>63</v>
      </c>
      <c r="C10" s="38">
        <v>502</v>
      </c>
    </row>
    <row r="11" spans="1:3" ht="15" thickBot="1" x14ac:dyDescent="0.4">
      <c r="A11" s="34" t="s">
        <v>13</v>
      </c>
      <c r="B11" s="44" t="s">
        <v>13</v>
      </c>
      <c r="C11" s="38">
        <v>2851</v>
      </c>
    </row>
    <row r="12" spans="1:3" ht="13" thickBot="1" x14ac:dyDescent="0.4">
      <c r="A12" s="34" t="s">
        <v>16</v>
      </c>
      <c r="B12" s="3" t="s">
        <v>16</v>
      </c>
      <c r="C12" s="38">
        <v>2329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85</v>
      </c>
    </row>
    <row r="16" spans="1:3" ht="15" thickBot="1" x14ac:dyDescent="0.4">
      <c r="A16" s="34" t="s">
        <v>12</v>
      </c>
      <c r="B16" s="44" t="s">
        <v>12</v>
      </c>
      <c r="C16" s="38">
        <v>6095</v>
      </c>
    </row>
    <row r="17" spans="1:3" ht="13" thickBot="1" x14ac:dyDescent="0.4">
      <c r="A17" s="34" t="s">
        <v>27</v>
      </c>
      <c r="B17" s="3" t="s">
        <v>27</v>
      </c>
      <c r="C17" s="38">
        <v>2380</v>
      </c>
    </row>
    <row r="18" spans="1:3" ht="13" thickBot="1" x14ac:dyDescent="0.4">
      <c r="A18" s="34" t="s">
        <v>41</v>
      </c>
      <c r="B18" s="3" t="s">
        <v>41</v>
      </c>
      <c r="C18" s="38">
        <v>638</v>
      </c>
    </row>
    <row r="19" spans="1:3" ht="13" thickBot="1" x14ac:dyDescent="0.4">
      <c r="A19" s="34" t="s">
        <v>45</v>
      </c>
      <c r="B19" s="3" t="s">
        <v>45</v>
      </c>
      <c r="C19" s="38">
        <v>241</v>
      </c>
    </row>
    <row r="20" spans="1:3" ht="13" thickBot="1" x14ac:dyDescent="0.4">
      <c r="A20" s="34" t="s">
        <v>38</v>
      </c>
      <c r="B20" s="3" t="s">
        <v>38</v>
      </c>
      <c r="C20" s="38">
        <v>484</v>
      </c>
    </row>
    <row r="21" spans="1:3" ht="15" thickBot="1" x14ac:dyDescent="0.4">
      <c r="A21" s="34" t="s">
        <v>14</v>
      </c>
      <c r="B21" s="44" t="s">
        <v>14</v>
      </c>
      <c r="C21" s="38">
        <v>2974</v>
      </c>
    </row>
    <row r="22" spans="1:3" ht="13" thickBot="1" x14ac:dyDescent="0.4">
      <c r="B22" s="3" t="s">
        <v>39</v>
      </c>
      <c r="C22" s="38">
        <v>100</v>
      </c>
    </row>
    <row r="23" spans="1:3" ht="13" thickBot="1" x14ac:dyDescent="0.4">
      <c r="A23" s="34" t="s">
        <v>26</v>
      </c>
      <c r="B23" s="3" t="s">
        <v>26</v>
      </c>
      <c r="C23" s="38">
        <v>2875</v>
      </c>
    </row>
    <row r="24" spans="1:3" ht="15" thickBot="1" x14ac:dyDescent="0.4">
      <c r="A24" s="34" t="s">
        <v>17</v>
      </c>
      <c r="B24" s="44" t="s">
        <v>17</v>
      </c>
      <c r="C24" s="38">
        <v>7454</v>
      </c>
    </row>
    <row r="25" spans="1:3" ht="13" thickBot="1" x14ac:dyDescent="0.4">
      <c r="A25" s="34" t="s">
        <v>11</v>
      </c>
      <c r="B25" s="3" t="s">
        <v>11</v>
      </c>
      <c r="C25" s="38">
        <v>5955</v>
      </c>
    </row>
    <row r="26" spans="1:3" ht="13" thickBot="1" x14ac:dyDescent="0.4">
      <c r="A26" s="34" t="s">
        <v>32</v>
      </c>
      <c r="B26" s="3" t="s">
        <v>32</v>
      </c>
      <c r="C26" s="38">
        <v>1280</v>
      </c>
    </row>
    <row r="27" spans="1:3" ht="13" thickBot="1" x14ac:dyDescent="0.4">
      <c r="A27" s="34" t="s">
        <v>30</v>
      </c>
      <c r="B27" s="3" t="s">
        <v>30</v>
      </c>
      <c r="C27" s="38">
        <v>868</v>
      </c>
    </row>
    <row r="28" spans="1:3" ht="13" thickBot="1" x14ac:dyDescent="0.4">
      <c r="A28" s="34" t="s">
        <v>35</v>
      </c>
      <c r="B28" s="3" t="s">
        <v>35</v>
      </c>
      <c r="C28" s="38">
        <v>871</v>
      </c>
    </row>
    <row r="29" spans="1:3" ht="13" thickBot="1" x14ac:dyDescent="0.4">
      <c r="B29" s="3" t="s">
        <v>51</v>
      </c>
      <c r="C29" s="38">
        <v>18</v>
      </c>
    </row>
    <row r="30" spans="1:3" ht="13" thickBot="1" x14ac:dyDescent="0.4">
      <c r="B30" s="3" t="s">
        <v>50</v>
      </c>
      <c r="C30" s="38">
        <v>195</v>
      </c>
    </row>
    <row r="31" spans="1:3" ht="13" thickBot="1" x14ac:dyDescent="0.4">
      <c r="A31" s="34" t="s">
        <v>31</v>
      </c>
      <c r="B31" s="3" t="s">
        <v>31</v>
      </c>
      <c r="C31" s="38">
        <v>458</v>
      </c>
    </row>
    <row r="32" spans="1:3" ht="13" thickBot="1" x14ac:dyDescent="0.4">
      <c r="A32" s="34" t="s">
        <v>42</v>
      </c>
      <c r="B32" s="3" t="s">
        <v>42</v>
      </c>
      <c r="C32" s="38">
        <v>301</v>
      </c>
    </row>
    <row r="33" spans="1:3" ht="15" thickBot="1" x14ac:dyDescent="0.4">
      <c r="A33" s="34" t="s">
        <v>8</v>
      </c>
      <c r="B33" s="44" t="s">
        <v>8</v>
      </c>
      <c r="C33" s="38">
        <v>12467</v>
      </c>
    </row>
    <row r="34" spans="1:3" ht="13" thickBot="1" x14ac:dyDescent="0.4">
      <c r="A34" s="34" t="s">
        <v>44</v>
      </c>
      <c r="B34" s="3" t="s">
        <v>44</v>
      </c>
      <c r="C34" s="38">
        <v>410</v>
      </c>
    </row>
    <row r="35" spans="1:3" ht="15" thickBot="1" x14ac:dyDescent="0.4">
      <c r="A35" s="34" t="s">
        <v>7</v>
      </c>
      <c r="B35" s="44" t="s">
        <v>7</v>
      </c>
      <c r="C35" s="38">
        <v>30680</v>
      </c>
    </row>
    <row r="36" spans="1:3" ht="13" thickBot="1" x14ac:dyDescent="0.4">
      <c r="A36" s="34" t="s">
        <v>24</v>
      </c>
      <c r="B36" s="3" t="s">
        <v>24</v>
      </c>
      <c r="C36" s="38">
        <v>1093</v>
      </c>
    </row>
    <row r="37" spans="1:3" ht="13" thickBot="1" x14ac:dyDescent="0.4">
      <c r="B37" s="3" t="s">
        <v>53</v>
      </c>
      <c r="C37" s="38">
        <v>74</v>
      </c>
    </row>
    <row r="38" spans="1:3" ht="15" thickBot="1" x14ac:dyDescent="0.4">
      <c r="A38" s="34" t="s">
        <v>21</v>
      </c>
      <c r="B38" s="44" t="s">
        <v>21</v>
      </c>
      <c r="C38" s="38">
        <v>2465</v>
      </c>
    </row>
    <row r="39" spans="1:3" ht="13" thickBot="1" x14ac:dyDescent="0.4">
      <c r="A39" s="34" t="s">
        <v>46</v>
      </c>
      <c r="B39" s="3" t="s">
        <v>46</v>
      </c>
      <c r="C39" s="38">
        <v>357</v>
      </c>
    </row>
    <row r="40" spans="1:3" ht="13" thickBot="1" x14ac:dyDescent="0.4">
      <c r="A40" s="34" t="s">
        <v>37</v>
      </c>
      <c r="B40" s="3" t="s">
        <v>37</v>
      </c>
      <c r="C40" s="38">
        <v>169</v>
      </c>
    </row>
    <row r="41" spans="1:3" ht="15" thickBot="1" x14ac:dyDescent="0.4">
      <c r="A41" s="34" t="s">
        <v>19</v>
      </c>
      <c r="B41" s="44" t="s">
        <v>19</v>
      </c>
      <c r="C41" s="38">
        <v>6197</v>
      </c>
    </row>
    <row r="42" spans="1:3" ht="13" thickBot="1" x14ac:dyDescent="0.4">
      <c r="A42" s="34" t="s">
        <v>65</v>
      </c>
      <c r="B42" s="3" t="s">
        <v>65</v>
      </c>
      <c r="C42" s="38">
        <v>144</v>
      </c>
    </row>
    <row r="43" spans="1:3" ht="13" thickBot="1" x14ac:dyDescent="0.4">
      <c r="B43" s="3" t="s">
        <v>40</v>
      </c>
      <c r="C43" s="38">
        <v>823</v>
      </c>
    </row>
    <row r="44" spans="1:3" ht="13" thickBot="1" x14ac:dyDescent="0.4">
      <c r="A44" s="34" t="s">
        <v>25</v>
      </c>
      <c r="B44" s="3" t="s">
        <v>25</v>
      </c>
      <c r="C44" s="38">
        <v>575</v>
      </c>
    </row>
    <row r="45" spans="1:3" ht="13" thickBot="1" x14ac:dyDescent="0.4">
      <c r="A45" s="34" t="s">
        <v>54</v>
      </c>
      <c r="B45" s="3" t="s">
        <v>54</v>
      </c>
      <c r="C45" s="38">
        <v>73</v>
      </c>
    </row>
    <row r="46" spans="1:3" ht="13" thickBot="1" x14ac:dyDescent="0.4">
      <c r="A46" s="34" t="s">
        <v>20</v>
      </c>
      <c r="B46" s="3" t="s">
        <v>20</v>
      </c>
      <c r="C46" s="38">
        <v>436</v>
      </c>
    </row>
    <row r="47" spans="1:3" ht="15" thickBot="1" x14ac:dyDescent="0.4">
      <c r="A47" s="34" t="s">
        <v>15</v>
      </c>
      <c r="B47" s="44" t="s">
        <v>15</v>
      </c>
      <c r="C47" s="38">
        <v>1920</v>
      </c>
    </row>
    <row r="48" spans="1:3" ht="13" thickBot="1" x14ac:dyDescent="0.4">
      <c r="A48" s="34" t="s">
        <v>28</v>
      </c>
      <c r="B48" s="3" t="s">
        <v>28</v>
      </c>
      <c r="C48" s="38">
        <v>128</v>
      </c>
    </row>
    <row r="49" spans="1:3" ht="13" thickBot="1" x14ac:dyDescent="0.4">
      <c r="A49" s="34" t="s">
        <v>48</v>
      </c>
      <c r="B49" s="3" t="s">
        <v>48</v>
      </c>
      <c r="C49" s="38">
        <v>55</v>
      </c>
    </row>
    <row r="50" spans="1:3" ht="13" thickBot="1" x14ac:dyDescent="0.4">
      <c r="A50" s="34" t="s">
        <v>29</v>
      </c>
      <c r="B50" s="3" t="s">
        <v>29</v>
      </c>
      <c r="C50" s="38">
        <v>1520</v>
      </c>
    </row>
    <row r="51" spans="1:3" ht="15" thickBot="1" x14ac:dyDescent="0.4">
      <c r="A51" s="34" t="s">
        <v>9</v>
      </c>
      <c r="B51" s="44" t="s">
        <v>9</v>
      </c>
      <c r="C51" s="38">
        <v>1184</v>
      </c>
    </row>
    <row r="52" spans="1:3" ht="13" thickBot="1" x14ac:dyDescent="0.4">
      <c r="B52" s="3" t="s">
        <v>56</v>
      </c>
      <c r="C52" s="38">
        <v>85</v>
      </c>
    </row>
    <row r="53" spans="1:3" ht="13" thickBot="1" x14ac:dyDescent="0.4">
      <c r="A53" s="34" t="s">
        <v>22</v>
      </c>
      <c r="B53" s="3" t="s">
        <v>22</v>
      </c>
      <c r="C53" s="38">
        <v>671</v>
      </c>
    </row>
    <row r="54" spans="1:3" ht="13" thickBot="1" x14ac:dyDescent="0.4">
      <c r="A54" s="34" t="s">
        <v>55</v>
      </c>
      <c r="B54" s="14" t="s">
        <v>55</v>
      </c>
      <c r="C54" s="39">
        <v>18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2E4059CD-9A88-4A06-BDAA-3CDD018795FF}"/>
    <hyperlink ref="B33" r:id="rId2" display="https://www.worldometers.info/coronavirus/usa/new-jersey/" xr:uid="{3AEAAEC6-CBD9-4164-B1CC-B584721C6F26}"/>
    <hyperlink ref="B6" r:id="rId3" display="https://www.worldometers.info/coronavirus/usa/california/" xr:uid="{3F01B974-2E18-41EC-A6CD-1D1E26163E66}"/>
    <hyperlink ref="B16" r:id="rId4" display="https://www.worldometers.info/coronavirus/usa/illinois/" xr:uid="{257665F8-6A76-4FC6-A985-468F851B3799}"/>
    <hyperlink ref="B24" r:id="rId5" display="https://www.worldometers.info/coronavirus/usa/massachusetts/" xr:uid="{C5EB4EEC-1C2D-47F7-803F-00D9F78880E3}"/>
    <hyperlink ref="B41" r:id="rId6" display="https://www.worldometers.info/coronavirus/usa/pennsylvania/" xr:uid="{F87EC8AB-26A6-49AA-8C05-60EFBEEBBBCA}"/>
    <hyperlink ref="B47" r:id="rId7" display="https://www.worldometers.info/coronavirus/usa/texas/" xr:uid="{44B488DD-9352-4E19-9BC1-D6BDE380461E}"/>
    <hyperlink ref="B11" r:id="rId8" display="https://www.worldometers.info/coronavirus/usa/florida/" xr:uid="{A383929B-4DBD-466F-A2C7-C6A1D02EE058}"/>
    <hyperlink ref="B21" r:id="rId9" display="https://www.worldometers.info/coronavirus/usa/louisiana/" xr:uid="{6BE7F28F-2B8D-400D-834F-26F085A79DD6}"/>
    <hyperlink ref="B38" r:id="rId10" display="https://www.worldometers.info/coronavirus/usa/ohio/" xr:uid="{73705986-A392-400B-B280-3DE882CA4C8E}"/>
    <hyperlink ref="B51" r:id="rId11" display="https://www.worldometers.info/coronavirus/usa/washington/" xr:uid="{BD8FFAFE-BBC7-4ECC-AA72-61671D9E9388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2020-06-11T16:58:16Z</dcterms:modified>
</cp:coreProperties>
</file>