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0" documentId="8_{A2809101-00BC-440B-9F67-DEBCBE031049}" xr6:coauthVersionLast="45" xr6:coauthVersionMax="45" xr10:uidLastSave="{00000000-0000-0000-0000-000000000000}"/>
  <bookViews>
    <workbookView xWindow="8415" yWindow="-20055" windowWidth="24855" windowHeight="168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Updates'!$A$1:$V$22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29" i="3"/>
  <c r="N33" i="3"/>
  <c r="N27" i="3"/>
  <c r="N10" i="3"/>
  <c r="N36" i="3"/>
  <c r="N28" i="3"/>
  <c r="N7" i="3"/>
  <c r="N23" i="3"/>
  <c r="N4" i="3"/>
  <c r="N5" i="3"/>
  <c r="N11" i="3"/>
  <c r="N42" i="3"/>
  <c r="N6" i="3"/>
  <c r="N16" i="3"/>
  <c r="N13" i="3"/>
  <c r="N18" i="3"/>
  <c r="N31" i="3"/>
  <c r="N22" i="3"/>
  <c r="N19" i="3"/>
  <c r="N52" i="3"/>
  <c r="N38" i="3"/>
  <c r="N43" i="3"/>
  <c r="N12" i="3"/>
  <c r="N3" i="3"/>
  <c r="N51" i="3"/>
  <c r="N24" i="3"/>
  <c r="N26" i="3"/>
  <c r="N39" i="3"/>
  <c r="N25" i="3"/>
  <c r="N30" i="3"/>
  <c r="N34" i="3"/>
  <c r="N37" i="3"/>
  <c r="N15" i="3"/>
  <c r="N49" i="3"/>
  <c r="N46" i="3"/>
  <c r="N20" i="3"/>
  <c r="N45" i="3"/>
  <c r="N17" i="3"/>
  <c r="N21" i="3"/>
  <c r="N56" i="3"/>
  <c r="N40" i="3"/>
  <c r="N55" i="3"/>
  <c r="N53" i="3"/>
  <c r="N50" i="3"/>
  <c r="N54" i="3"/>
  <c r="N41" i="3"/>
  <c r="N47" i="3"/>
  <c r="N14" i="3"/>
  <c r="N32" i="3"/>
  <c r="N44" i="3"/>
  <c r="N8" i="3"/>
  <c r="N9" i="3"/>
  <c r="N48" i="3"/>
  <c r="N2" i="3"/>
  <c r="N35" i="3"/>
  <c r="M49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49" i="3" l="1"/>
  <c r="L28" i="3"/>
  <c r="L56" i="3"/>
  <c r="L20" i="3"/>
  <c r="L44" i="3"/>
  <c r="L24" i="3"/>
  <c r="L29" i="3"/>
  <c r="L51" i="3"/>
  <c r="L39" i="3"/>
  <c r="L12" i="3"/>
  <c r="L16" i="3"/>
  <c r="L48" i="3"/>
  <c r="L21" i="3"/>
  <c r="L27" i="3"/>
  <c r="L31" i="3"/>
  <c r="L36" i="3"/>
  <c r="L9" i="3"/>
  <c r="L2" i="3"/>
  <c r="L25" i="3"/>
  <c r="L46" i="3"/>
  <c r="L4" i="3"/>
  <c r="L30" i="3"/>
  <c r="L50" i="3"/>
  <c r="L32" i="3"/>
  <c r="L23" i="3"/>
  <c r="L42" i="3"/>
  <c r="L43" i="3"/>
  <c r="L8" i="3"/>
  <c r="L54" i="3"/>
  <c r="L33" i="3"/>
  <c r="L22" i="3"/>
  <c r="L45" i="3"/>
  <c r="L17" i="3"/>
  <c r="L18" i="3"/>
  <c r="L52" i="3"/>
  <c r="L5" i="3"/>
  <c r="L38" i="3"/>
  <c r="L6" i="3"/>
  <c r="L14" i="3"/>
  <c r="L37" i="3"/>
  <c r="L34" i="3"/>
  <c r="L53" i="3"/>
  <c r="L41" i="3"/>
  <c r="L35" i="3"/>
  <c r="L47" i="3"/>
  <c r="L19" i="3"/>
  <c r="L55" i="3"/>
  <c r="L11" i="3"/>
  <c r="L15" i="3"/>
  <c r="L26" i="3"/>
  <c r="L3" i="3"/>
  <c r="L40" i="3"/>
  <c r="L10" i="3"/>
  <c r="L13" i="3"/>
  <c r="M6" i="3" l="1"/>
  <c r="M32" i="3"/>
  <c r="M25" i="3"/>
  <c r="M53" i="3"/>
  <c r="M29" i="3"/>
  <c r="M26" i="3"/>
  <c r="M14" i="3"/>
  <c r="M21" i="3"/>
  <c r="M30" i="3"/>
  <c r="M38" i="3"/>
  <c r="M42" i="3"/>
  <c r="M2" i="3"/>
  <c r="M23" i="3"/>
  <c r="M10" i="3"/>
  <c r="M7" i="3"/>
  <c r="M16" i="3"/>
  <c r="M4" i="3"/>
  <c r="M15" i="3"/>
  <c r="M28" i="3"/>
  <c r="M34" i="3"/>
  <c r="M46" i="3"/>
  <c r="M24" i="3"/>
  <c r="M52" i="3"/>
  <c r="M27" i="3"/>
  <c r="M48" i="3"/>
  <c r="M55" i="3"/>
  <c r="M39" i="3"/>
  <c r="M54" i="3"/>
  <c r="M8" i="3"/>
  <c r="M51" i="3"/>
  <c r="M18" i="3"/>
  <c r="M43" i="3"/>
  <c r="M47" i="3"/>
  <c r="M22" i="3"/>
  <c r="M11" i="3"/>
  <c r="M3" i="3"/>
  <c r="M17" i="3"/>
  <c r="M9" i="3"/>
  <c r="M36" i="3"/>
  <c r="M13" i="3"/>
  <c r="M5" i="3"/>
  <c r="M19" i="3"/>
  <c r="M33" i="3"/>
  <c r="M45" i="3"/>
  <c r="M50" i="3"/>
  <c r="M40" i="3"/>
  <c r="M35" i="3"/>
  <c r="M41" i="3"/>
  <c r="M44" i="3"/>
  <c r="M12" i="3"/>
  <c r="M37" i="3"/>
  <c r="M56" i="3"/>
  <c r="M31" i="3"/>
  <c r="M20" i="3"/>
  <c r="L7" i="3" l="1"/>
  <c r="N5" i="1" l="1"/>
  <c r="O5" i="1" s="1"/>
  <c r="N6" i="1"/>
  <c r="O6" i="1" s="1"/>
  <c r="N7" i="1"/>
  <c r="O7" i="1" s="1"/>
  <c r="N8" i="1"/>
  <c r="O8" i="1" s="1"/>
  <c r="N9" i="1"/>
  <c r="N10" i="1"/>
  <c r="N11" i="1"/>
  <c r="O11" i="1" s="1"/>
  <c r="N12" i="1"/>
  <c r="O12" i="1" s="1"/>
  <c r="N13" i="1"/>
  <c r="O13" i="1" s="1"/>
  <c r="N14" i="1"/>
  <c r="O14" i="1" s="1"/>
  <c r="N15" i="1"/>
  <c r="O15" i="1" s="1"/>
  <c r="N16" i="1"/>
  <c r="N17" i="1"/>
  <c r="N18" i="1"/>
  <c r="N19" i="1"/>
  <c r="O19" i="1" s="1"/>
  <c r="N20" i="1"/>
  <c r="O20" i="1" s="1"/>
  <c r="O17" i="1" l="1"/>
  <c r="O16" i="1"/>
  <c r="O9" i="1"/>
  <c r="O18" i="1"/>
  <c r="O10" i="1"/>
  <c r="U2" i="1"/>
  <c r="N21" i="1" l="1"/>
  <c r="O21" i="1" l="1"/>
  <c r="U15" i="1"/>
  <c r="V15" i="1" s="1"/>
  <c r="U17" i="1"/>
  <c r="V17" i="1" s="1"/>
  <c r="U5" i="1"/>
  <c r="V5" i="1" s="1"/>
  <c r="U14" i="1"/>
  <c r="V14" i="1" s="1"/>
  <c r="U12" i="1"/>
  <c r="V12" i="1" s="1"/>
  <c r="U20" i="1"/>
  <c r="V20" i="1" s="1"/>
  <c r="U18" i="1"/>
  <c r="V18" i="1" s="1"/>
  <c r="U13" i="1"/>
  <c r="V13" i="1" s="1"/>
  <c r="U6" i="1"/>
  <c r="V6" i="1" s="1"/>
  <c r="U8" i="1"/>
  <c r="V8" i="1" s="1"/>
  <c r="U19" i="1"/>
  <c r="V19" i="1" s="1"/>
  <c r="U10" i="1"/>
  <c r="V10" i="1" s="1"/>
  <c r="U7" i="1"/>
  <c r="V7" i="1" s="1"/>
  <c r="U16" i="1"/>
  <c r="V16" i="1" s="1"/>
  <c r="U9" i="1"/>
  <c r="V9" i="1" s="1"/>
  <c r="U11" i="1"/>
  <c r="V11" i="1" s="1"/>
  <c r="S9" i="1"/>
  <c r="S20" i="1"/>
  <c r="S12" i="1"/>
  <c r="S14" i="1"/>
  <c r="S6" i="1"/>
  <c r="S19" i="1"/>
  <c r="S11" i="1"/>
  <c r="S16" i="1"/>
  <c r="S8" i="1"/>
  <c r="S13" i="1"/>
  <c r="S10" i="1"/>
  <c r="S17" i="1"/>
  <c r="S5" i="1"/>
  <c r="S18" i="1"/>
  <c r="S21" i="1" s="1"/>
  <c r="S15" i="1"/>
  <c r="S7" i="1"/>
  <c r="T14" i="1"/>
  <c r="T18" i="1"/>
  <c r="T21" i="1" s="1"/>
  <c r="T17" i="1"/>
  <c r="T9" i="1"/>
  <c r="T19" i="1"/>
  <c r="T11" i="1"/>
  <c r="T16" i="1"/>
  <c r="T8" i="1"/>
  <c r="T6" i="1"/>
  <c r="T13" i="1"/>
  <c r="T5" i="1"/>
  <c r="T15" i="1"/>
  <c r="T7" i="1"/>
  <c r="T10" i="1"/>
  <c r="T20" i="1"/>
  <c r="T12" i="1"/>
  <c r="R15" i="1"/>
  <c r="R7" i="1"/>
  <c r="R12" i="1"/>
  <c r="R17" i="1"/>
  <c r="R9" i="1"/>
  <c r="R14" i="1"/>
  <c r="R6" i="1"/>
  <c r="R20" i="1"/>
  <c r="R19" i="1"/>
  <c r="R11" i="1"/>
  <c r="R8" i="1"/>
  <c r="R13" i="1"/>
  <c r="R5" i="1"/>
  <c r="R16" i="1"/>
  <c r="R18" i="1"/>
  <c r="R21" i="1" s="1"/>
  <c r="R10" i="1"/>
  <c r="Q11" i="1"/>
  <c r="Q18" i="1"/>
  <c r="Q21" i="1" s="1"/>
  <c r="Q15" i="1"/>
  <c r="Q12" i="1"/>
  <c r="Q16" i="1"/>
  <c r="Q20" i="1"/>
  <c r="Q19" i="1"/>
  <c r="Q7" i="1"/>
  <c r="Q8" i="1"/>
  <c r="Q13" i="1"/>
  <c r="Q14" i="1"/>
  <c r="Q10" i="1"/>
  <c r="Q6" i="1"/>
  <c r="Q9" i="1"/>
  <c r="Q17" i="1"/>
  <c r="Q5" i="1"/>
  <c r="U21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<sst xmlns="http://schemas.openxmlformats.org/spreadsheetml/2006/main" count="321" uniqueCount="102">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</sst>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9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1" fillId="2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pennsylvania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pennsylvania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pennsylvani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pennsylvania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2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56" t="s">
        <v>68</v>
      </c>
      <c r="M1" s="56"/>
      <c r="N1" s="56"/>
      <c r="O1" s="6">
        <v>1.4999999999999999E-2</v>
      </c>
      <c r="P1" s="6"/>
      <c r="Q1" s="57" t="s">
        <v>77</v>
      </c>
      <c r="R1" s="57"/>
      <c r="S1" s="57"/>
      <c r="T1" s="57"/>
      <c r="U1" s="57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4" t="s">
        <v>7</v>
      </c>
      <c r="B5" s="1">
        <v>404470</v>
      </c>
      <c r="C5" s="2"/>
      <c r="D5" s="1">
        <v>30911</v>
      </c>
      <c r="E5" s="2"/>
      <c r="F5" s="1">
        <v>287558</v>
      </c>
      <c r="G5" s="1">
        <v>20792</v>
      </c>
      <c r="H5" s="1">
        <v>1589</v>
      </c>
      <c r="I5" s="1">
        <v>2934599</v>
      </c>
      <c r="J5" s="1">
        <v>150852</v>
      </c>
      <c r="K5" s="7"/>
      <c r="L5" s="8"/>
      <c r="M5" s="26">
        <f t="shared" ref="M5:M20" si="0">D5/B5</f>
        <v>7.6423467747917029E-2</v>
      </c>
      <c r="N5" s="4">
        <f t="shared" ref="N5:N21" si="1">D5/$O$1</f>
        <v>2060733.3333333335</v>
      </c>
      <c r="O5" s="5">
        <f t="shared" ref="O5:O21" si="2">ABS(F5-N5)/N5</f>
        <v>0.86045841286273494</v>
      </c>
      <c r="P5" s="5"/>
      <c r="Q5" s="22">
        <f t="shared" ref="Q5:Q20" si="3">$Q$2*$N5</f>
        <v>309110</v>
      </c>
      <c r="R5" s="22">
        <f t="shared" ref="R5:R20" si="4">$R$2*$N5</f>
        <v>1236440</v>
      </c>
      <c r="S5" s="22">
        <f t="shared" ref="S5:S20" si="5">$S$2*$N5</f>
        <v>515183.33333333337</v>
      </c>
      <c r="T5" s="22">
        <f t="shared" ref="T5:T20" si="6">$T$2*$N5</f>
        <v>257591.66666666669</v>
      </c>
      <c r="U5" s="22">
        <f t="shared" ref="U5:U20" si="7">$U$2*$N5</f>
        <v>30911</v>
      </c>
      <c r="V5" s="19">
        <f t="shared" ref="V5:V20" si="8">N5-U5</f>
        <v>2029822.3333333335</v>
      </c>
    </row>
    <row r="6" spans="1:22" ht="15" thickBot="1" x14ac:dyDescent="0.4">
      <c r="A6" s="44" t="s">
        <v>8</v>
      </c>
      <c r="B6" s="1">
        <v>169441</v>
      </c>
      <c r="C6" s="2"/>
      <c r="D6" s="1">
        <v>12733</v>
      </c>
      <c r="E6" s="2"/>
      <c r="F6" s="1">
        <v>123804</v>
      </c>
      <c r="G6" s="1">
        <v>19076</v>
      </c>
      <c r="H6" s="1">
        <v>1434</v>
      </c>
      <c r="I6" s="1">
        <v>1097616</v>
      </c>
      <c r="J6" s="1">
        <v>123575</v>
      </c>
      <c r="K6" s="7"/>
      <c r="L6" s="8"/>
      <c r="M6" s="26">
        <f t="shared" si="0"/>
        <v>7.5147101350912709E-2</v>
      </c>
      <c r="N6" s="4">
        <f t="shared" si="1"/>
        <v>848866.66666666674</v>
      </c>
      <c r="O6" s="5">
        <f t="shared" si="2"/>
        <v>0.85415377365899636</v>
      </c>
      <c r="P6" s="5"/>
      <c r="Q6" s="22">
        <f t="shared" si="3"/>
        <v>127330</v>
      </c>
      <c r="R6" s="22">
        <f t="shared" si="4"/>
        <v>509320</v>
      </c>
      <c r="S6" s="22">
        <f t="shared" si="5"/>
        <v>212216.66666666669</v>
      </c>
      <c r="T6" s="22">
        <f t="shared" si="6"/>
        <v>106108.33333333334</v>
      </c>
      <c r="U6" s="22">
        <f t="shared" si="7"/>
        <v>12733</v>
      </c>
      <c r="V6" s="19">
        <f t="shared" si="8"/>
        <v>836133.66666666674</v>
      </c>
    </row>
    <row r="7" spans="1:22" ht="15" thickBot="1" x14ac:dyDescent="0.4">
      <c r="A7" s="44" t="s">
        <v>10</v>
      </c>
      <c r="B7" s="1">
        <v>152882</v>
      </c>
      <c r="C7" s="2"/>
      <c r="D7" s="1">
        <v>5089</v>
      </c>
      <c r="E7" s="2"/>
      <c r="F7" s="1">
        <v>107248</v>
      </c>
      <c r="G7" s="1">
        <v>3869</v>
      </c>
      <c r="H7" s="2">
        <v>129</v>
      </c>
      <c r="I7" s="1">
        <v>2801996</v>
      </c>
      <c r="J7" s="1">
        <v>70915</v>
      </c>
      <c r="K7" s="7"/>
      <c r="L7" s="8"/>
      <c r="M7" s="26">
        <f t="shared" si="0"/>
        <v>3.3287110320377809E-2</v>
      </c>
      <c r="N7" s="4">
        <f t="shared" si="1"/>
        <v>339266.66666666669</v>
      </c>
      <c r="O7" s="5">
        <f t="shared" si="2"/>
        <v>0.68388288465317348</v>
      </c>
      <c r="P7" s="5"/>
      <c r="Q7" s="22">
        <f t="shared" si="3"/>
        <v>50890</v>
      </c>
      <c r="R7" s="22">
        <f t="shared" si="4"/>
        <v>203560</v>
      </c>
      <c r="S7" s="22">
        <f t="shared" si="5"/>
        <v>84816.666666666672</v>
      </c>
      <c r="T7" s="22">
        <f t="shared" si="6"/>
        <v>42408.333333333336</v>
      </c>
      <c r="U7" s="22">
        <f t="shared" si="7"/>
        <v>5089</v>
      </c>
      <c r="V7" s="19">
        <f t="shared" si="8"/>
        <v>334177.66666666669</v>
      </c>
    </row>
    <row r="8" spans="1:22" ht="15" thickBot="1" x14ac:dyDescent="0.4">
      <c r="A8" s="44" t="s">
        <v>12</v>
      </c>
      <c r="B8" s="1">
        <v>132543</v>
      </c>
      <c r="C8" s="2"/>
      <c r="D8" s="1">
        <v>6308</v>
      </c>
      <c r="E8" s="2"/>
      <c r="F8" s="1">
        <v>42429</v>
      </c>
      <c r="G8" s="1">
        <v>10460</v>
      </c>
      <c r="H8" s="2">
        <v>498</v>
      </c>
      <c r="I8" s="1">
        <v>1191846</v>
      </c>
      <c r="J8" s="1">
        <v>94055</v>
      </c>
      <c r="K8" s="7"/>
      <c r="L8" s="8"/>
      <c r="M8" s="26">
        <f t="shared" si="0"/>
        <v>4.7592102185705774E-2</v>
      </c>
      <c r="N8" s="4">
        <f t="shared" si="1"/>
        <v>420533.33333333337</v>
      </c>
      <c r="O8" s="5">
        <f t="shared" si="2"/>
        <v>0.89910668991756504</v>
      </c>
      <c r="P8" s="5"/>
      <c r="Q8" s="22">
        <f t="shared" si="3"/>
        <v>63080</v>
      </c>
      <c r="R8" s="22">
        <f t="shared" si="4"/>
        <v>252320</v>
      </c>
      <c r="S8" s="22">
        <f t="shared" si="5"/>
        <v>105133.33333333334</v>
      </c>
      <c r="T8" s="22">
        <f t="shared" si="6"/>
        <v>52566.666666666672</v>
      </c>
      <c r="U8" s="22">
        <f t="shared" si="7"/>
        <v>6308</v>
      </c>
      <c r="V8" s="19">
        <f t="shared" si="8"/>
        <v>414225.33333333337</v>
      </c>
    </row>
    <row r="9" spans="1:22" ht="15" thickBot="1" x14ac:dyDescent="0.4">
      <c r="A9" s="44" t="s">
        <v>17</v>
      </c>
      <c r="B9" s="1">
        <v>105603</v>
      </c>
      <c r="C9" s="2"/>
      <c r="D9" s="1">
        <v>7624</v>
      </c>
      <c r="E9" s="2"/>
      <c r="F9" s="1">
        <v>13358</v>
      </c>
      <c r="G9" s="1">
        <v>15321</v>
      </c>
      <c r="H9" s="1">
        <v>1106</v>
      </c>
      <c r="I9" s="1">
        <v>765965</v>
      </c>
      <c r="J9" s="1">
        <v>111130</v>
      </c>
      <c r="K9" s="8"/>
      <c r="L9" s="8"/>
      <c r="M9" s="26">
        <f t="shared" si="0"/>
        <v>7.2194918704961031E-2</v>
      </c>
      <c r="N9" s="4">
        <f t="shared" si="1"/>
        <v>508266.66666666669</v>
      </c>
      <c r="O9" s="5">
        <f t="shared" si="2"/>
        <v>0.97371852046169993</v>
      </c>
      <c r="P9" s="5"/>
      <c r="Q9" s="22">
        <f t="shared" si="3"/>
        <v>76240</v>
      </c>
      <c r="R9" s="22">
        <f t="shared" si="4"/>
        <v>304960</v>
      </c>
      <c r="S9" s="22">
        <f t="shared" si="5"/>
        <v>127066.66666666667</v>
      </c>
      <c r="T9" s="22">
        <f t="shared" si="6"/>
        <v>63533.333333333336</v>
      </c>
      <c r="U9" s="22">
        <f t="shared" si="7"/>
        <v>7624</v>
      </c>
      <c r="V9" s="19">
        <f t="shared" si="8"/>
        <v>500642.66666666669</v>
      </c>
    </row>
    <row r="10" spans="1:22" ht="15" thickBot="1" x14ac:dyDescent="0.4">
      <c r="A10" s="44" t="s">
        <v>15</v>
      </c>
      <c r="B10" s="1">
        <v>89242</v>
      </c>
      <c r="C10" s="2"/>
      <c r="D10" s="1">
        <v>1996</v>
      </c>
      <c r="E10" s="2"/>
      <c r="F10" s="1">
        <v>28905</v>
      </c>
      <c r="G10" s="1">
        <v>3078</v>
      </c>
      <c r="H10" s="2">
        <v>69</v>
      </c>
      <c r="I10" s="1">
        <v>1463851</v>
      </c>
      <c r="J10" s="1">
        <v>50485</v>
      </c>
      <c r="K10" s="7"/>
      <c r="L10" s="8"/>
      <c r="M10" s="26">
        <f t="shared" si="0"/>
        <v>2.2366150467268774E-2</v>
      </c>
      <c r="N10" s="4">
        <f t="shared" si="1"/>
        <v>133066.66666666669</v>
      </c>
      <c r="O10" s="5">
        <f t="shared" si="2"/>
        <v>0.78277805611222451</v>
      </c>
      <c r="P10" s="5"/>
      <c r="Q10" s="22">
        <f t="shared" si="3"/>
        <v>19960.000000000004</v>
      </c>
      <c r="R10" s="22">
        <f t="shared" si="4"/>
        <v>79840.000000000015</v>
      </c>
      <c r="S10" s="22">
        <f t="shared" si="5"/>
        <v>33266.666666666672</v>
      </c>
      <c r="T10" s="22">
        <f t="shared" si="6"/>
        <v>16633.333333333336</v>
      </c>
      <c r="U10" s="22">
        <f t="shared" si="7"/>
        <v>1996.0000000000002</v>
      </c>
      <c r="V10" s="19">
        <f t="shared" si="8"/>
        <v>131070.66666666669</v>
      </c>
    </row>
    <row r="11" spans="1:22" ht="15" thickBot="1" x14ac:dyDescent="0.4">
      <c r="A11" s="44" t="s">
        <v>19</v>
      </c>
      <c r="B11" s="1">
        <v>83299</v>
      </c>
      <c r="C11" s="2"/>
      <c r="D11" s="1">
        <v>6290</v>
      </c>
      <c r="E11" s="2"/>
      <c r="F11" s="1">
        <v>20537</v>
      </c>
      <c r="G11" s="1">
        <v>6507</v>
      </c>
      <c r="H11" s="2">
        <v>491</v>
      </c>
      <c r="I11" s="1">
        <v>594762</v>
      </c>
      <c r="J11" s="1">
        <v>46459</v>
      </c>
      <c r="K11" s="7"/>
      <c r="L11" s="8"/>
      <c r="M11" s="26">
        <f t="shared" si="0"/>
        <v>7.5511110577557952E-2</v>
      </c>
      <c r="N11" s="4">
        <f t="shared" si="1"/>
        <v>419333.33333333337</v>
      </c>
      <c r="O11" s="5">
        <f t="shared" si="2"/>
        <v>0.95102464228934813</v>
      </c>
      <c r="P11" s="5"/>
      <c r="Q11" s="22">
        <f t="shared" si="3"/>
        <v>62900</v>
      </c>
      <c r="R11" s="22">
        <f t="shared" si="4"/>
        <v>251600</v>
      </c>
      <c r="S11" s="22">
        <f t="shared" si="5"/>
        <v>104833.33333333334</v>
      </c>
      <c r="T11" s="22">
        <f t="shared" si="6"/>
        <v>52416.666666666672</v>
      </c>
      <c r="U11" s="22">
        <f t="shared" si="7"/>
        <v>6290</v>
      </c>
      <c r="V11" s="19">
        <f t="shared" si="8"/>
        <v>413043.33333333337</v>
      </c>
    </row>
    <row r="12" spans="1:22" ht="15" thickBot="1" x14ac:dyDescent="0.4">
      <c r="A12" s="44" t="s">
        <v>13</v>
      </c>
      <c r="B12" s="1">
        <v>75568</v>
      </c>
      <c r="C12" s="2"/>
      <c r="D12" s="1">
        <v>2934</v>
      </c>
      <c r="E12" s="2"/>
      <c r="F12" s="1">
        <v>57889</v>
      </c>
      <c r="G12" s="1">
        <v>3518</v>
      </c>
      <c r="H12" s="2">
        <v>137</v>
      </c>
      <c r="I12" s="1">
        <v>1409992</v>
      </c>
      <c r="J12" s="1">
        <v>65649</v>
      </c>
      <c r="K12" s="7"/>
      <c r="L12" s="8"/>
      <c r="M12" s="26">
        <f t="shared" si="0"/>
        <v>3.8825958077493117E-2</v>
      </c>
      <c r="N12" s="4">
        <f t="shared" si="1"/>
        <v>195600</v>
      </c>
      <c r="O12" s="5">
        <f t="shared" si="2"/>
        <v>0.70404396728016361</v>
      </c>
      <c r="P12" s="5"/>
      <c r="Q12" s="22">
        <f t="shared" si="3"/>
        <v>29340</v>
      </c>
      <c r="R12" s="22">
        <f t="shared" si="4"/>
        <v>117360</v>
      </c>
      <c r="S12" s="22">
        <f t="shared" si="5"/>
        <v>48900</v>
      </c>
      <c r="T12" s="22">
        <f t="shared" si="6"/>
        <v>24450</v>
      </c>
      <c r="U12" s="22">
        <f t="shared" si="7"/>
        <v>2934</v>
      </c>
      <c r="V12" s="19">
        <f t="shared" si="8"/>
        <v>192666</v>
      </c>
    </row>
    <row r="13" spans="1:22" ht="15" thickBot="1" x14ac:dyDescent="0.4">
      <c r="A13" s="3" t="s">
        <v>11</v>
      </c>
      <c r="B13" s="1">
        <v>66054</v>
      </c>
      <c r="C13" s="2"/>
      <c r="D13" s="1">
        <v>6016</v>
      </c>
      <c r="E13" s="2"/>
      <c r="F13" s="1">
        <v>15074</v>
      </c>
      <c r="G13" s="1">
        <v>6614</v>
      </c>
      <c r="H13" s="2">
        <v>602</v>
      </c>
      <c r="I13" s="1">
        <v>957365</v>
      </c>
      <c r="J13" s="1">
        <v>95862</v>
      </c>
      <c r="K13" s="7"/>
      <c r="L13" s="8"/>
      <c r="M13" s="26">
        <f t="shared" si="0"/>
        <v>9.1076997608017685E-2</v>
      </c>
      <c r="N13" s="4">
        <f t="shared" si="1"/>
        <v>401066.66666666669</v>
      </c>
      <c r="O13" s="5">
        <f t="shared" si="2"/>
        <v>0.96241522606382979</v>
      </c>
      <c r="P13" s="5"/>
      <c r="Q13" s="22">
        <f t="shared" si="3"/>
        <v>60160</v>
      </c>
      <c r="R13" s="22">
        <f t="shared" si="4"/>
        <v>240640</v>
      </c>
      <c r="S13" s="22">
        <f t="shared" si="5"/>
        <v>100266.66666666667</v>
      </c>
      <c r="T13" s="22">
        <f t="shared" si="6"/>
        <v>50133.333333333336</v>
      </c>
      <c r="U13" s="22">
        <f t="shared" si="7"/>
        <v>6016</v>
      </c>
      <c r="V13" s="19">
        <f t="shared" si="8"/>
        <v>395050.66666666669</v>
      </c>
    </row>
    <row r="14" spans="1:22" ht="15" thickBot="1" x14ac:dyDescent="0.4">
      <c r="A14" s="3" t="s">
        <v>26</v>
      </c>
      <c r="B14" s="1">
        <v>61701</v>
      </c>
      <c r="C14" s="2"/>
      <c r="D14" s="1">
        <v>2939</v>
      </c>
      <c r="E14" s="2"/>
      <c r="F14" s="1">
        <v>54221</v>
      </c>
      <c r="G14" s="1">
        <v>10206</v>
      </c>
      <c r="H14" s="2">
        <v>486</v>
      </c>
      <c r="I14" s="1">
        <v>492305</v>
      </c>
      <c r="J14" s="1">
        <v>81431</v>
      </c>
      <c r="K14" s="8"/>
      <c r="L14" s="8"/>
      <c r="M14" s="26">
        <f t="shared" si="0"/>
        <v>4.7632939498549458E-2</v>
      </c>
      <c r="N14" s="4">
        <f t="shared" si="1"/>
        <v>195933.33333333334</v>
      </c>
      <c r="O14" s="5">
        <f t="shared" si="2"/>
        <v>0.72326811840762162</v>
      </c>
      <c r="P14" s="5"/>
      <c r="Q14" s="22">
        <f t="shared" si="3"/>
        <v>29390</v>
      </c>
      <c r="R14" s="22">
        <f t="shared" si="4"/>
        <v>117560</v>
      </c>
      <c r="S14" s="22">
        <f t="shared" si="5"/>
        <v>48983.333333333336</v>
      </c>
      <c r="T14" s="22">
        <f t="shared" si="6"/>
        <v>24491.666666666668</v>
      </c>
      <c r="U14" s="22">
        <f t="shared" si="7"/>
        <v>2939</v>
      </c>
      <c r="V14" s="19">
        <f t="shared" si="8"/>
        <v>192994.33333333334</v>
      </c>
    </row>
    <row r="15" spans="1:22" ht="15" thickBot="1" x14ac:dyDescent="0.4">
      <c r="A15" s="3" t="s">
        <v>16</v>
      </c>
      <c r="B15" s="1">
        <v>57681</v>
      </c>
      <c r="C15" s="2"/>
      <c r="D15" s="1">
        <v>2451</v>
      </c>
      <c r="E15" s="2"/>
      <c r="F15" s="1">
        <v>53784</v>
      </c>
      <c r="G15" s="1">
        <v>5433</v>
      </c>
      <c r="H15" s="2">
        <v>231</v>
      </c>
      <c r="I15" s="1">
        <v>731193</v>
      </c>
      <c r="J15" s="1">
        <v>68867</v>
      </c>
      <c r="K15" s="8"/>
      <c r="L15" s="8"/>
      <c r="M15" s="26">
        <f t="shared" si="0"/>
        <v>4.249232849638529E-2</v>
      </c>
      <c r="N15" s="4">
        <f t="shared" si="1"/>
        <v>163400</v>
      </c>
      <c r="O15" s="5">
        <f t="shared" si="2"/>
        <v>0.67084455324357406</v>
      </c>
      <c r="P15" s="5"/>
      <c r="Q15" s="22">
        <f t="shared" si="3"/>
        <v>24510</v>
      </c>
      <c r="R15" s="22">
        <f t="shared" si="4"/>
        <v>98040</v>
      </c>
      <c r="S15" s="22">
        <f t="shared" si="5"/>
        <v>40850</v>
      </c>
      <c r="T15" s="22">
        <f t="shared" si="6"/>
        <v>20425</v>
      </c>
      <c r="U15" s="22">
        <f t="shared" si="7"/>
        <v>2451</v>
      </c>
      <c r="V15" s="19">
        <f t="shared" si="8"/>
        <v>160949</v>
      </c>
    </row>
    <row r="16" spans="1:22" ht="15" thickBot="1" x14ac:dyDescent="0.4">
      <c r="A16" s="3" t="s">
        <v>29</v>
      </c>
      <c r="B16" s="1">
        <v>54506</v>
      </c>
      <c r="C16" s="2"/>
      <c r="D16" s="1">
        <v>1546</v>
      </c>
      <c r="E16" s="2"/>
      <c r="F16" s="1">
        <v>45782</v>
      </c>
      <c r="G16" s="1">
        <v>6386</v>
      </c>
      <c r="H16" s="2">
        <v>181</v>
      </c>
      <c r="I16" s="1">
        <v>519782</v>
      </c>
      <c r="J16" s="1">
        <v>60896</v>
      </c>
      <c r="K16" s="7"/>
      <c r="L16" s="8"/>
      <c r="M16" s="26">
        <f t="shared" si="0"/>
        <v>2.8363849851392509E-2</v>
      </c>
      <c r="N16" s="4">
        <f t="shared" si="1"/>
        <v>103066.66666666667</v>
      </c>
      <c r="O16" s="5">
        <f t="shared" si="2"/>
        <v>0.55580206985769731</v>
      </c>
      <c r="P16" s="5"/>
      <c r="Q16" s="22">
        <f t="shared" si="3"/>
        <v>15460</v>
      </c>
      <c r="R16" s="22">
        <f t="shared" si="4"/>
        <v>61840</v>
      </c>
      <c r="S16" s="22">
        <f t="shared" si="5"/>
        <v>25766.666666666668</v>
      </c>
      <c r="T16" s="22">
        <f t="shared" si="6"/>
        <v>12883.333333333334</v>
      </c>
      <c r="U16" s="22">
        <f t="shared" si="7"/>
        <v>1546</v>
      </c>
      <c r="V16" s="19">
        <f t="shared" si="8"/>
        <v>101520.66666666667</v>
      </c>
    </row>
    <row r="17" spans="1:22" ht="15" thickBot="1" x14ac:dyDescent="0.4">
      <c r="A17" s="44" t="s">
        <v>14</v>
      </c>
      <c r="B17" s="1">
        <v>46619</v>
      </c>
      <c r="C17" s="2"/>
      <c r="D17" s="1">
        <v>3019</v>
      </c>
      <c r="E17" s="2"/>
      <c r="F17" s="1">
        <v>9696</v>
      </c>
      <c r="G17" s="1">
        <v>10028</v>
      </c>
      <c r="H17" s="2">
        <v>649</v>
      </c>
      <c r="I17" s="1">
        <v>509332</v>
      </c>
      <c r="J17" s="1">
        <v>109562</v>
      </c>
      <c r="K17" s="7"/>
      <c r="L17" s="8"/>
      <c r="M17" s="26">
        <f t="shared" si="0"/>
        <v>6.4759003839636203E-2</v>
      </c>
      <c r="N17" s="4">
        <f t="shared" si="1"/>
        <v>201266.66666666669</v>
      </c>
      <c r="O17" s="5">
        <f t="shared" si="2"/>
        <v>0.95182510765154027</v>
      </c>
      <c r="P17" s="5"/>
      <c r="Q17" s="22">
        <f t="shared" si="3"/>
        <v>30190</v>
      </c>
      <c r="R17" s="22">
        <f t="shared" si="4"/>
        <v>120760</v>
      </c>
      <c r="S17" s="22">
        <f t="shared" si="5"/>
        <v>50316.666666666672</v>
      </c>
      <c r="T17" s="22">
        <f t="shared" si="6"/>
        <v>25158.333333333336</v>
      </c>
      <c r="U17" s="22">
        <f t="shared" si="7"/>
        <v>3019</v>
      </c>
      <c r="V17" s="19">
        <f t="shared" si="8"/>
        <v>198247.66666666669</v>
      </c>
    </row>
    <row r="18" spans="1:22" ht="15" thickBot="1" x14ac:dyDescent="0.4">
      <c r="A18" s="3" t="s">
        <v>23</v>
      </c>
      <c r="B18" s="1">
        <v>45088</v>
      </c>
      <c r="C18" s="2"/>
      <c r="D18" s="1">
        <v>4201</v>
      </c>
      <c r="E18" s="2"/>
      <c r="F18" s="1">
        <v>32291</v>
      </c>
      <c r="G18" s="1">
        <v>12646</v>
      </c>
      <c r="H18" s="1">
        <v>1178</v>
      </c>
      <c r="I18" s="1">
        <v>349106</v>
      </c>
      <c r="J18" s="1">
        <v>97918</v>
      </c>
      <c r="K18" s="8"/>
      <c r="L18" s="8"/>
      <c r="M18" s="26">
        <f t="shared" si="0"/>
        <v>9.3173349893541521E-2</v>
      </c>
      <c r="N18" s="4">
        <f t="shared" si="1"/>
        <v>280066.66666666669</v>
      </c>
      <c r="O18" s="5">
        <f t="shared" si="2"/>
        <v>0.8847024517971912</v>
      </c>
      <c r="P18" s="5"/>
      <c r="Q18" s="22">
        <f t="shared" si="3"/>
        <v>42010</v>
      </c>
      <c r="R18" s="22">
        <f t="shared" si="4"/>
        <v>168040</v>
      </c>
      <c r="S18" s="22">
        <f t="shared" si="5"/>
        <v>70016.666666666672</v>
      </c>
      <c r="T18" s="22">
        <f t="shared" si="6"/>
        <v>35008.333333333336</v>
      </c>
      <c r="U18" s="22">
        <f t="shared" si="7"/>
        <v>4201</v>
      </c>
      <c r="V18" s="19">
        <f t="shared" si="8"/>
        <v>275865.66666666669</v>
      </c>
    </row>
    <row r="19" spans="1:22" ht="15" thickBot="1" x14ac:dyDescent="0.4">
      <c r="A19" s="3" t="s">
        <v>24</v>
      </c>
      <c r="B19" s="1">
        <v>44263</v>
      </c>
      <c r="C19" s="2"/>
      <c r="D19" s="1">
        <v>1132</v>
      </c>
      <c r="E19" s="2"/>
      <c r="F19" s="1">
        <v>19478</v>
      </c>
      <c r="G19" s="1">
        <v>4220</v>
      </c>
      <c r="H19" s="2">
        <v>108</v>
      </c>
      <c r="I19" s="1">
        <v>627130</v>
      </c>
      <c r="J19" s="1">
        <v>59795</v>
      </c>
      <c r="K19" s="7"/>
      <c r="L19" s="8"/>
      <c r="M19" s="26">
        <f t="shared" si="0"/>
        <v>2.5574407518695073E-2</v>
      </c>
      <c r="N19" s="4">
        <f t="shared" si="1"/>
        <v>75466.666666666672</v>
      </c>
      <c r="O19" s="5">
        <f t="shared" si="2"/>
        <v>0.74189929328621906</v>
      </c>
      <c r="P19" s="5"/>
      <c r="Q19" s="22">
        <f t="shared" si="3"/>
        <v>11320</v>
      </c>
      <c r="R19" s="22">
        <f t="shared" si="4"/>
        <v>45280</v>
      </c>
      <c r="S19" s="22">
        <f t="shared" si="5"/>
        <v>18866.666666666668</v>
      </c>
      <c r="T19" s="22">
        <f t="shared" si="6"/>
        <v>9433.3333333333339</v>
      </c>
      <c r="U19" s="22">
        <f t="shared" si="7"/>
        <v>1132</v>
      </c>
      <c r="V19" s="19">
        <f t="shared" si="8"/>
        <v>74334.666666666672</v>
      </c>
    </row>
    <row r="20" spans="1:22" ht="15" thickBot="1" x14ac:dyDescent="0.4">
      <c r="A20" s="44" t="s">
        <v>21</v>
      </c>
      <c r="B20" s="1">
        <v>41193</v>
      </c>
      <c r="C20" s="2"/>
      <c r="D20" s="1">
        <v>2562</v>
      </c>
      <c r="E20" s="2"/>
      <c r="F20" s="1">
        <v>30078</v>
      </c>
      <c r="G20" s="1">
        <v>3524</v>
      </c>
      <c r="H20" s="2">
        <v>219</v>
      </c>
      <c r="I20" s="1">
        <v>546220</v>
      </c>
      <c r="J20" s="1">
        <v>46729</v>
      </c>
      <c r="K20" s="7"/>
      <c r="L20" s="8"/>
      <c r="M20" s="26">
        <f t="shared" si="0"/>
        <v>6.2195033136697983E-2</v>
      </c>
      <c r="N20" s="4">
        <f t="shared" si="1"/>
        <v>170800</v>
      </c>
      <c r="O20" s="5">
        <f t="shared" si="2"/>
        <v>0.82389929742388757</v>
      </c>
      <c r="P20" s="5"/>
      <c r="Q20" s="22">
        <f t="shared" si="3"/>
        <v>25620</v>
      </c>
      <c r="R20" s="22">
        <f t="shared" si="4"/>
        <v>102480</v>
      </c>
      <c r="S20" s="22">
        <f t="shared" si="5"/>
        <v>42700</v>
      </c>
      <c r="T20" s="22">
        <f t="shared" si="6"/>
        <v>21350</v>
      </c>
      <c r="U20" s="22">
        <f t="shared" si="7"/>
        <v>2562</v>
      </c>
      <c r="V20" s="19">
        <f t="shared" si="8"/>
        <v>168238</v>
      </c>
    </row>
    <row r="21" spans="1:22" ht="15" thickBot="1" x14ac:dyDescent="0.4">
      <c r="A21" s="3" t="s">
        <v>27</v>
      </c>
      <c r="B21" s="1">
        <v>39909</v>
      </c>
      <c r="C21" s="2"/>
      <c r="D21" s="1">
        <v>2422</v>
      </c>
      <c r="E21" s="2"/>
      <c r="F21" s="1">
        <v>8965</v>
      </c>
      <c r="G21" s="1">
        <v>5928</v>
      </c>
      <c r="H21" s="2">
        <v>360</v>
      </c>
      <c r="I21" s="1">
        <v>348391</v>
      </c>
      <c r="J21" s="1">
        <v>51750</v>
      </c>
      <c r="K21" s="7"/>
      <c r="L21" s="8"/>
      <c r="M21" s="25"/>
      <c r="N21" s="4">
        <f t="shared" si="1"/>
        <v>161466.66666666669</v>
      </c>
      <c r="O21" s="5">
        <f t="shared" si="2"/>
        <v>0.94447770437654832</v>
      </c>
      <c r="P21" s="5"/>
      <c r="Q21" s="22">
        <f>Q18*$N21</f>
        <v>6783214666.6666679</v>
      </c>
      <c r="R21" s="22">
        <f>R18*$N21</f>
        <v>27132858666.666672</v>
      </c>
      <c r="S21" s="22">
        <f>S18*$N21</f>
        <v>11305357777.777781</v>
      </c>
      <c r="T21" s="22">
        <f>T18*$N21</f>
        <v>5652678888.8888903</v>
      </c>
      <c r="U21" s="22">
        <f>U18*$N21</f>
        <v>678321466.66666675</v>
      </c>
    </row>
    <row r="22" spans="1:22" ht="15" thickBot="1" x14ac:dyDescent="0.4">
      <c r="A22" s="3" t="s">
        <v>33</v>
      </c>
      <c r="B22" s="1">
        <v>35691</v>
      </c>
      <c r="C22" s="2"/>
      <c r="D22" s="1">
        <v>1186</v>
      </c>
      <c r="E22" s="2"/>
      <c r="F22" s="1">
        <v>28172</v>
      </c>
      <c r="G22" s="1">
        <v>4903</v>
      </c>
      <c r="H22" s="2">
        <v>163</v>
      </c>
      <c r="I22" s="1">
        <v>469426</v>
      </c>
      <c r="J22" s="1">
        <v>64493</v>
      </c>
      <c r="K22" s="8"/>
      <c r="L22" s="8"/>
      <c r="M22" s="24"/>
      <c r="N22" s="4"/>
      <c r="O22" s="5"/>
      <c r="P22" s="5"/>
    </row>
    <row r="23" spans="1:22" ht="15" thickBot="1" x14ac:dyDescent="0.4">
      <c r="A23" s="3" t="s">
        <v>32</v>
      </c>
      <c r="B23" s="1">
        <v>30471</v>
      </c>
      <c r="C23" s="2"/>
      <c r="D23" s="1">
        <v>1329</v>
      </c>
      <c r="E23" s="2"/>
      <c r="F23" s="1">
        <v>3052</v>
      </c>
      <c r="G23" s="1">
        <v>5403</v>
      </c>
      <c r="H23" s="2">
        <v>236</v>
      </c>
      <c r="I23" s="1">
        <v>417710</v>
      </c>
      <c r="J23" s="1">
        <v>74067</v>
      </c>
      <c r="K23" s="7"/>
      <c r="L23" s="8"/>
    </row>
    <row r="24" spans="1:22" ht="15" thickBot="1" x14ac:dyDescent="0.4">
      <c r="A24" s="3" t="s">
        <v>20</v>
      </c>
      <c r="B24" s="1">
        <v>30432</v>
      </c>
      <c r="C24" s="2"/>
      <c r="D24" s="2">
        <v>475</v>
      </c>
      <c r="E24" s="2"/>
      <c r="F24" s="1">
        <v>10061</v>
      </c>
      <c r="G24" s="1">
        <v>4456</v>
      </c>
      <c r="H24" s="2">
        <v>70</v>
      </c>
      <c r="I24" s="1">
        <v>615220</v>
      </c>
      <c r="J24" s="1">
        <v>90087</v>
      </c>
      <c r="K24" s="7"/>
      <c r="L24" s="8"/>
    </row>
    <row r="25" spans="1:22" ht="15" thickBot="1" x14ac:dyDescent="0.4">
      <c r="A25" s="3" t="s">
        <v>18</v>
      </c>
      <c r="B25" s="1">
        <v>29130</v>
      </c>
      <c r="C25" s="2"/>
      <c r="D25" s="1">
        <v>1599</v>
      </c>
      <c r="E25" s="2"/>
      <c r="F25" s="1">
        <v>24962</v>
      </c>
      <c r="G25" s="1">
        <v>5058</v>
      </c>
      <c r="H25" s="2">
        <v>278</v>
      </c>
      <c r="I25" s="1">
        <v>246478</v>
      </c>
      <c r="J25" s="1">
        <v>42801</v>
      </c>
      <c r="K25" s="8"/>
      <c r="L25" s="8"/>
    </row>
    <row r="26" spans="1:22" ht="15" thickBot="1" x14ac:dyDescent="0.4">
      <c r="A26" s="44" t="s">
        <v>9</v>
      </c>
      <c r="B26" s="1">
        <v>26573</v>
      </c>
      <c r="C26" s="2"/>
      <c r="D26" s="1">
        <v>1221</v>
      </c>
      <c r="E26" s="2"/>
      <c r="F26" s="1">
        <v>16723</v>
      </c>
      <c r="G26" s="1">
        <v>3490</v>
      </c>
      <c r="H26" s="2">
        <v>160</v>
      </c>
      <c r="I26" s="1">
        <v>462602</v>
      </c>
      <c r="J26" s="1">
        <v>60750</v>
      </c>
      <c r="K26" s="7"/>
      <c r="L26" s="8"/>
    </row>
    <row r="27" spans="1:22" ht="15" thickBot="1" x14ac:dyDescent="0.4">
      <c r="A27" s="3" t="s">
        <v>36</v>
      </c>
      <c r="B27" s="1">
        <v>25615</v>
      </c>
      <c r="C27" s="2"/>
      <c r="D27" s="2">
        <v>773</v>
      </c>
      <c r="E27" s="2"/>
      <c r="F27" s="1">
        <v>11334</v>
      </c>
      <c r="G27" s="1">
        <v>5224</v>
      </c>
      <c r="H27" s="2">
        <v>158</v>
      </c>
      <c r="I27" s="1">
        <v>297075</v>
      </c>
      <c r="J27" s="1">
        <v>60588</v>
      </c>
      <c r="K27" s="8"/>
      <c r="L27" s="8"/>
    </row>
    <row r="28" spans="1:22" ht="15" thickBot="1" x14ac:dyDescent="0.4">
      <c r="A28" s="3" t="s">
        <v>41</v>
      </c>
      <c r="B28" s="1">
        <v>23959</v>
      </c>
      <c r="C28" s="54">
        <v>33</v>
      </c>
      <c r="D28" s="2">
        <v>652</v>
      </c>
      <c r="E28" s="2"/>
      <c r="F28" s="1">
        <v>8898</v>
      </c>
      <c r="G28" s="1">
        <v>7594</v>
      </c>
      <c r="H28" s="2">
        <v>207</v>
      </c>
      <c r="I28" s="1">
        <v>225791</v>
      </c>
      <c r="J28" s="1">
        <v>71564</v>
      </c>
      <c r="K28" s="7"/>
      <c r="L28" s="8"/>
    </row>
    <row r="29" spans="1:22" ht="15" thickBot="1" x14ac:dyDescent="0.4">
      <c r="A29" s="3" t="s">
        <v>22</v>
      </c>
      <c r="B29" s="1">
        <v>22758</v>
      </c>
      <c r="C29" s="2"/>
      <c r="D29" s="2">
        <v>692</v>
      </c>
      <c r="E29" s="2"/>
      <c r="F29" s="1">
        <v>5508</v>
      </c>
      <c r="G29" s="1">
        <v>3909</v>
      </c>
      <c r="H29" s="2">
        <v>119</v>
      </c>
      <c r="I29" s="1">
        <v>420124</v>
      </c>
      <c r="J29" s="1">
        <v>72156</v>
      </c>
      <c r="K29" s="7"/>
      <c r="L29" s="8"/>
    </row>
    <row r="30" spans="1:22" ht="15" thickBot="1" x14ac:dyDescent="0.4">
      <c r="A30" s="3" t="s">
        <v>30</v>
      </c>
      <c r="B30" s="1">
        <v>19516</v>
      </c>
      <c r="C30" s="2"/>
      <c r="D30" s="2">
        <v>891</v>
      </c>
      <c r="E30" s="2"/>
      <c r="F30" s="1">
        <v>5269</v>
      </c>
      <c r="G30" s="1">
        <v>6557</v>
      </c>
      <c r="H30" s="2">
        <v>299</v>
      </c>
      <c r="I30" s="1">
        <v>235583</v>
      </c>
      <c r="J30" s="1">
        <v>79157</v>
      </c>
      <c r="K30" s="7"/>
      <c r="L30" s="8"/>
    </row>
    <row r="31" spans="1:22" ht="15" thickBot="1" x14ac:dyDescent="0.4">
      <c r="A31" s="3" t="s">
        <v>25</v>
      </c>
      <c r="B31" s="1">
        <v>18795</v>
      </c>
      <c r="C31" s="2"/>
      <c r="D31" s="2">
        <v>600</v>
      </c>
      <c r="E31" s="2"/>
      <c r="F31" s="1">
        <v>9513</v>
      </c>
      <c r="G31" s="1">
        <v>3650</v>
      </c>
      <c r="H31" s="2">
        <v>117</v>
      </c>
      <c r="I31" s="1">
        <v>286100</v>
      </c>
      <c r="J31" s="1">
        <v>55567</v>
      </c>
      <c r="K31" s="7"/>
      <c r="L31" s="8"/>
    </row>
    <row r="32" spans="1:22" ht="15" thickBot="1" x14ac:dyDescent="0.4">
      <c r="A32" s="3" t="s">
        <v>50</v>
      </c>
      <c r="B32" s="1">
        <v>16725</v>
      </c>
      <c r="C32" s="2"/>
      <c r="D32" s="2">
        <v>216</v>
      </c>
      <c r="E32" s="2"/>
      <c r="F32" s="1">
        <v>6388</v>
      </c>
      <c r="G32" s="1">
        <v>8646</v>
      </c>
      <c r="H32" s="2">
        <v>112</v>
      </c>
      <c r="I32" s="1">
        <v>137924</v>
      </c>
      <c r="J32" s="1">
        <v>71300</v>
      </c>
      <c r="K32" s="7"/>
      <c r="L32" s="8"/>
    </row>
    <row r="33" spans="1:12" ht="15" thickBot="1" x14ac:dyDescent="0.4">
      <c r="A33" s="3" t="s">
        <v>35</v>
      </c>
      <c r="B33" s="1">
        <v>16428</v>
      </c>
      <c r="C33" s="2"/>
      <c r="D33" s="2">
        <v>895</v>
      </c>
      <c r="E33" s="2"/>
      <c r="F33" s="1">
        <v>11834</v>
      </c>
      <c r="G33" s="1">
        <v>2677</v>
      </c>
      <c r="H33" s="2">
        <v>146</v>
      </c>
      <c r="I33" s="1">
        <v>309781</v>
      </c>
      <c r="J33" s="1">
        <v>50474</v>
      </c>
      <c r="K33" s="7"/>
      <c r="L33" s="8"/>
    </row>
    <row r="34" spans="1:12" ht="15" thickBot="1" x14ac:dyDescent="0.4">
      <c r="A34" s="3" t="s">
        <v>40</v>
      </c>
      <c r="B34" s="1">
        <v>15947</v>
      </c>
      <c r="C34" s="2"/>
      <c r="D34" s="2">
        <v>833</v>
      </c>
      <c r="E34" s="2"/>
      <c r="F34" s="1">
        <v>13679</v>
      </c>
      <c r="G34" s="1">
        <v>15053</v>
      </c>
      <c r="H34" s="2">
        <v>786</v>
      </c>
      <c r="I34" s="1">
        <v>191518</v>
      </c>
      <c r="J34" s="1">
        <v>180786</v>
      </c>
      <c r="K34" s="8"/>
      <c r="L34" s="8"/>
    </row>
    <row r="35" spans="1:12" ht="15" thickBot="1" x14ac:dyDescent="0.4">
      <c r="A35" s="3" t="s">
        <v>28</v>
      </c>
      <c r="B35" s="1">
        <v>14313</v>
      </c>
      <c r="C35" s="2"/>
      <c r="D35" s="2">
        <v>139</v>
      </c>
      <c r="E35" s="2"/>
      <c r="F35" s="1">
        <v>5922</v>
      </c>
      <c r="G35" s="1">
        <v>4465</v>
      </c>
      <c r="H35" s="2">
        <v>43</v>
      </c>
      <c r="I35" s="1">
        <v>267713</v>
      </c>
      <c r="J35" s="1">
        <v>83505</v>
      </c>
      <c r="K35" s="8"/>
      <c r="L35" s="8"/>
    </row>
    <row r="36" spans="1:12" ht="15" thickBot="1" x14ac:dyDescent="0.4">
      <c r="A36" s="3" t="s">
        <v>34</v>
      </c>
      <c r="B36" s="1">
        <v>12501</v>
      </c>
      <c r="C36" s="2"/>
      <c r="D36" s="2">
        <v>179</v>
      </c>
      <c r="E36" s="2"/>
      <c r="F36" s="1">
        <v>4212</v>
      </c>
      <c r="G36" s="1">
        <v>4142</v>
      </c>
      <c r="H36" s="2">
        <v>59</v>
      </c>
      <c r="I36" s="1">
        <v>196989</v>
      </c>
      <c r="J36" s="1">
        <v>65276</v>
      </c>
      <c r="K36" s="7"/>
      <c r="L36" s="8"/>
    </row>
    <row r="37" spans="1:12" ht="15" thickBot="1" x14ac:dyDescent="0.4">
      <c r="A37" s="3" t="s">
        <v>38</v>
      </c>
      <c r="B37" s="1">
        <v>12445</v>
      </c>
      <c r="C37" s="2"/>
      <c r="D37" s="2">
        <v>499</v>
      </c>
      <c r="E37" s="2"/>
      <c r="F37" s="1">
        <v>8537</v>
      </c>
      <c r="G37" s="1">
        <v>2786</v>
      </c>
      <c r="H37" s="2">
        <v>112</v>
      </c>
      <c r="I37" s="1">
        <v>322900</v>
      </c>
      <c r="J37" s="1">
        <v>72275</v>
      </c>
      <c r="K37" s="7"/>
      <c r="L37" s="8"/>
    </row>
    <row r="38" spans="1:12" ht="15" thickBot="1" x14ac:dyDescent="0.4">
      <c r="A38" s="3" t="s">
        <v>31</v>
      </c>
      <c r="B38" s="1">
        <v>11173</v>
      </c>
      <c r="C38" s="2"/>
      <c r="D38" s="2">
        <v>464</v>
      </c>
      <c r="E38" s="2"/>
      <c r="F38" s="1">
        <v>2671</v>
      </c>
      <c r="G38" s="1">
        <v>3627</v>
      </c>
      <c r="H38" s="2">
        <v>151</v>
      </c>
      <c r="I38" s="1">
        <v>241729</v>
      </c>
      <c r="J38" s="1">
        <v>78479</v>
      </c>
      <c r="K38" s="7"/>
      <c r="L38" s="8"/>
    </row>
    <row r="39" spans="1:12" ht="15" thickBot="1" x14ac:dyDescent="0.4">
      <c r="A39" s="3" t="s">
        <v>45</v>
      </c>
      <c r="B39" s="1">
        <v>11124</v>
      </c>
      <c r="C39" s="2"/>
      <c r="D39" s="2">
        <v>245</v>
      </c>
      <c r="E39" s="2"/>
      <c r="F39" s="1">
        <v>4752</v>
      </c>
      <c r="G39" s="1">
        <v>3818</v>
      </c>
      <c r="H39" s="2">
        <v>84</v>
      </c>
      <c r="I39" s="1">
        <v>129152</v>
      </c>
      <c r="J39" s="1">
        <v>44332</v>
      </c>
      <c r="K39" s="7"/>
      <c r="L39" s="8"/>
    </row>
    <row r="40" spans="1:12" ht="15" thickBot="1" x14ac:dyDescent="0.4">
      <c r="A40" s="3" t="s">
        <v>43</v>
      </c>
      <c r="B40" s="1">
        <v>10264</v>
      </c>
      <c r="C40" s="2"/>
      <c r="D40" s="2">
        <v>422</v>
      </c>
      <c r="E40" s="2"/>
      <c r="F40" s="1">
        <v>3670</v>
      </c>
      <c r="G40" s="1">
        <v>10541</v>
      </c>
      <c r="H40" s="2">
        <v>433</v>
      </c>
      <c r="I40" s="1">
        <v>81787</v>
      </c>
      <c r="J40" s="1">
        <v>83991</v>
      </c>
      <c r="K40" s="8"/>
      <c r="L40" s="8"/>
    </row>
    <row r="41" spans="1:12" ht="21.5" thickBot="1" x14ac:dyDescent="0.4">
      <c r="A41" s="3" t="s">
        <v>63</v>
      </c>
      <c r="B41" s="1">
        <v>9767</v>
      </c>
      <c r="C41" s="2"/>
      <c r="D41" s="2">
        <v>515</v>
      </c>
      <c r="E41" s="2"/>
      <c r="F41" s="1">
        <v>8109</v>
      </c>
      <c r="G41" s="1">
        <v>13839</v>
      </c>
      <c r="H41" s="2">
        <v>730</v>
      </c>
      <c r="I41" s="1">
        <v>64530</v>
      </c>
      <c r="J41" s="1">
        <v>91435</v>
      </c>
      <c r="K41" s="8"/>
      <c r="L41" s="8"/>
    </row>
    <row r="42" spans="1:12" ht="15" thickBot="1" x14ac:dyDescent="0.4">
      <c r="A42" s="3" t="s">
        <v>44</v>
      </c>
      <c r="B42" s="1">
        <v>9723</v>
      </c>
      <c r="C42" s="2"/>
      <c r="D42" s="2">
        <v>435</v>
      </c>
      <c r="E42" s="2"/>
      <c r="F42" s="1">
        <v>5174</v>
      </c>
      <c r="G42" s="1">
        <v>4637</v>
      </c>
      <c r="H42" s="2">
        <v>207</v>
      </c>
      <c r="I42" s="1">
        <v>263665</v>
      </c>
      <c r="J42" s="1">
        <v>125745</v>
      </c>
      <c r="K42" s="7"/>
      <c r="L42" s="8"/>
    </row>
    <row r="43" spans="1:12" ht="15" thickBot="1" x14ac:dyDescent="0.4">
      <c r="A43" s="3" t="s">
        <v>46</v>
      </c>
      <c r="B43" s="1">
        <v>8231</v>
      </c>
      <c r="C43" s="2"/>
      <c r="D43" s="2">
        <v>359</v>
      </c>
      <c r="E43" s="2"/>
      <c r="F43" s="1">
        <v>1294</v>
      </c>
      <c r="G43" s="1">
        <v>2080</v>
      </c>
      <c r="H43" s="2">
        <v>91</v>
      </c>
      <c r="I43" s="1">
        <v>252624</v>
      </c>
      <c r="J43" s="1">
        <v>63843</v>
      </c>
      <c r="K43" s="7"/>
      <c r="L43" s="8"/>
    </row>
    <row r="44" spans="1:12" ht="15" thickBot="1" x14ac:dyDescent="0.4">
      <c r="A44" s="3" t="s">
        <v>54</v>
      </c>
      <c r="B44" s="1">
        <v>5898</v>
      </c>
      <c r="C44" s="2"/>
      <c r="D44" s="2">
        <v>75</v>
      </c>
      <c r="E44" s="2"/>
      <c r="F44" s="2">
        <v>924</v>
      </c>
      <c r="G44" s="1">
        <v>6667</v>
      </c>
      <c r="H44" s="2">
        <v>85</v>
      </c>
      <c r="I44" s="1">
        <v>65319</v>
      </c>
      <c r="J44" s="1">
        <v>73835</v>
      </c>
      <c r="K44" s="8"/>
      <c r="L44" s="8"/>
    </row>
    <row r="45" spans="1:12" ht="15" thickBot="1" x14ac:dyDescent="0.4">
      <c r="A45" s="3" t="s">
        <v>37</v>
      </c>
      <c r="B45" s="1">
        <v>5535</v>
      </c>
      <c r="C45" s="2"/>
      <c r="D45" s="2">
        <v>174</v>
      </c>
      <c r="E45" s="2"/>
      <c r="F45" s="1">
        <v>2965</v>
      </c>
      <c r="G45" s="1">
        <v>1312</v>
      </c>
      <c r="H45" s="2">
        <v>41</v>
      </c>
      <c r="I45" s="1">
        <v>166189</v>
      </c>
      <c r="J45" s="1">
        <v>39402</v>
      </c>
      <c r="K45" s="7"/>
      <c r="L45" s="8"/>
    </row>
    <row r="46" spans="1:12" ht="15" thickBot="1" x14ac:dyDescent="0.4">
      <c r="A46" s="3" t="s">
        <v>42</v>
      </c>
      <c r="B46" s="1">
        <v>5318</v>
      </c>
      <c r="C46" s="2"/>
      <c r="D46" s="2">
        <v>320</v>
      </c>
      <c r="E46" s="2"/>
      <c r="F46" s="1">
        <v>1011</v>
      </c>
      <c r="G46" s="1">
        <v>3911</v>
      </c>
      <c r="H46" s="2">
        <v>235</v>
      </c>
      <c r="I46" s="1">
        <v>113375</v>
      </c>
      <c r="J46" s="1">
        <v>83382</v>
      </c>
      <c r="K46" s="8"/>
      <c r="L46" s="8"/>
    </row>
    <row r="47" spans="1:12" ht="15" thickBot="1" x14ac:dyDescent="0.4">
      <c r="A47" s="3" t="s">
        <v>49</v>
      </c>
      <c r="B47" s="1">
        <v>3399</v>
      </c>
      <c r="C47" s="2"/>
      <c r="D47" s="2">
        <v>87</v>
      </c>
      <c r="E47" s="2"/>
      <c r="F47" s="2">
        <v>475</v>
      </c>
      <c r="G47" s="1">
        <v>1902</v>
      </c>
      <c r="H47" s="2">
        <v>49</v>
      </c>
      <c r="I47" s="1">
        <v>62658</v>
      </c>
      <c r="J47" s="1">
        <v>35062</v>
      </c>
      <c r="K47" s="7"/>
      <c r="L47" s="8"/>
    </row>
    <row r="48" spans="1:12" ht="15" thickBot="1" x14ac:dyDescent="0.4">
      <c r="A48" s="3" t="s">
        <v>53</v>
      </c>
      <c r="B48" s="1">
        <v>3080</v>
      </c>
      <c r="C48" s="2"/>
      <c r="D48" s="2">
        <v>74</v>
      </c>
      <c r="E48" s="2"/>
      <c r="F48" s="2">
        <v>348</v>
      </c>
      <c r="G48" s="1">
        <v>4042</v>
      </c>
      <c r="H48" s="2">
        <v>97</v>
      </c>
      <c r="I48" s="1">
        <v>86880</v>
      </c>
      <c r="J48" s="1">
        <v>114006</v>
      </c>
      <c r="K48" s="8"/>
      <c r="L48" s="8"/>
    </row>
    <row r="49" spans="1:12" ht="15" thickBot="1" x14ac:dyDescent="0.4">
      <c r="A49" s="3" t="s">
        <v>39</v>
      </c>
      <c r="B49" s="1">
        <v>2793</v>
      </c>
      <c r="C49" s="2"/>
      <c r="D49" s="2">
        <v>100</v>
      </c>
      <c r="E49" s="2"/>
      <c r="F49" s="2">
        <v>520</v>
      </c>
      <c r="G49" s="1">
        <v>2078</v>
      </c>
      <c r="H49" s="2">
        <v>74</v>
      </c>
      <c r="I49" s="1">
        <v>76316</v>
      </c>
      <c r="J49" s="1">
        <v>56774</v>
      </c>
      <c r="K49" s="7"/>
      <c r="L49" s="8"/>
    </row>
    <row r="50" spans="1:12" ht="15" thickBot="1" x14ac:dyDescent="0.4">
      <c r="A50" s="3" t="s">
        <v>56</v>
      </c>
      <c r="B50" s="1">
        <v>2290</v>
      </c>
      <c r="C50" s="2"/>
      <c r="D50" s="2">
        <v>88</v>
      </c>
      <c r="E50" s="2"/>
      <c r="F50" s="2">
        <v>624</v>
      </c>
      <c r="G50" s="1">
        <v>1278</v>
      </c>
      <c r="H50" s="2">
        <v>49</v>
      </c>
      <c r="I50" s="1">
        <v>131223</v>
      </c>
      <c r="J50" s="1">
        <v>73221</v>
      </c>
      <c r="K50" s="8"/>
      <c r="L50" s="8"/>
    </row>
    <row r="51" spans="1:12" ht="15" thickBot="1" x14ac:dyDescent="0.4">
      <c r="A51" s="3" t="s">
        <v>48</v>
      </c>
      <c r="B51" s="1">
        <v>1127</v>
      </c>
      <c r="C51" s="2"/>
      <c r="D51" s="2">
        <v>55</v>
      </c>
      <c r="E51" s="2"/>
      <c r="F51" s="2">
        <v>163</v>
      </c>
      <c r="G51" s="1">
        <v>1806</v>
      </c>
      <c r="H51" s="2">
        <v>88</v>
      </c>
      <c r="I51" s="1">
        <v>50982</v>
      </c>
      <c r="J51" s="1">
        <v>81703</v>
      </c>
      <c r="K51" s="8"/>
      <c r="L51" s="8"/>
    </row>
    <row r="52" spans="1:12" ht="15" thickBot="1" x14ac:dyDescent="0.4">
      <c r="A52" s="3" t="s">
        <v>55</v>
      </c>
      <c r="B52" s="1">
        <v>1060</v>
      </c>
      <c r="C52" s="2"/>
      <c r="D52" s="2">
        <v>18</v>
      </c>
      <c r="E52" s="2"/>
      <c r="F52" s="2">
        <v>208</v>
      </c>
      <c r="G52" s="1">
        <v>1832</v>
      </c>
      <c r="H52" s="2">
        <v>31</v>
      </c>
      <c r="I52" s="1">
        <v>33055</v>
      </c>
      <c r="J52" s="1">
        <v>57114</v>
      </c>
      <c r="K52" s="7"/>
      <c r="L52" s="8"/>
    </row>
    <row r="53" spans="1:12" ht="15" thickBot="1" x14ac:dyDescent="0.4">
      <c r="A53" s="3" t="s">
        <v>47</v>
      </c>
      <c r="B53" s="2">
        <v>728</v>
      </c>
      <c r="C53" s="2"/>
      <c r="D53" s="2">
        <v>17</v>
      </c>
      <c r="E53" s="2"/>
      <c r="F53" s="2">
        <v>82</v>
      </c>
      <c r="G53" s="2">
        <v>514</v>
      </c>
      <c r="H53" s="2">
        <v>12</v>
      </c>
      <c r="I53" s="1">
        <v>70877</v>
      </c>
      <c r="J53" s="1">
        <v>50059</v>
      </c>
      <c r="K53" s="7"/>
      <c r="L53" s="8"/>
    </row>
    <row r="54" spans="1:12" ht="15" thickBot="1" x14ac:dyDescent="0.4">
      <c r="A54" s="3" t="s">
        <v>52</v>
      </c>
      <c r="B54" s="2">
        <v>661</v>
      </c>
      <c r="C54" s="2"/>
      <c r="D54" s="2">
        <v>12</v>
      </c>
      <c r="E54" s="2"/>
      <c r="F54" s="2">
        <v>238</v>
      </c>
      <c r="G54" s="2">
        <v>904</v>
      </c>
      <c r="H54" s="2">
        <v>16</v>
      </c>
      <c r="I54" s="1">
        <v>73467</v>
      </c>
      <c r="J54" s="1">
        <v>100427</v>
      </c>
      <c r="K54" s="8"/>
      <c r="L54" s="8"/>
    </row>
    <row r="55" spans="1:12" ht="15" thickBot="1" x14ac:dyDescent="0.4">
      <c r="A55" s="3" t="s">
        <v>51</v>
      </c>
      <c r="B55" s="2">
        <v>601</v>
      </c>
      <c r="C55" s="2"/>
      <c r="D55" s="2">
        <v>19</v>
      </c>
      <c r="E55" s="2"/>
      <c r="F55" s="2">
        <v>72</v>
      </c>
      <c r="G55" s="2">
        <v>562</v>
      </c>
      <c r="H55" s="2">
        <v>18</v>
      </c>
      <c r="I55" s="1">
        <v>58907</v>
      </c>
      <c r="J55" s="1">
        <v>55116</v>
      </c>
      <c r="K55" s="7"/>
      <c r="L55" s="8"/>
    </row>
    <row r="56" spans="1:12" ht="15" thickBot="1" x14ac:dyDescent="0.4">
      <c r="A56" s="3" t="s">
        <v>64</v>
      </c>
      <c r="B56" s="2">
        <v>183</v>
      </c>
      <c r="C56" s="2"/>
      <c r="D56" s="2">
        <v>5</v>
      </c>
      <c r="E56" s="2"/>
      <c r="F56" s="2">
        <v>10</v>
      </c>
      <c r="G56" s="2"/>
      <c r="H56" s="2"/>
      <c r="I56" s="1">
        <v>8536</v>
      </c>
      <c r="J56" s="2"/>
      <c r="K56" s="8"/>
      <c r="L56" s="7"/>
    </row>
    <row r="57" spans="1:12" ht="21.5" thickBot="1" x14ac:dyDescent="0.4">
      <c r="A57" s="3" t="s">
        <v>67</v>
      </c>
      <c r="B57" s="2">
        <v>30</v>
      </c>
      <c r="C57" s="2"/>
      <c r="D57" s="2">
        <v>2</v>
      </c>
      <c r="E57" s="2"/>
      <c r="F57" s="2">
        <v>9</v>
      </c>
      <c r="G57" s="2"/>
      <c r="H57" s="2"/>
      <c r="I57" s="1">
        <v>8169</v>
      </c>
      <c r="J57" s="2"/>
      <c r="K57" s="8"/>
      <c r="L57" s="7"/>
    </row>
    <row r="58" spans="1:12" ht="15" thickBot="1" x14ac:dyDescent="0.4">
      <c r="A58" s="3" t="s">
        <v>65</v>
      </c>
      <c r="B58" s="1">
        <v>5811</v>
      </c>
      <c r="C58" s="2"/>
      <c r="D58" s="2">
        <v>147</v>
      </c>
      <c r="E58" s="2"/>
      <c r="F58" s="1">
        <v>4814</v>
      </c>
      <c r="G58" s="1">
        <v>1716</v>
      </c>
      <c r="H58" s="2">
        <v>43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14" t="s">
        <v>66</v>
      </c>
      <c r="B59" s="15">
        <v>72</v>
      </c>
      <c r="C59" s="15"/>
      <c r="D59" s="15">
        <v>6</v>
      </c>
      <c r="E59" s="15"/>
      <c r="F59" s="15">
        <v>2</v>
      </c>
      <c r="G59" s="15"/>
      <c r="H59" s="15"/>
      <c r="I59" s="36">
        <v>2363</v>
      </c>
      <c r="J59" s="15"/>
      <c r="K59" s="55"/>
      <c r="L59" s="45"/>
    </row>
  </sheetData>
  <mergeCells count="2">
    <mergeCell ref="L1:N1"/>
    <mergeCell ref="Q1:U1"/>
  </mergeCells>
  <hyperlinks>
    <hyperlink ref="A5" r:id="rId1" display="https://www.worldometers.info/coronavirus/usa/new-york/" xr:uid="{8064A60A-174C-479D-B9C2-32556CEE85AD}"/>
    <hyperlink ref="A6" r:id="rId2" display="https://www.worldometers.info/coronavirus/usa/new-jersey/" xr:uid="{86072173-A441-4DAF-B236-E993B17430B9}"/>
    <hyperlink ref="A7" r:id="rId3" display="https://www.worldometers.info/coronavirus/usa/california/" xr:uid="{F1728814-E4D6-4AFB-B807-22B36FBC1617}"/>
    <hyperlink ref="A8" r:id="rId4" display="https://www.worldometers.info/coronavirus/usa/illinois/" xr:uid="{0C0768AC-6C00-4EBB-B660-940EB7D4A528}"/>
    <hyperlink ref="A9" r:id="rId5" display="https://www.worldometers.info/coronavirus/usa/massachusetts/" xr:uid="{7334F187-14CF-45B3-92FD-F627D3D00B8B}"/>
    <hyperlink ref="A10" r:id="rId6" display="https://www.worldometers.info/coronavirus/usa/texas/" xr:uid="{30239D39-BB1B-42C9-B438-3A9DC055E978}"/>
    <hyperlink ref="A11" r:id="rId7" display="https://www.worldometers.info/coronavirus/usa/pennsylvania/" xr:uid="{ED848DB6-9F15-4515-8376-7AA7648256D9}"/>
    <hyperlink ref="A12" r:id="rId8" display="https://www.worldometers.info/coronavirus/usa/florida/" xr:uid="{05084AAB-AB15-45B9-BA03-5C1D55FF5D7F}"/>
    <hyperlink ref="A17" r:id="rId9" display="https://www.worldometers.info/coronavirus/usa/louisiana/" xr:uid="{55138E8E-C46F-4692-8EBF-CF5EF87787BC}"/>
    <hyperlink ref="A20" r:id="rId10" display="https://www.worldometers.info/coronavirus/usa/ohio/" xr:uid="{300B1E98-692A-43FC-8919-7B87E984BD7B}"/>
    <hyperlink ref="A26" r:id="rId11" display="https://www.worldometers.info/coronavirus/usa/washington/" xr:uid="{42CD6779-671E-4EC4-B9E3-29E35DC69411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3" customWidth="1"/>
    <col min="2" max="2" width="11.90625" style="33" customWidth="1"/>
    <col min="3" max="3" width="14.36328125" style="33" hidden="1" customWidth="1"/>
    <col min="4" max="4" width="14.36328125" style="33" customWidth="1"/>
    <col min="5" max="5" width="14.36328125" style="33" hidden="1" customWidth="1"/>
    <col min="6" max="10" width="14.36328125" style="33" customWidth="1"/>
    <col min="11" max="11" width="4.08984375" style="32" customWidth="1"/>
    <col min="12" max="12" width="10.08984375" style="32" customWidth="1"/>
    <col min="13" max="13" width="8.7265625" style="32"/>
    <col min="14" max="14" width="12.6328125" style="32" customWidth="1"/>
    <col min="15" max="15" width="9.81640625" style="52" customWidth="1"/>
    <col min="16" max="16384" width="8.7265625" style="32"/>
  </cols>
  <sheetData>
    <row r="1" spans="1:15" customFormat="1" ht="44" thickBot="1" x14ac:dyDescent="0.4">
      <c r="A1" s="30" t="s">
        <v>1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94</v>
      </c>
      <c r="I1" s="31" t="s">
        <v>87</v>
      </c>
      <c r="J1" s="31" t="s">
        <v>86</v>
      </c>
      <c r="L1" s="31" t="s">
        <v>98</v>
      </c>
      <c r="M1" s="31" t="s">
        <v>99</v>
      </c>
      <c r="N1" s="31" t="s">
        <v>100</v>
      </c>
      <c r="O1" s="31" t="s">
        <v>101</v>
      </c>
    </row>
    <row r="2" spans="1:15" ht="14.5" thickBot="1" x14ac:dyDescent="0.35">
      <c r="A2" s="3" t="s">
        <v>36</v>
      </c>
      <c r="B2" s="1">
        <v>25615</v>
      </c>
      <c r="C2" s="2"/>
      <c r="D2" s="2">
        <v>773</v>
      </c>
      <c r="E2" s="2"/>
      <c r="F2" s="1">
        <v>11334</v>
      </c>
      <c r="G2" s="1">
        <v>5224</v>
      </c>
      <c r="H2" s="2">
        <v>158</v>
      </c>
      <c r="I2" s="1">
        <v>297075</v>
      </c>
      <c r="J2" s="1">
        <v>60588</v>
      </c>
      <c r="K2" s="42"/>
      <c r="L2" s="49">
        <f>IFERROR(B2/I2,0)</f>
        <v>8.6224017503997302E-2</v>
      </c>
      <c r="M2" s="50">
        <f>IFERROR(H2/G2,0)</f>
        <v>3.0245022970903521E-2</v>
      </c>
      <c r="N2" s="48">
        <f>D2*250</f>
        <v>193250</v>
      </c>
      <c r="O2" s="51">
        <f>ABS(N2-B2)/B2</f>
        <v>6.5444075736872929</v>
      </c>
    </row>
    <row r="3" spans="1:15" ht="15" thickBot="1" x14ac:dyDescent="0.35">
      <c r="A3" s="3" t="s">
        <v>52</v>
      </c>
      <c r="B3" s="2">
        <v>661</v>
      </c>
      <c r="C3" s="2"/>
      <c r="D3" s="2">
        <v>12</v>
      </c>
      <c r="E3" s="2"/>
      <c r="F3" s="2">
        <v>238</v>
      </c>
      <c r="G3" s="2">
        <v>904</v>
      </c>
      <c r="H3" s="2">
        <v>16</v>
      </c>
      <c r="I3" s="1">
        <v>73467</v>
      </c>
      <c r="J3" s="1">
        <v>100427</v>
      </c>
      <c r="K3" s="41"/>
      <c r="L3" s="49">
        <f>IFERROR(B3/I3,0)</f>
        <v>8.9972368546422203E-3</v>
      </c>
      <c r="M3" s="50">
        <f>IFERROR(H3/G3,0)</f>
        <v>1.7699115044247787E-2</v>
      </c>
      <c r="N3" s="48">
        <f>D3*250</f>
        <v>3000</v>
      </c>
      <c r="O3" s="51">
        <f t="shared" ref="O3:O56" si="0">ABS(N3-B3)/B3</f>
        <v>3.5385779122541603</v>
      </c>
    </row>
    <row r="4" spans="1:15" ht="14.5" thickBot="1" x14ac:dyDescent="0.35">
      <c r="A4" s="3" t="s">
        <v>33</v>
      </c>
      <c r="B4" s="1">
        <v>35691</v>
      </c>
      <c r="C4" s="2"/>
      <c r="D4" s="1">
        <v>1186</v>
      </c>
      <c r="E4" s="2"/>
      <c r="F4" s="1">
        <v>28172</v>
      </c>
      <c r="G4" s="1">
        <v>4903</v>
      </c>
      <c r="H4" s="2">
        <v>163</v>
      </c>
      <c r="I4" s="1">
        <v>469426</v>
      </c>
      <c r="J4" s="1">
        <v>64493</v>
      </c>
      <c r="K4" s="42"/>
      <c r="L4" s="49">
        <f>IFERROR(B4/I4,0)</f>
        <v>7.6031152939973506E-2</v>
      </c>
      <c r="M4" s="50">
        <f>IFERROR(H4/G4,0)</f>
        <v>3.3244952070161128E-2</v>
      </c>
      <c r="N4" s="48">
        <f>D4*250</f>
        <v>296500</v>
      </c>
      <c r="O4" s="51">
        <f t="shared" si="0"/>
        <v>7.3074164355159565</v>
      </c>
    </row>
    <row r="5" spans="1:15" ht="12.5" customHeight="1" thickBot="1" x14ac:dyDescent="0.35">
      <c r="A5" s="3" t="s">
        <v>34</v>
      </c>
      <c r="B5" s="1">
        <v>12501</v>
      </c>
      <c r="C5" s="2"/>
      <c r="D5" s="2">
        <v>179</v>
      </c>
      <c r="E5" s="2"/>
      <c r="F5" s="1">
        <v>4212</v>
      </c>
      <c r="G5" s="1">
        <v>4142</v>
      </c>
      <c r="H5" s="2">
        <v>59</v>
      </c>
      <c r="I5" s="1">
        <v>196989</v>
      </c>
      <c r="J5" s="1">
        <v>65276</v>
      </c>
      <c r="K5" s="42"/>
      <c r="L5" s="49">
        <f>IFERROR(B5/I5,0)</f>
        <v>6.3460396265781344E-2</v>
      </c>
      <c r="M5" s="50">
        <f>IFERROR(H5/G5,0)</f>
        <v>1.4244326412361178E-2</v>
      </c>
      <c r="N5" s="48">
        <f>D5*250</f>
        <v>44750</v>
      </c>
      <c r="O5" s="51">
        <f t="shared" si="0"/>
        <v>2.5797136229101674</v>
      </c>
    </row>
    <row r="6" spans="1:15" ht="15" thickBot="1" x14ac:dyDescent="0.35">
      <c r="A6" s="44" t="s">
        <v>10</v>
      </c>
      <c r="B6" s="1">
        <v>152882</v>
      </c>
      <c r="C6" s="2"/>
      <c r="D6" s="1">
        <v>5089</v>
      </c>
      <c r="E6" s="2"/>
      <c r="F6" s="1">
        <v>107248</v>
      </c>
      <c r="G6" s="1">
        <v>3869</v>
      </c>
      <c r="H6" s="2">
        <v>129</v>
      </c>
      <c r="I6" s="1">
        <v>2801996</v>
      </c>
      <c r="J6" s="1">
        <v>70915</v>
      </c>
      <c r="K6" s="42"/>
      <c r="L6" s="49">
        <f>IFERROR(B6/I6,0)</f>
        <v>5.4561819502954322E-2</v>
      </c>
      <c r="M6" s="50">
        <f>IFERROR(H6/G6,0)</f>
        <v>3.3341948823985529E-2</v>
      </c>
      <c r="N6" s="48">
        <f>D6*250</f>
        <v>1272250</v>
      </c>
      <c r="O6" s="51">
        <f t="shared" si="0"/>
        <v>7.3217775800944516</v>
      </c>
    </row>
    <row r="7" spans="1:15" ht="14.5" thickBot="1" x14ac:dyDescent="0.35">
      <c r="A7" s="3" t="s">
        <v>18</v>
      </c>
      <c r="B7" s="1">
        <v>29130</v>
      </c>
      <c r="C7" s="2"/>
      <c r="D7" s="1">
        <v>1599</v>
      </c>
      <c r="E7" s="2"/>
      <c r="F7" s="1">
        <v>24962</v>
      </c>
      <c r="G7" s="1">
        <v>5058</v>
      </c>
      <c r="H7" s="2">
        <v>278</v>
      </c>
      <c r="I7" s="1">
        <v>246478</v>
      </c>
      <c r="J7" s="1">
        <v>42801</v>
      </c>
      <c r="K7" s="42"/>
      <c r="L7" s="49">
        <f>IFERROR(B7/I7,0)</f>
        <v>0.11818499014110793</v>
      </c>
      <c r="M7" s="50">
        <f>IFERROR(H7/G7,0)</f>
        <v>5.4962435745353894E-2</v>
      </c>
      <c r="N7" s="48">
        <f>D7*250</f>
        <v>399750</v>
      </c>
      <c r="O7" s="51">
        <f t="shared" si="0"/>
        <v>12.722966014418125</v>
      </c>
    </row>
    <row r="8" spans="1:15" ht="15" thickBot="1" x14ac:dyDescent="0.35">
      <c r="A8" s="3" t="s">
        <v>23</v>
      </c>
      <c r="B8" s="1">
        <v>45088</v>
      </c>
      <c r="C8" s="2"/>
      <c r="D8" s="1">
        <v>4201</v>
      </c>
      <c r="E8" s="2"/>
      <c r="F8" s="1">
        <v>32291</v>
      </c>
      <c r="G8" s="1">
        <v>12646</v>
      </c>
      <c r="H8" s="1">
        <v>1178</v>
      </c>
      <c r="I8" s="1">
        <v>349106</v>
      </c>
      <c r="J8" s="1">
        <v>97918</v>
      </c>
      <c r="K8" s="41"/>
      <c r="L8" s="49">
        <f>IFERROR(B8/I8,0)</f>
        <v>0.12915275016757088</v>
      </c>
      <c r="M8" s="50">
        <f>IFERROR(H8/G8,0)</f>
        <v>9.3151984817333541E-2</v>
      </c>
      <c r="N8" s="48">
        <f>D8*250</f>
        <v>1050250</v>
      </c>
      <c r="O8" s="51">
        <f t="shared" si="0"/>
        <v>22.293337473385378</v>
      </c>
    </row>
    <row r="9" spans="1:15" ht="15" thickBot="1" x14ac:dyDescent="0.35">
      <c r="A9" s="3" t="s">
        <v>43</v>
      </c>
      <c r="B9" s="1">
        <v>10264</v>
      </c>
      <c r="C9" s="2"/>
      <c r="D9" s="2">
        <v>422</v>
      </c>
      <c r="E9" s="2"/>
      <c r="F9" s="1">
        <v>3670</v>
      </c>
      <c r="G9" s="1">
        <v>10541</v>
      </c>
      <c r="H9" s="2">
        <v>433</v>
      </c>
      <c r="I9" s="1">
        <v>81787</v>
      </c>
      <c r="J9" s="1">
        <v>83991</v>
      </c>
      <c r="K9" s="41"/>
      <c r="L9" s="49">
        <f>IFERROR(B9/I9,0)</f>
        <v>0.12549671708217688</v>
      </c>
      <c r="M9" s="50">
        <f>IFERROR(H9/G9,0)</f>
        <v>4.1077696613224551E-2</v>
      </c>
      <c r="N9" s="48">
        <f>D9*250</f>
        <v>105500</v>
      </c>
      <c r="O9" s="51">
        <f t="shared" si="0"/>
        <v>9.2786438035853465</v>
      </c>
    </row>
    <row r="10" spans="1:15" ht="14.5" thickBot="1" x14ac:dyDescent="0.35">
      <c r="A10" s="3" t="s">
        <v>63</v>
      </c>
      <c r="B10" s="1">
        <v>9767</v>
      </c>
      <c r="C10" s="2"/>
      <c r="D10" s="2">
        <v>515</v>
      </c>
      <c r="E10" s="2"/>
      <c r="F10" s="1">
        <v>8109</v>
      </c>
      <c r="G10" s="1">
        <v>13839</v>
      </c>
      <c r="H10" s="2">
        <v>730</v>
      </c>
      <c r="I10" s="1">
        <v>64530</v>
      </c>
      <c r="J10" s="1">
        <v>91435</v>
      </c>
      <c r="K10" s="42"/>
      <c r="L10" s="49">
        <f>IFERROR(B10/I10,0)</f>
        <v>0.15135595846892919</v>
      </c>
      <c r="M10" s="50">
        <f>IFERROR(H10/G10,0)</f>
        <v>5.2749476118216634E-2</v>
      </c>
      <c r="N10" s="48">
        <f>D10*250</f>
        <v>128750</v>
      </c>
      <c r="O10" s="51">
        <f t="shared" si="0"/>
        <v>12.182143954131258</v>
      </c>
    </row>
    <row r="11" spans="1:15" ht="15" thickBot="1" x14ac:dyDescent="0.35">
      <c r="A11" s="44" t="s">
        <v>13</v>
      </c>
      <c r="B11" s="1">
        <v>75568</v>
      </c>
      <c r="C11" s="2"/>
      <c r="D11" s="1">
        <v>2934</v>
      </c>
      <c r="E11" s="2"/>
      <c r="F11" s="1">
        <v>57889</v>
      </c>
      <c r="G11" s="1">
        <v>3518</v>
      </c>
      <c r="H11" s="2">
        <v>137</v>
      </c>
      <c r="I11" s="1">
        <v>1409992</v>
      </c>
      <c r="J11" s="1">
        <v>65649</v>
      </c>
      <c r="K11" s="42"/>
      <c r="L11" s="49">
        <f>IFERROR(B11/I11,0)</f>
        <v>5.3594630324143681E-2</v>
      </c>
      <c r="M11" s="50">
        <f>IFERROR(H11/G11,0)</f>
        <v>3.89425810119386E-2</v>
      </c>
      <c r="N11" s="48">
        <f>D11*250</f>
        <v>733500</v>
      </c>
      <c r="O11" s="51">
        <f t="shared" si="0"/>
        <v>8.7064895193732799</v>
      </c>
    </row>
    <row r="12" spans="1:15" ht="14.5" thickBot="1" x14ac:dyDescent="0.35">
      <c r="A12" s="3" t="s">
        <v>16</v>
      </c>
      <c r="B12" s="1">
        <v>57681</v>
      </c>
      <c r="C12" s="2"/>
      <c r="D12" s="1">
        <v>2451</v>
      </c>
      <c r="E12" s="2"/>
      <c r="F12" s="1">
        <v>53784</v>
      </c>
      <c r="G12" s="1">
        <v>5433</v>
      </c>
      <c r="H12" s="2">
        <v>231</v>
      </c>
      <c r="I12" s="1">
        <v>731193</v>
      </c>
      <c r="J12" s="1">
        <v>68867</v>
      </c>
      <c r="K12" s="42"/>
      <c r="L12" s="49">
        <f>IFERROR(B12/I12,0)</f>
        <v>7.8886149074184245E-2</v>
      </c>
      <c r="M12" s="50">
        <f>IFERROR(H12/G12,0)</f>
        <v>4.2517945886250692E-2</v>
      </c>
      <c r="N12" s="48">
        <f>D12*250</f>
        <v>612750</v>
      </c>
      <c r="O12" s="51">
        <f t="shared" si="0"/>
        <v>9.6230821240963227</v>
      </c>
    </row>
    <row r="13" spans="1:15" ht="15" thickBot="1" x14ac:dyDescent="0.35">
      <c r="A13" s="3" t="s">
        <v>64</v>
      </c>
      <c r="B13" s="2">
        <v>183</v>
      </c>
      <c r="C13" s="2"/>
      <c r="D13" s="2">
        <v>5</v>
      </c>
      <c r="E13" s="2"/>
      <c r="F13" s="2">
        <v>10</v>
      </c>
      <c r="G13" s="2"/>
      <c r="H13" s="2"/>
      <c r="I13" s="1">
        <v>8536</v>
      </c>
      <c r="J13" s="2"/>
      <c r="K13" s="41"/>
      <c r="L13" s="49">
        <f>IFERROR(B13/I13,0)</f>
        <v>2.1438612933458293E-2</v>
      </c>
      <c r="M13" s="50">
        <f>IFERROR(H13/G13,0)</f>
        <v>0</v>
      </c>
      <c r="N13" s="48">
        <f>D13*250</f>
        <v>1250</v>
      </c>
      <c r="O13" s="51">
        <f t="shared" si="0"/>
        <v>5.8306010928961749</v>
      </c>
    </row>
    <row r="14" spans="1:15" ht="15" thickBot="1" x14ac:dyDescent="0.35">
      <c r="A14" s="3" t="s">
        <v>47</v>
      </c>
      <c r="B14" s="2">
        <v>728</v>
      </c>
      <c r="C14" s="2"/>
      <c r="D14" s="2">
        <v>17</v>
      </c>
      <c r="E14" s="2"/>
      <c r="F14" s="2">
        <v>82</v>
      </c>
      <c r="G14" s="2">
        <v>514</v>
      </c>
      <c r="H14" s="2">
        <v>12</v>
      </c>
      <c r="I14" s="1">
        <v>70877</v>
      </c>
      <c r="J14" s="1">
        <v>50059</v>
      </c>
      <c r="K14" s="41"/>
      <c r="L14" s="49">
        <f>IFERROR(B14/I14,0)</f>
        <v>1.0271315095164863E-2</v>
      </c>
      <c r="M14" s="50">
        <f>IFERROR(H14/G14,0)</f>
        <v>2.3346303501945526E-2</v>
      </c>
      <c r="N14" s="48">
        <f>D14*250</f>
        <v>4250</v>
      </c>
      <c r="O14" s="51">
        <f t="shared" si="0"/>
        <v>4.8379120879120876</v>
      </c>
    </row>
    <row r="15" spans="1:15" ht="14.5" thickBot="1" x14ac:dyDescent="0.35">
      <c r="A15" s="3" t="s">
        <v>49</v>
      </c>
      <c r="B15" s="1">
        <v>3399</v>
      </c>
      <c r="C15" s="2"/>
      <c r="D15" s="2">
        <v>87</v>
      </c>
      <c r="E15" s="2"/>
      <c r="F15" s="2">
        <v>475</v>
      </c>
      <c r="G15" s="1">
        <v>1902</v>
      </c>
      <c r="H15" s="2">
        <v>49</v>
      </c>
      <c r="I15" s="1">
        <v>62658</v>
      </c>
      <c r="J15" s="1">
        <v>35062</v>
      </c>
      <c r="K15" s="42"/>
      <c r="L15" s="49">
        <f>IFERROR(B15/I15,0)</f>
        <v>5.4246863927990038E-2</v>
      </c>
      <c r="M15" s="50">
        <f>IFERROR(H15/G15,0)</f>
        <v>2.576235541535226E-2</v>
      </c>
      <c r="N15" s="48">
        <f>D15*250</f>
        <v>21750</v>
      </c>
      <c r="O15" s="51">
        <f t="shared" si="0"/>
        <v>5.3989408649602826</v>
      </c>
    </row>
    <row r="16" spans="1:15" ht="15" thickBot="1" x14ac:dyDescent="0.35">
      <c r="A16" s="44" t="s">
        <v>12</v>
      </c>
      <c r="B16" s="1">
        <v>132543</v>
      </c>
      <c r="C16" s="2"/>
      <c r="D16" s="1">
        <v>6308</v>
      </c>
      <c r="E16" s="2"/>
      <c r="F16" s="1">
        <v>42429</v>
      </c>
      <c r="G16" s="1">
        <v>10460</v>
      </c>
      <c r="H16" s="2">
        <v>498</v>
      </c>
      <c r="I16" s="1">
        <v>1191846</v>
      </c>
      <c r="J16" s="1">
        <v>94055</v>
      </c>
      <c r="K16" s="42"/>
      <c r="L16" s="49">
        <f>IFERROR(B16/I16,0)</f>
        <v>0.11120815944341803</v>
      </c>
      <c r="M16" s="50">
        <f>IFERROR(H16/G16,0)</f>
        <v>4.760994263862333E-2</v>
      </c>
      <c r="N16" s="48">
        <f>D16*250</f>
        <v>1577000</v>
      </c>
      <c r="O16" s="51">
        <f t="shared" si="0"/>
        <v>10.898025546426442</v>
      </c>
    </row>
    <row r="17" spans="1:15" ht="14.5" thickBot="1" x14ac:dyDescent="0.35">
      <c r="A17" s="3" t="s">
        <v>27</v>
      </c>
      <c r="B17" s="1">
        <v>39909</v>
      </c>
      <c r="C17" s="2"/>
      <c r="D17" s="1">
        <v>2422</v>
      </c>
      <c r="E17" s="2"/>
      <c r="F17" s="1">
        <v>8965</v>
      </c>
      <c r="G17" s="1">
        <v>5928</v>
      </c>
      <c r="H17" s="2">
        <v>360</v>
      </c>
      <c r="I17" s="1">
        <v>348391</v>
      </c>
      <c r="J17" s="1">
        <v>51750</v>
      </c>
      <c r="K17" s="42"/>
      <c r="L17" s="49">
        <f>IFERROR(B17/I17,0)</f>
        <v>0.11455232770077298</v>
      </c>
      <c r="M17" s="50">
        <f>IFERROR(H17/G17,0)</f>
        <v>6.0728744939271252E-2</v>
      </c>
      <c r="N17" s="48">
        <f>D17*250</f>
        <v>605500</v>
      </c>
      <c r="O17" s="51">
        <f t="shared" si="0"/>
        <v>14.172016337167054</v>
      </c>
    </row>
    <row r="18" spans="1:15" ht="15" thickBot="1" x14ac:dyDescent="0.35">
      <c r="A18" s="3" t="s">
        <v>41</v>
      </c>
      <c r="B18" s="1">
        <v>23959</v>
      </c>
      <c r="C18" s="54">
        <v>33</v>
      </c>
      <c r="D18" s="2">
        <v>652</v>
      </c>
      <c r="E18" s="2"/>
      <c r="F18" s="1">
        <v>8898</v>
      </c>
      <c r="G18" s="1">
        <v>7594</v>
      </c>
      <c r="H18" s="2">
        <v>207</v>
      </c>
      <c r="I18" s="1">
        <v>225791</v>
      </c>
      <c r="J18" s="1">
        <v>71564</v>
      </c>
      <c r="K18" s="41"/>
      <c r="L18" s="49">
        <f>IFERROR(B18/I18,0)</f>
        <v>0.10611140390892462</v>
      </c>
      <c r="M18" s="50">
        <f>IFERROR(H18/G18,0)</f>
        <v>2.725836186462997E-2</v>
      </c>
      <c r="N18" s="48">
        <f>D18*250</f>
        <v>163000</v>
      </c>
      <c r="O18" s="51">
        <f t="shared" si="0"/>
        <v>5.8032889519595976</v>
      </c>
    </row>
    <row r="19" spans="1:15" ht="15" thickBot="1" x14ac:dyDescent="0.35">
      <c r="A19" s="3" t="s">
        <v>45</v>
      </c>
      <c r="B19" s="1">
        <v>11124</v>
      </c>
      <c r="C19" s="2"/>
      <c r="D19" s="2">
        <v>245</v>
      </c>
      <c r="E19" s="2"/>
      <c r="F19" s="1">
        <v>4752</v>
      </c>
      <c r="G19" s="1">
        <v>3818</v>
      </c>
      <c r="H19" s="2">
        <v>84</v>
      </c>
      <c r="I19" s="1">
        <v>129152</v>
      </c>
      <c r="J19" s="1">
        <v>44332</v>
      </c>
      <c r="K19" s="41"/>
      <c r="L19" s="49">
        <f>IFERROR(B19/I19,0)</f>
        <v>8.6131070366699702E-2</v>
      </c>
      <c r="M19" s="50">
        <f>IFERROR(H19/G19,0)</f>
        <v>2.2001047668936617E-2</v>
      </c>
      <c r="N19" s="48">
        <f>D19*250</f>
        <v>61250</v>
      </c>
      <c r="O19" s="51">
        <f t="shared" si="0"/>
        <v>4.5061129090255303</v>
      </c>
    </row>
    <row r="20" spans="1:15" ht="14.5" thickBot="1" x14ac:dyDescent="0.35">
      <c r="A20" s="3" t="s">
        <v>38</v>
      </c>
      <c r="B20" s="1">
        <v>12445</v>
      </c>
      <c r="C20" s="2"/>
      <c r="D20" s="2">
        <v>499</v>
      </c>
      <c r="E20" s="2"/>
      <c r="F20" s="1">
        <v>8537</v>
      </c>
      <c r="G20" s="1">
        <v>2786</v>
      </c>
      <c r="H20" s="2">
        <v>112</v>
      </c>
      <c r="I20" s="1">
        <v>322900</v>
      </c>
      <c r="J20" s="1">
        <v>72275</v>
      </c>
      <c r="K20" s="42"/>
      <c r="L20" s="49">
        <f>IFERROR(B20/I20,0)</f>
        <v>3.8541344069371319E-2</v>
      </c>
      <c r="M20" s="50">
        <f>IFERROR(H20/G20,0)</f>
        <v>4.0201005025125629E-2</v>
      </c>
      <c r="N20" s="48">
        <f>D20*250</f>
        <v>124750</v>
      </c>
      <c r="O20" s="51">
        <f t="shared" si="0"/>
        <v>9.0241060666934505</v>
      </c>
    </row>
    <row r="21" spans="1:15" ht="15" thickBot="1" x14ac:dyDescent="0.35">
      <c r="A21" s="44" t="s">
        <v>14</v>
      </c>
      <c r="B21" s="1">
        <v>46619</v>
      </c>
      <c r="C21" s="2"/>
      <c r="D21" s="1">
        <v>3019</v>
      </c>
      <c r="E21" s="2"/>
      <c r="F21" s="1">
        <v>9696</v>
      </c>
      <c r="G21" s="1">
        <v>10028</v>
      </c>
      <c r="H21" s="2">
        <v>649</v>
      </c>
      <c r="I21" s="1">
        <v>509332</v>
      </c>
      <c r="J21" s="1">
        <v>109562</v>
      </c>
      <c r="K21" s="42"/>
      <c r="L21" s="49">
        <f>IFERROR(B21/I21,0)</f>
        <v>9.1529689868298084E-2</v>
      </c>
      <c r="M21" s="50">
        <f>IFERROR(H21/G21,0)</f>
        <v>6.4718787395293173E-2</v>
      </c>
      <c r="N21" s="48">
        <f>D21*250</f>
        <v>754750</v>
      </c>
      <c r="O21" s="51">
        <f t="shared" si="0"/>
        <v>15.18975095990905</v>
      </c>
    </row>
    <row r="22" spans="1:15" ht="14.5" thickBot="1" x14ac:dyDescent="0.35">
      <c r="A22" s="3" t="s">
        <v>39</v>
      </c>
      <c r="B22" s="1">
        <v>2793</v>
      </c>
      <c r="C22" s="2"/>
      <c r="D22" s="2">
        <v>100</v>
      </c>
      <c r="E22" s="2"/>
      <c r="F22" s="2">
        <v>520</v>
      </c>
      <c r="G22" s="1">
        <v>2078</v>
      </c>
      <c r="H22" s="2">
        <v>74</v>
      </c>
      <c r="I22" s="1">
        <v>76316</v>
      </c>
      <c r="J22" s="1">
        <v>56774</v>
      </c>
      <c r="K22" s="42"/>
      <c r="L22" s="49">
        <f>IFERROR(B22/I22,0)</f>
        <v>3.6597830074951515E-2</v>
      </c>
      <c r="M22" s="50">
        <f>IFERROR(H22/G22,0)</f>
        <v>3.5611164581328202E-2</v>
      </c>
      <c r="N22" s="48">
        <f>D22*250</f>
        <v>25000</v>
      </c>
      <c r="O22" s="51">
        <f t="shared" si="0"/>
        <v>7.9509488005728608</v>
      </c>
    </row>
    <row r="23" spans="1:15" ht="14.5" thickBot="1" x14ac:dyDescent="0.35">
      <c r="A23" s="3" t="s">
        <v>26</v>
      </c>
      <c r="B23" s="1">
        <v>61701</v>
      </c>
      <c r="C23" s="2"/>
      <c r="D23" s="1">
        <v>2939</v>
      </c>
      <c r="E23" s="2"/>
      <c r="F23" s="1">
        <v>54221</v>
      </c>
      <c r="G23" s="1">
        <v>10206</v>
      </c>
      <c r="H23" s="2">
        <v>486</v>
      </c>
      <c r="I23" s="1">
        <v>492305</v>
      </c>
      <c r="J23" s="1">
        <v>81431</v>
      </c>
      <c r="K23" s="42"/>
      <c r="L23" s="49">
        <f>IFERROR(B23/I23,0)</f>
        <v>0.12533084165304029</v>
      </c>
      <c r="M23" s="50">
        <f>IFERROR(H23/G23,0)</f>
        <v>4.7619047619047616E-2</v>
      </c>
      <c r="N23" s="48">
        <f>D23*250</f>
        <v>734750</v>
      </c>
      <c r="O23" s="51">
        <f t="shared" si="0"/>
        <v>10.908234874637364</v>
      </c>
    </row>
    <row r="24" spans="1:15" ht="15" thickBot="1" x14ac:dyDescent="0.35">
      <c r="A24" s="44" t="s">
        <v>17</v>
      </c>
      <c r="B24" s="1">
        <v>105603</v>
      </c>
      <c r="C24" s="2"/>
      <c r="D24" s="1">
        <v>7624</v>
      </c>
      <c r="E24" s="2"/>
      <c r="F24" s="1">
        <v>13358</v>
      </c>
      <c r="G24" s="1">
        <v>15321</v>
      </c>
      <c r="H24" s="1">
        <v>1106</v>
      </c>
      <c r="I24" s="1">
        <v>765965</v>
      </c>
      <c r="J24" s="1">
        <v>111130</v>
      </c>
      <c r="K24" s="42"/>
      <c r="L24" s="49">
        <f>IFERROR(B24/I24,0)</f>
        <v>0.13786922378959873</v>
      </c>
      <c r="M24" s="50">
        <f>IFERROR(H24/G24,0)</f>
        <v>7.2188499445205931E-2</v>
      </c>
      <c r="N24" s="48">
        <f>D24*250</f>
        <v>1906000</v>
      </c>
      <c r="O24" s="51">
        <f t="shared" si="0"/>
        <v>17.04872967624026</v>
      </c>
    </row>
    <row r="25" spans="1:15" ht="15" thickBot="1" x14ac:dyDescent="0.35">
      <c r="A25" s="3" t="s">
        <v>11</v>
      </c>
      <c r="B25" s="1">
        <v>66054</v>
      </c>
      <c r="C25" s="2"/>
      <c r="D25" s="1">
        <v>6016</v>
      </c>
      <c r="E25" s="2"/>
      <c r="F25" s="1">
        <v>15074</v>
      </c>
      <c r="G25" s="1">
        <v>6614</v>
      </c>
      <c r="H25" s="2">
        <v>602</v>
      </c>
      <c r="I25" s="1">
        <v>957365</v>
      </c>
      <c r="J25" s="1">
        <v>95862</v>
      </c>
      <c r="K25" s="41"/>
      <c r="L25" s="49">
        <f>IFERROR(B25/I25,0)</f>
        <v>6.8995628626490418E-2</v>
      </c>
      <c r="M25" s="50">
        <f>IFERROR(H25/G25,0)</f>
        <v>9.1019050498941642E-2</v>
      </c>
      <c r="N25" s="48">
        <f>D25*250</f>
        <v>1504000</v>
      </c>
      <c r="O25" s="51">
        <f t="shared" si="0"/>
        <v>21.769249402004419</v>
      </c>
    </row>
    <row r="26" spans="1:15" ht="14.5" thickBot="1" x14ac:dyDescent="0.35">
      <c r="A26" s="3" t="s">
        <v>32</v>
      </c>
      <c r="B26" s="1">
        <v>30471</v>
      </c>
      <c r="C26" s="2"/>
      <c r="D26" s="1">
        <v>1329</v>
      </c>
      <c r="E26" s="2"/>
      <c r="F26" s="1">
        <v>3052</v>
      </c>
      <c r="G26" s="1">
        <v>5403</v>
      </c>
      <c r="H26" s="2">
        <v>236</v>
      </c>
      <c r="I26" s="1">
        <v>417710</v>
      </c>
      <c r="J26" s="1">
        <v>74067</v>
      </c>
      <c r="K26" s="42"/>
      <c r="L26" s="49">
        <f>IFERROR(B26/I26,0)</f>
        <v>7.2947738861889821E-2</v>
      </c>
      <c r="M26" s="50">
        <f>IFERROR(H26/G26,0)</f>
        <v>4.3679437349620584E-2</v>
      </c>
      <c r="N26" s="48">
        <f>D26*250</f>
        <v>332250</v>
      </c>
      <c r="O26" s="51">
        <f t="shared" si="0"/>
        <v>9.9038101801713108</v>
      </c>
    </row>
    <row r="27" spans="1:15" ht="14.5" thickBot="1" x14ac:dyDescent="0.35">
      <c r="A27" s="3" t="s">
        <v>30</v>
      </c>
      <c r="B27" s="1">
        <v>19516</v>
      </c>
      <c r="C27" s="2"/>
      <c r="D27" s="2">
        <v>891</v>
      </c>
      <c r="E27" s="2"/>
      <c r="F27" s="1">
        <v>5269</v>
      </c>
      <c r="G27" s="1">
        <v>6557</v>
      </c>
      <c r="H27" s="2">
        <v>299</v>
      </c>
      <c r="I27" s="1">
        <v>235583</v>
      </c>
      <c r="J27" s="1">
        <v>79157</v>
      </c>
      <c r="K27" s="42"/>
      <c r="L27" s="49">
        <f>IFERROR(B27/I27,0)</f>
        <v>8.2841291604232897E-2</v>
      </c>
      <c r="M27" s="50">
        <f>IFERROR(H27/G27,0)</f>
        <v>4.5600122007015402E-2</v>
      </c>
      <c r="N27" s="48">
        <f>D27*250</f>
        <v>222750</v>
      </c>
      <c r="O27" s="51">
        <f t="shared" si="0"/>
        <v>10.413711826193893</v>
      </c>
    </row>
    <row r="28" spans="1:15" ht="15" thickBot="1" x14ac:dyDescent="0.35">
      <c r="A28" s="3" t="s">
        <v>35</v>
      </c>
      <c r="B28" s="1">
        <v>16428</v>
      </c>
      <c r="C28" s="2"/>
      <c r="D28" s="2">
        <v>895</v>
      </c>
      <c r="E28" s="2"/>
      <c r="F28" s="1">
        <v>11834</v>
      </c>
      <c r="G28" s="1">
        <v>2677</v>
      </c>
      <c r="H28" s="2">
        <v>146</v>
      </c>
      <c r="I28" s="1">
        <v>309781</v>
      </c>
      <c r="J28" s="1">
        <v>50474</v>
      </c>
      <c r="K28" s="41"/>
      <c r="L28" s="49">
        <f>IFERROR(B28/I28,0)</f>
        <v>5.3031012231221412E-2</v>
      </c>
      <c r="M28" s="50">
        <f>IFERROR(H28/G28,0)</f>
        <v>5.4538662682106838E-2</v>
      </c>
      <c r="N28" s="48">
        <f>D28*250</f>
        <v>223750</v>
      </c>
      <c r="O28" s="51">
        <f t="shared" si="0"/>
        <v>12.620038957876796</v>
      </c>
    </row>
    <row r="29" spans="1:15" ht="15" thickBot="1" x14ac:dyDescent="0.35">
      <c r="A29" s="3" t="s">
        <v>51</v>
      </c>
      <c r="B29" s="2">
        <v>601</v>
      </c>
      <c r="C29" s="2"/>
      <c r="D29" s="2">
        <v>19</v>
      </c>
      <c r="E29" s="2"/>
      <c r="F29" s="2">
        <v>72</v>
      </c>
      <c r="G29" s="2">
        <v>562</v>
      </c>
      <c r="H29" s="2">
        <v>18</v>
      </c>
      <c r="I29" s="1">
        <v>58907</v>
      </c>
      <c r="J29" s="1">
        <v>55116</v>
      </c>
      <c r="K29" s="41"/>
      <c r="L29" s="49">
        <f>IFERROR(B29/I29,0)</f>
        <v>1.0202522620401651E-2</v>
      </c>
      <c r="M29" s="50">
        <f>IFERROR(H29/G29,0)</f>
        <v>3.2028469750889681E-2</v>
      </c>
      <c r="N29" s="48">
        <f>D29*250</f>
        <v>4750</v>
      </c>
      <c r="O29" s="51">
        <f t="shared" si="0"/>
        <v>6.9034941763727122</v>
      </c>
    </row>
    <row r="30" spans="1:15" ht="15" thickBot="1" x14ac:dyDescent="0.35">
      <c r="A30" s="3" t="s">
        <v>50</v>
      </c>
      <c r="B30" s="1">
        <v>16725</v>
      </c>
      <c r="C30" s="2"/>
      <c r="D30" s="2">
        <v>216</v>
      </c>
      <c r="E30" s="2"/>
      <c r="F30" s="1">
        <v>6388</v>
      </c>
      <c r="G30" s="1">
        <v>8646</v>
      </c>
      <c r="H30" s="2">
        <v>112</v>
      </c>
      <c r="I30" s="1">
        <v>137924</v>
      </c>
      <c r="J30" s="1">
        <v>71300</v>
      </c>
      <c r="K30" s="41"/>
      <c r="L30" s="49">
        <f>IFERROR(B30/I30,0)</f>
        <v>0.12126243438415359</v>
      </c>
      <c r="M30" s="50">
        <f>IFERROR(H30/G30,0)</f>
        <v>1.2953967152440436E-2</v>
      </c>
      <c r="N30" s="48">
        <f>D30*250</f>
        <v>54000</v>
      </c>
      <c r="O30" s="51">
        <f t="shared" si="0"/>
        <v>2.2286995515695067</v>
      </c>
    </row>
    <row r="31" spans="1:15" ht="14.5" thickBot="1" x14ac:dyDescent="0.35">
      <c r="A31" s="3" t="s">
        <v>31</v>
      </c>
      <c r="B31" s="1">
        <v>11173</v>
      </c>
      <c r="C31" s="2"/>
      <c r="D31" s="2">
        <v>464</v>
      </c>
      <c r="E31" s="2"/>
      <c r="F31" s="1">
        <v>2671</v>
      </c>
      <c r="G31" s="1">
        <v>3627</v>
      </c>
      <c r="H31" s="2">
        <v>151</v>
      </c>
      <c r="I31" s="1">
        <v>241729</v>
      </c>
      <c r="J31" s="1">
        <v>78479</v>
      </c>
      <c r="K31" s="42"/>
      <c r="L31" s="49">
        <f>IFERROR(B31/I31,0)</f>
        <v>4.622118157109821E-2</v>
      </c>
      <c r="M31" s="50">
        <f>IFERROR(H31/G31,0)</f>
        <v>4.1632202922525501E-2</v>
      </c>
      <c r="N31" s="48">
        <f>D31*250</f>
        <v>116000</v>
      </c>
      <c r="O31" s="51">
        <f t="shared" si="0"/>
        <v>9.3821713058265459</v>
      </c>
    </row>
    <row r="32" spans="1:15" ht="14.5" thickBot="1" x14ac:dyDescent="0.35">
      <c r="A32" s="3" t="s">
        <v>42</v>
      </c>
      <c r="B32" s="1">
        <v>5318</v>
      </c>
      <c r="C32" s="2"/>
      <c r="D32" s="2">
        <v>320</v>
      </c>
      <c r="E32" s="2"/>
      <c r="F32" s="1">
        <v>1011</v>
      </c>
      <c r="G32" s="1">
        <v>3911</v>
      </c>
      <c r="H32" s="2">
        <v>235</v>
      </c>
      <c r="I32" s="1">
        <v>113375</v>
      </c>
      <c r="J32" s="1">
        <v>83382</v>
      </c>
      <c r="K32" s="42"/>
      <c r="L32" s="49">
        <f>IFERROR(B32/I32,0)</f>
        <v>4.6906284454244766E-2</v>
      </c>
      <c r="M32" s="50">
        <f>IFERROR(H32/G32,0)</f>
        <v>6.0086934287905909E-2</v>
      </c>
      <c r="N32" s="48">
        <f>D32*250</f>
        <v>80000</v>
      </c>
      <c r="O32" s="51">
        <f t="shared" si="0"/>
        <v>14.043249341857841</v>
      </c>
    </row>
    <row r="33" spans="1:15" ht="15" thickBot="1" x14ac:dyDescent="0.35">
      <c r="A33" s="44" t="s">
        <v>8</v>
      </c>
      <c r="B33" s="1">
        <v>169441</v>
      </c>
      <c r="C33" s="2"/>
      <c r="D33" s="1">
        <v>12733</v>
      </c>
      <c r="E33" s="2"/>
      <c r="F33" s="1">
        <v>123804</v>
      </c>
      <c r="G33" s="1">
        <v>19076</v>
      </c>
      <c r="H33" s="1">
        <v>1434</v>
      </c>
      <c r="I33" s="1">
        <v>1097616</v>
      </c>
      <c r="J33" s="1">
        <v>123575</v>
      </c>
      <c r="K33" s="41"/>
      <c r="L33" s="49">
        <f>IFERROR(B33/I33,0)</f>
        <v>0.15437183860293582</v>
      </c>
      <c r="M33" s="50">
        <f>IFERROR(H33/G33,0)</f>
        <v>7.5172992241560072E-2</v>
      </c>
      <c r="N33" s="48">
        <f>D33*250</f>
        <v>3183250</v>
      </c>
      <c r="O33" s="51">
        <f t="shared" si="0"/>
        <v>17.786775337728177</v>
      </c>
    </row>
    <row r="34" spans="1:15" ht="14.5" thickBot="1" x14ac:dyDescent="0.35">
      <c r="A34" s="3" t="s">
        <v>44</v>
      </c>
      <c r="B34" s="1">
        <v>9723</v>
      </c>
      <c r="C34" s="2"/>
      <c r="D34" s="2">
        <v>435</v>
      </c>
      <c r="E34" s="2"/>
      <c r="F34" s="1">
        <v>5174</v>
      </c>
      <c r="G34" s="1">
        <v>4637</v>
      </c>
      <c r="H34" s="2">
        <v>207</v>
      </c>
      <c r="I34" s="1">
        <v>263665</v>
      </c>
      <c r="J34" s="1">
        <v>125745</v>
      </c>
      <c r="K34" s="42"/>
      <c r="L34" s="49">
        <f>IFERROR(B34/I34,0)</f>
        <v>3.6876339294180112E-2</v>
      </c>
      <c r="M34" s="50">
        <f>IFERROR(H34/G34,0)</f>
        <v>4.4640931636834157E-2</v>
      </c>
      <c r="N34" s="48">
        <f>D34*250</f>
        <v>108750</v>
      </c>
      <c r="O34" s="51">
        <f t="shared" si="0"/>
        <v>10.184819500154273</v>
      </c>
    </row>
    <row r="35" spans="1:15" ht="15" thickBot="1" x14ac:dyDescent="0.35">
      <c r="A35" s="44" t="s">
        <v>7</v>
      </c>
      <c r="B35" s="1">
        <v>404470</v>
      </c>
      <c r="C35" s="2"/>
      <c r="D35" s="1">
        <v>30911</v>
      </c>
      <c r="E35" s="2"/>
      <c r="F35" s="1">
        <v>287558</v>
      </c>
      <c r="G35" s="1">
        <v>20792</v>
      </c>
      <c r="H35" s="1">
        <v>1589</v>
      </c>
      <c r="I35" s="1">
        <v>2934599</v>
      </c>
      <c r="J35" s="1">
        <v>150852</v>
      </c>
      <c r="K35" s="41"/>
      <c r="L35" s="49">
        <f>IFERROR(B35/I35,0)</f>
        <v>0.13782803033736465</v>
      </c>
      <c r="M35" s="50">
        <f>IFERROR(H35/G35,0)</f>
        <v>7.6423624470950371E-2</v>
      </c>
      <c r="N35" s="48">
        <f>D35*250</f>
        <v>7727750</v>
      </c>
      <c r="O35" s="51">
        <f t="shared" si="0"/>
        <v>18.105866936979258</v>
      </c>
    </row>
    <row r="36" spans="1:15" ht="14.5" thickBot="1" x14ac:dyDescent="0.35">
      <c r="A36" s="3" t="s">
        <v>24</v>
      </c>
      <c r="B36" s="1">
        <v>44263</v>
      </c>
      <c r="C36" s="2"/>
      <c r="D36" s="1">
        <v>1132</v>
      </c>
      <c r="E36" s="2"/>
      <c r="F36" s="1">
        <v>19478</v>
      </c>
      <c r="G36" s="1">
        <v>4220</v>
      </c>
      <c r="H36" s="2">
        <v>108</v>
      </c>
      <c r="I36" s="1">
        <v>627130</v>
      </c>
      <c r="J36" s="1">
        <v>59795</v>
      </c>
      <c r="K36" s="42"/>
      <c r="L36" s="49">
        <f>IFERROR(B36/I36,0)</f>
        <v>7.0580262465517518E-2</v>
      </c>
      <c r="M36" s="50">
        <f>IFERROR(H36/G36,0)</f>
        <v>2.5592417061611375E-2</v>
      </c>
      <c r="N36" s="48">
        <f>D36*250</f>
        <v>283000</v>
      </c>
      <c r="O36" s="51">
        <f t="shared" si="0"/>
        <v>5.3936018796737679</v>
      </c>
    </row>
    <row r="37" spans="1:15" ht="14.5" thickBot="1" x14ac:dyDescent="0.35">
      <c r="A37" s="3" t="s">
        <v>53</v>
      </c>
      <c r="B37" s="1">
        <v>3080</v>
      </c>
      <c r="C37" s="2"/>
      <c r="D37" s="2">
        <v>74</v>
      </c>
      <c r="E37" s="2"/>
      <c r="F37" s="2">
        <v>348</v>
      </c>
      <c r="G37" s="1">
        <v>4042</v>
      </c>
      <c r="H37" s="2">
        <v>97</v>
      </c>
      <c r="I37" s="1">
        <v>86880</v>
      </c>
      <c r="J37" s="1">
        <v>114006</v>
      </c>
      <c r="K37" s="42"/>
      <c r="L37" s="49">
        <f>IFERROR(B37/I37,0)</f>
        <v>3.5451197053406998E-2</v>
      </c>
      <c r="M37" s="50">
        <f>IFERROR(H37/G37,0)</f>
        <v>2.3998020781791193E-2</v>
      </c>
      <c r="N37" s="48">
        <f>D37*250</f>
        <v>18500</v>
      </c>
      <c r="O37" s="51">
        <f t="shared" si="0"/>
        <v>5.0064935064935066</v>
      </c>
    </row>
    <row r="38" spans="1:15" ht="14.5" thickBot="1" x14ac:dyDescent="0.35">
      <c r="A38" s="3" t="s">
        <v>67</v>
      </c>
      <c r="B38" s="2">
        <v>30</v>
      </c>
      <c r="C38" s="2"/>
      <c r="D38" s="2">
        <v>2</v>
      </c>
      <c r="E38" s="2"/>
      <c r="F38" s="2">
        <v>9</v>
      </c>
      <c r="G38" s="2"/>
      <c r="H38" s="2"/>
      <c r="I38" s="1">
        <v>8169</v>
      </c>
      <c r="J38" s="2"/>
      <c r="K38" s="42"/>
      <c r="L38" s="49">
        <f>IFERROR(B38/I38,0)</f>
        <v>3.6724201248622842E-3</v>
      </c>
      <c r="M38" s="50">
        <f>IFERROR(H38/G38,0)</f>
        <v>0</v>
      </c>
      <c r="N38" s="48">
        <f>D38*250</f>
        <v>500</v>
      </c>
      <c r="O38" s="51">
        <f t="shared" si="0"/>
        <v>15.666666666666666</v>
      </c>
    </row>
    <row r="39" spans="1:15" ht="15" thickBot="1" x14ac:dyDescent="0.35">
      <c r="A39" s="44" t="s">
        <v>21</v>
      </c>
      <c r="B39" s="1">
        <v>41193</v>
      </c>
      <c r="C39" s="2"/>
      <c r="D39" s="1">
        <v>2562</v>
      </c>
      <c r="E39" s="2"/>
      <c r="F39" s="1">
        <v>30078</v>
      </c>
      <c r="G39" s="1">
        <v>3524</v>
      </c>
      <c r="H39" s="2">
        <v>219</v>
      </c>
      <c r="I39" s="1">
        <v>546220</v>
      </c>
      <c r="J39" s="1">
        <v>46729</v>
      </c>
      <c r="K39" s="42"/>
      <c r="L39" s="49">
        <f>IFERROR(B39/I39,0)</f>
        <v>7.5414668082457614E-2</v>
      </c>
      <c r="M39" s="50">
        <f>IFERROR(H39/G39,0)</f>
        <v>6.2145289443813846E-2</v>
      </c>
      <c r="N39" s="48">
        <f>D39*250</f>
        <v>640500</v>
      </c>
      <c r="O39" s="51">
        <f t="shared" si="0"/>
        <v>14.548758284174495</v>
      </c>
    </row>
    <row r="40" spans="1:15" ht="14.5" thickBot="1" x14ac:dyDescent="0.35">
      <c r="A40" s="3" t="s">
        <v>46</v>
      </c>
      <c r="B40" s="1">
        <v>8231</v>
      </c>
      <c r="C40" s="2"/>
      <c r="D40" s="2">
        <v>359</v>
      </c>
      <c r="E40" s="2"/>
      <c r="F40" s="1">
        <v>1294</v>
      </c>
      <c r="G40" s="1">
        <v>2080</v>
      </c>
      <c r="H40" s="2">
        <v>91</v>
      </c>
      <c r="I40" s="1">
        <v>252624</v>
      </c>
      <c r="J40" s="1">
        <v>63843</v>
      </c>
      <c r="K40" s="42"/>
      <c r="L40" s="49">
        <f>IFERROR(B40/I40,0)</f>
        <v>3.2582019127240486E-2</v>
      </c>
      <c r="M40" s="50">
        <f>IFERROR(H40/G40,0)</f>
        <v>4.3749999999999997E-2</v>
      </c>
      <c r="N40" s="48">
        <f>D40*250</f>
        <v>89750</v>
      </c>
      <c r="O40" s="51">
        <f t="shared" si="0"/>
        <v>9.9038998906572715</v>
      </c>
    </row>
    <row r="41" spans="1:15" ht="15" thickBot="1" x14ac:dyDescent="0.35">
      <c r="A41" s="3" t="s">
        <v>37</v>
      </c>
      <c r="B41" s="1">
        <v>5535</v>
      </c>
      <c r="C41" s="2"/>
      <c r="D41" s="2">
        <v>174</v>
      </c>
      <c r="E41" s="2"/>
      <c r="F41" s="1">
        <v>2965</v>
      </c>
      <c r="G41" s="1">
        <v>1312</v>
      </c>
      <c r="H41" s="2">
        <v>41</v>
      </c>
      <c r="I41" s="1">
        <v>166189</v>
      </c>
      <c r="J41" s="1">
        <v>39402</v>
      </c>
      <c r="K41" s="41"/>
      <c r="L41" s="49">
        <f>IFERROR(B41/I41,0)</f>
        <v>3.3305453429529029E-2</v>
      </c>
      <c r="M41" s="50">
        <f>IFERROR(H41/G41,0)</f>
        <v>3.125E-2</v>
      </c>
      <c r="N41" s="48">
        <f>D41*250</f>
        <v>43500</v>
      </c>
      <c r="O41" s="51">
        <f t="shared" si="0"/>
        <v>6.8590785907859075</v>
      </c>
    </row>
    <row r="42" spans="1:15" ht="15" thickBot="1" x14ac:dyDescent="0.35">
      <c r="A42" s="44" t="s">
        <v>19</v>
      </c>
      <c r="B42" s="1">
        <v>83299</v>
      </c>
      <c r="C42" s="2"/>
      <c r="D42" s="1">
        <v>6290</v>
      </c>
      <c r="E42" s="2"/>
      <c r="F42" s="1">
        <v>20537</v>
      </c>
      <c r="G42" s="1">
        <v>6507</v>
      </c>
      <c r="H42" s="2">
        <v>491</v>
      </c>
      <c r="I42" s="1">
        <v>594762</v>
      </c>
      <c r="J42" s="1">
        <v>46459</v>
      </c>
      <c r="K42" s="41"/>
      <c r="L42" s="49">
        <f>IFERROR(B42/I42,0)</f>
        <v>0.14005434106415676</v>
      </c>
      <c r="M42" s="50">
        <f>IFERROR(H42/G42,0)</f>
        <v>7.5457199938527744E-2</v>
      </c>
      <c r="N42" s="48">
        <f>D42*250</f>
        <v>1572500</v>
      </c>
      <c r="O42" s="51">
        <f t="shared" si="0"/>
        <v>17.877777644389489</v>
      </c>
    </row>
    <row r="43" spans="1:15" ht="15" thickBot="1" x14ac:dyDescent="0.35">
      <c r="A43" s="3" t="s">
        <v>65</v>
      </c>
      <c r="B43" s="1">
        <v>5811</v>
      </c>
      <c r="C43" s="2"/>
      <c r="D43" s="2">
        <v>147</v>
      </c>
      <c r="E43" s="2"/>
      <c r="F43" s="1">
        <v>4814</v>
      </c>
      <c r="G43" s="1">
        <v>1716</v>
      </c>
      <c r="H43" s="2">
        <v>43</v>
      </c>
      <c r="I43" s="1">
        <v>13022</v>
      </c>
      <c r="J43" s="1">
        <v>3845</v>
      </c>
      <c r="K43" s="41"/>
      <c r="L43" s="49">
        <f>IFERROR(B43/I43,0)</f>
        <v>0.4462448164644448</v>
      </c>
      <c r="M43" s="50">
        <f>IFERROR(H43/G43,0)</f>
        <v>2.505827505827506E-2</v>
      </c>
      <c r="N43" s="48">
        <f>D43*250</f>
        <v>36750</v>
      </c>
      <c r="O43" s="51">
        <f t="shared" si="0"/>
        <v>5.3242127000516266</v>
      </c>
    </row>
    <row r="44" spans="1:15" ht="14.5" thickBot="1" x14ac:dyDescent="0.35">
      <c r="A44" s="3" t="s">
        <v>40</v>
      </c>
      <c r="B44" s="1">
        <v>15947</v>
      </c>
      <c r="C44" s="2"/>
      <c r="D44" s="2">
        <v>833</v>
      </c>
      <c r="E44" s="2"/>
      <c r="F44" s="1">
        <v>13679</v>
      </c>
      <c r="G44" s="1">
        <v>15053</v>
      </c>
      <c r="H44" s="2">
        <v>786</v>
      </c>
      <c r="I44" s="1">
        <v>191518</v>
      </c>
      <c r="J44" s="1">
        <v>180786</v>
      </c>
      <c r="K44" s="42"/>
      <c r="L44" s="49">
        <f>IFERROR(B44/I44,0)</f>
        <v>8.3266324836307817E-2</v>
      </c>
      <c r="M44" s="50">
        <f>IFERROR(H44/G44,0)</f>
        <v>5.221550521490733E-2</v>
      </c>
      <c r="N44" s="48">
        <f>D44*250</f>
        <v>208250</v>
      </c>
      <c r="O44" s="51">
        <f t="shared" si="0"/>
        <v>12.058882548441714</v>
      </c>
    </row>
    <row r="45" spans="1:15" ht="14.5" thickBot="1" x14ac:dyDescent="0.35">
      <c r="A45" s="3" t="s">
        <v>25</v>
      </c>
      <c r="B45" s="1">
        <v>18795</v>
      </c>
      <c r="C45" s="2"/>
      <c r="D45" s="2">
        <v>600</v>
      </c>
      <c r="E45" s="2"/>
      <c r="F45" s="1">
        <v>9513</v>
      </c>
      <c r="G45" s="1">
        <v>3650</v>
      </c>
      <c r="H45" s="2">
        <v>117</v>
      </c>
      <c r="I45" s="1">
        <v>286100</v>
      </c>
      <c r="J45" s="1">
        <v>55567</v>
      </c>
      <c r="K45" s="42"/>
      <c r="L45" s="49">
        <f>IFERROR(B45/I45,0)</f>
        <v>6.5693813351974828E-2</v>
      </c>
      <c r="M45" s="50">
        <f>IFERROR(H45/G45,0)</f>
        <v>3.2054794520547943E-2</v>
      </c>
      <c r="N45" s="48">
        <f>D45*250</f>
        <v>150000</v>
      </c>
      <c r="O45" s="51">
        <f t="shared" si="0"/>
        <v>6.9808459696727851</v>
      </c>
    </row>
    <row r="46" spans="1:15" ht="14.5" thickBot="1" x14ac:dyDescent="0.35">
      <c r="A46" s="3" t="s">
        <v>54</v>
      </c>
      <c r="B46" s="1">
        <v>5898</v>
      </c>
      <c r="C46" s="2"/>
      <c r="D46" s="2">
        <v>75</v>
      </c>
      <c r="E46" s="2"/>
      <c r="F46" s="2">
        <v>924</v>
      </c>
      <c r="G46" s="1">
        <v>6667</v>
      </c>
      <c r="H46" s="2">
        <v>85</v>
      </c>
      <c r="I46" s="1">
        <v>65319</v>
      </c>
      <c r="J46" s="1">
        <v>73835</v>
      </c>
      <c r="K46" s="42"/>
      <c r="L46" s="49">
        <f>IFERROR(B46/I46,0)</f>
        <v>9.0295319891608869E-2</v>
      </c>
      <c r="M46" s="50">
        <f>IFERROR(H46/G46,0)</f>
        <v>1.2749362531873407E-2</v>
      </c>
      <c r="N46" s="48">
        <f>D46*250</f>
        <v>18750</v>
      </c>
      <c r="O46" s="51">
        <f t="shared" si="0"/>
        <v>2.1790437436419126</v>
      </c>
    </row>
    <row r="47" spans="1:15" ht="15" thickBot="1" x14ac:dyDescent="0.35">
      <c r="A47" s="3" t="s">
        <v>20</v>
      </c>
      <c r="B47" s="1">
        <v>30432</v>
      </c>
      <c r="C47" s="2"/>
      <c r="D47" s="2">
        <v>475</v>
      </c>
      <c r="E47" s="2"/>
      <c r="F47" s="1">
        <v>10061</v>
      </c>
      <c r="G47" s="1">
        <v>4456</v>
      </c>
      <c r="H47" s="2">
        <v>70</v>
      </c>
      <c r="I47" s="1">
        <v>615220</v>
      </c>
      <c r="J47" s="1">
        <v>90087</v>
      </c>
      <c r="K47" s="53"/>
      <c r="L47" s="49">
        <f>IFERROR(B47/I47,0)</f>
        <v>4.9465231949546502E-2</v>
      </c>
      <c r="M47" s="50">
        <f>IFERROR(H47/G47,0)</f>
        <v>1.570915619389587E-2</v>
      </c>
      <c r="N47" s="48">
        <f>D47*250</f>
        <v>118750</v>
      </c>
      <c r="O47" s="51">
        <f t="shared" si="0"/>
        <v>2.9021424815983177</v>
      </c>
    </row>
    <row r="48" spans="1:15" ht="15" thickBot="1" x14ac:dyDescent="0.35">
      <c r="A48" s="44" t="s">
        <v>15</v>
      </c>
      <c r="B48" s="1">
        <v>89242</v>
      </c>
      <c r="C48" s="2"/>
      <c r="D48" s="1">
        <v>1996</v>
      </c>
      <c r="E48" s="2"/>
      <c r="F48" s="1">
        <v>28905</v>
      </c>
      <c r="G48" s="1">
        <v>3078</v>
      </c>
      <c r="H48" s="2">
        <v>69</v>
      </c>
      <c r="I48" s="1">
        <v>1463851</v>
      </c>
      <c r="J48" s="1">
        <v>50485</v>
      </c>
      <c r="K48" s="42"/>
      <c r="L48" s="49">
        <f>IFERROR(B48/I48,0)</f>
        <v>6.0963854927858094E-2</v>
      </c>
      <c r="M48" s="50">
        <f>IFERROR(H48/G48,0)</f>
        <v>2.2417153996101363E-2</v>
      </c>
      <c r="N48" s="48">
        <f>D48*250</f>
        <v>499000</v>
      </c>
      <c r="O48" s="51">
        <f t="shared" si="0"/>
        <v>4.5915376168171935</v>
      </c>
    </row>
    <row r="49" spans="1:15" ht="15" thickBot="1" x14ac:dyDescent="0.35">
      <c r="A49" s="3" t="s">
        <v>66</v>
      </c>
      <c r="B49" s="2">
        <v>72</v>
      </c>
      <c r="C49" s="2"/>
      <c r="D49" s="2">
        <v>6</v>
      </c>
      <c r="E49" s="2"/>
      <c r="F49" s="2">
        <v>2</v>
      </c>
      <c r="G49" s="2"/>
      <c r="H49" s="2"/>
      <c r="I49" s="1">
        <v>2363</v>
      </c>
      <c r="J49" s="2"/>
      <c r="K49" s="8"/>
      <c r="L49" s="49">
        <f>IFERROR(B49/I49,0)</f>
        <v>3.0469741853575961E-2</v>
      </c>
      <c r="M49" s="50">
        <f>IFERROR(H49/G49,0)</f>
        <v>0</v>
      </c>
      <c r="N49" s="48">
        <f>D49*250</f>
        <v>1500</v>
      </c>
      <c r="O49" s="51">
        <f t="shared" si="0"/>
        <v>19.833333333333332</v>
      </c>
    </row>
    <row r="50" spans="1:15" ht="14.5" thickBot="1" x14ac:dyDescent="0.35">
      <c r="A50" s="3" t="s">
        <v>28</v>
      </c>
      <c r="B50" s="1">
        <v>14313</v>
      </c>
      <c r="C50" s="2"/>
      <c r="D50" s="2">
        <v>139</v>
      </c>
      <c r="E50" s="2"/>
      <c r="F50" s="1">
        <v>5922</v>
      </c>
      <c r="G50" s="1">
        <v>4465</v>
      </c>
      <c r="H50" s="2">
        <v>43</v>
      </c>
      <c r="I50" s="1">
        <v>267713</v>
      </c>
      <c r="J50" s="1">
        <v>83505</v>
      </c>
      <c r="K50" s="42"/>
      <c r="L50" s="49">
        <f>IFERROR(B50/I50,0)</f>
        <v>5.3463970744790132E-2</v>
      </c>
      <c r="M50" s="50">
        <f>IFERROR(H50/G50,0)</f>
        <v>9.6304591265397536E-3</v>
      </c>
      <c r="N50" s="48">
        <f>D50*250</f>
        <v>34750</v>
      </c>
      <c r="O50" s="51">
        <f t="shared" si="0"/>
        <v>1.4278627820862153</v>
      </c>
    </row>
    <row r="51" spans="1:15" ht="15" thickBot="1" x14ac:dyDescent="0.35">
      <c r="A51" s="3" t="s">
        <v>48</v>
      </c>
      <c r="B51" s="1">
        <v>1127</v>
      </c>
      <c r="C51" s="2"/>
      <c r="D51" s="2">
        <v>55</v>
      </c>
      <c r="E51" s="2"/>
      <c r="F51" s="2">
        <v>163</v>
      </c>
      <c r="G51" s="1">
        <v>1806</v>
      </c>
      <c r="H51" s="2">
        <v>88</v>
      </c>
      <c r="I51" s="1">
        <v>50982</v>
      </c>
      <c r="J51" s="1">
        <v>81703</v>
      </c>
      <c r="K51" s="41"/>
      <c r="L51" s="49">
        <f>IFERROR(B51/I51,0)</f>
        <v>2.2105841277313562E-2</v>
      </c>
      <c r="M51" s="50">
        <f>IFERROR(H51/G51,0)</f>
        <v>4.8726467331118496E-2</v>
      </c>
      <c r="N51" s="48">
        <f>D51*250</f>
        <v>13750</v>
      </c>
      <c r="O51" s="51">
        <f t="shared" si="0"/>
        <v>11.20053238686779</v>
      </c>
    </row>
    <row r="52" spans="1:15" ht="15" thickBot="1" x14ac:dyDescent="0.35">
      <c r="A52" s="3" t="s">
        <v>29</v>
      </c>
      <c r="B52" s="1">
        <v>54506</v>
      </c>
      <c r="C52" s="2"/>
      <c r="D52" s="1">
        <v>1546</v>
      </c>
      <c r="E52" s="2"/>
      <c r="F52" s="1">
        <v>45782</v>
      </c>
      <c r="G52" s="1">
        <v>6386</v>
      </c>
      <c r="H52" s="2">
        <v>181</v>
      </c>
      <c r="I52" s="1">
        <v>519782</v>
      </c>
      <c r="J52" s="1">
        <v>60896</v>
      </c>
      <c r="K52" s="41"/>
      <c r="L52" s="49">
        <f>IFERROR(B52/I52,0)</f>
        <v>0.10486319264614781</v>
      </c>
      <c r="M52" s="50">
        <f>IFERROR(H52/G52,0)</f>
        <v>2.8343250861259005E-2</v>
      </c>
      <c r="N52" s="48">
        <f>D52*250</f>
        <v>386500</v>
      </c>
      <c r="O52" s="51">
        <f t="shared" si="0"/>
        <v>6.0909624628481271</v>
      </c>
    </row>
    <row r="53" spans="1:15" ht="15" thickBot="1" x14ac:dyDescent="0.35">
      <c r="A53" s="44" t="s">
        <v>9</v>
      </c>
      <c r="B53" s="1">
        <v>26573</v>
      </c>
      <c r="C53" s="2"/>
      <c r="D53" s="1">
        <v>1221</v>
      </c>
      <c r="E53" s="2"/>
      <c r="F53" s="1">
        <v>16723</v>
      </c>
      <c r="G53" s="1">
        <v>3490</v>
      </c>
      <c r="H53" s="2">
        <v>160</v>
      </c>
      <c r="I53" s="1">
        <v>462602</v>
      </c>
      <c r="J53" s="1">
        <v>60750</v>
      </c>
      <c r="K53" s="42"/>
      <c r="L53" s="49">
        <f>IFERROR(B53/I53,0)</f>
        <v>5.7442466742469771E-2</v>
      </c>
      <c r="M53" s="50">
        <f>IFERROR(H53/G53,0)</f>
        <v>4.5845272206303724E-2</v>
      </c>
      <c r="N53" s="48">
        <f>D53*250</f>
        <v>305250</v>
      </c>
      <c r="O53" s="51">
        <f t="shared" si="0"/>
        <v>10.487223873856923</v>
      </c>
    </row>
    <row r="54" spans="1:15" ht="15" thickBot="1" x14ac:dyDescent="0.35">
      <c r="A54" s="3" t="s">
        <v>56</v>
      </c>
      <c r="B54" s="1">
        <v>2290</v>
      </c>
      <c r="C54" s="2"/>
      <c r="D54" s="2">
        <v>88</v>
      </c>
      <c r="E54" s="2"/>
      <c r="F54" s="2">
        <v>624</v>
      </c>
      <c r="G54" s="1">
        <v>1278</v>
      </c>
      <c r="H54" s="2">
        <v>49</v>
      </c>
      <c r="I54" s="1">
        <v>131223</v>
      </c>
      <c r="J54" s="1">
        <v>73221</v>
      </c>
      <c r="K54" s="41"/>
      <c r="L54" s="49">
        <f>IFERROR(B54/I54,0)</f>
        <v>1.7451209010615518E-2</v>
      </c>
      <c r="M54" s="50">
        <f>IFERROR(H54/G54,0)</f>
        <v>3.8341158059467917E-2</v>
      </c>
      <c r="N54" s="48">
        <f>D54*250</f>
        <v>22000</v>
      </c>
      <c r="O54" s="51">
        <f t="shared" si="0"/>
        <v>8.606986899563319</v>
      </c>
    </row>
    <row r="55" spans="1:15" ht="14.5" thickBot="1" x14ac:dyDescent="0.35">
      <c r="A55" s="3" t="s">
        <v>22</v>
      </c>
      <c r="B55" s="1">
        <v>22758</v>
      </c>
      <c r="C55" s="2"/>
      <c r="D55" s="2">
        <v>692</v>
      </c>
      <c r="E55" s="2"/>
      <c r="F55" s="1">
        <v>5508</v>
      </c>
      <c r="G55" s="1">
        <v>3909</v>
      </c>
      <c r="H55" s="2">
        <v>119</v>
      </c>
      <c r="I55" s="1">
        <v>420124</v>
      </c>
      <c r="J55" s="1">
        <v>72156</v>
      </c>
      <c r="K55" s="42"/>
      <c r="L55" s="49">
        <f>IFERROR(B55/I55,0)</f>
        <v>5.416972132037208E-2</v>
      </c>
      <c r="M55" s="50">
        <f>IFERROR(H55/G55,0)</f>
        <v>3.0442568431823996E-2</v>
      </c>
      <c r="N55" s="48">
        <f>D55*250</f>
        <v>173000</v>
      </c>
      <c r="O55" s="51">
        <f t="shared" si="0"/>
        <v>6.6017224712189124</v>
      </c>
    </row>
    <row r="56" spans="1:15" ht="14.5" thickBot="1" x14ac:dyDescent="0.35">
      <c r="A56" s="14" t="s">
        <v>55</v>
      </c>
      <c r="B56" s="36">
        <v>1060</v>
      </c>
      <c r="C56" s="15"/>
      <c r="D56" s="15">
        <v>18</v>
      </c>
      <c r="E56" s="15"/>
      <c r="F56" s="15">
        <v>208</v>
      </c>
      <c r="G56" s="36">
        <v>1832</v>
      </c>
      <c r="H56" s="15">
        <v>31</v>
      </c>
      <c r="I56" s="36">
        <v>33055</v>
      </c>
      <c r="J56" s="36">
        <v>57114</v>
      </c>
      <c r="K56" s="58"/>
      <c r="L56" s="49">
        <f>IFERROR(B56/I56,0)</f>
        <v>3.2067765844804114E-2</v>
      </c>
      <c r="M56" s="50">
        <f>IFERROR(H56/G56,0)</f>
        <v>1.6921397379912665E-2</v>
      </c>
      <c r="N56" s="48">
        <f>D56*250</f>
        <v>4500</v>
      </c>
      <c r="O56" s="51">
        <f t="shared" si="0"/>
        <v>3.2452830188679247</v>
      </c>
    </row>
    <row r="57" spans="1:15" ht="15" thickBot="1" x14ac:dyDescent="0.35">
      <c r="A57" s="3"/>
      <c r="B57" s="47">
        <f>SUM(B2:B56)</f>
        <v>2120229</v>
      </c>
      <c r="C57" s="2"/>
      <c r="D57" s="47">
        <f>SUM(D2:D56)</f>
        <v>115991</v>
      </c>
      <c r="E57" s="2"/>
      <c r="F57" s="47">
        <f>SUM(F2:F56)</f>
        <v>1163296</v>
      </c>
      <c r="G57" s="1"/>
      <c r="H57" s="2"/>
      <c r="I57" s="47">
        <f>SUM(I2:I56)</f>
        <v>24499210</v>
      </c>
      <c r="J57" s="1"/>
      <c r="K57" s="8"/>
      <c r="N57" s="47">
        <f>SUM(N2:N56)</f>
        <v>28997750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5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5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5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5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5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5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5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6"/>
      <c r="J67" s="36"/>
      <c r="K67" s="37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52BF0C86-E88E-4327-9DBE-0CF2897D3089}"/>
    <hyperlink ref="A33" r:id="rId2" display="https://www.worldometers.info/coronavirus/usa/new-jersey/" xr:uid="{DA2A2BAF-7688-426D-9231-88300E90A320}"/>
    <hyperlink ref="A6" r:id="rId3" display="https://www.worldometers.info/coronavirus/usa/california/" xr:uid="{FEE8A760-FAA5-48F5-82B6-A9F8014A176F}"/>
    <hyperlink ref="A16" r:id="rId4" display="https://www.worldometers.info/coronavirus/usa/illinois/" xr:uid="{558FC66E-810D-44C1-944A-1F006C7D066B}"/>
    <hyperlink ref="A24" r:id="rId5" display="https://www.worldometers.info/coronavirus/usa/massachusetts/" xr:uid="{B6985201-B495-4F13-8169-ECB1A30DAB69}"/>
    <hyperlink ref="A48" r:id="rId6" display="https://www.worldometers.info/coronavirus/usa/texas/" xr:uid="{EF9AB187-BA72-40BC-998F-5038C62E02A6}"/>
    <hyperlink ref="A42" r:id="rId7" display="https://www.worldometers.info/coronavirus/usa/pennsylvania/" xr:uid="{43654105-48FA-4935-9662-CBF5C07E9C21}"/>
    <hyperlink ref="A11" r:id="rId8" display="https://www.worldometers.info/coronavirus/usa/florida/" xr:uid="{E1E13F55-FB30-499D-8B19-8BA1FBAD9D69}"/>
    <hyperlink ref="A21" r:id="rId9" display="https://www.worldometers.info/coronavirus/usa/louisiana/" xr:uid="{C347E56B-A96E-46B1-8E09-79F5E34C04C8}"/>
    <hyperlink ref="A39" r:id="rId10" display="https://www.worldometers.info/coronavirus/usa/ohio/" xr:uid="{51681C6F-2B3B-433F-AE09-A2760732B028}"/>
    <hyperlink ref="A53" r:id="rId11" display="https://www.worldometers.info/coronavirus/usa/washington/" xr:uid="{D0A1734F-25E4-42CF-87CE-8EC356030C17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3"/>
  </cols>
  <sheetData>
    <row r="1" spans="1:2" ht="15" thickBot="1" x14ac:dyDescent="0.4"/>
    <row r="2" spans="1:2" ht="15" thickBot="1" x14ac:dyDescent="0.4">
      <c r="A2" s="3" t="s">
        <v>36</v>
      </c>
      <c r="B2" s="38">
        <v>773</v>
      </c>
    </row>
    <row r="3" spans="1:2" ht="15" thickBot="1" x14ac:dyDescent="0.4">
      <c r="A3" s="3" t="s">
        <v>52</v>
      </c>
      <c r="B3" s="38">
        <v>12</v>
      </c>
    </row>
    <row r="4" spans="1:2" ht="15" thickBot="1" x14ac:dyDescent="0.4">
      <c r="A4" s="3" t="s">
        <v>33</v>
      </c>
      <c r="B4" s="38">
        <v>1186</v>
      </c>
    </row>
    <row r="5" spans="1:2" ht="15" thickBot="1" x14ac:dyDescent="0.4">
      <c r="A5" s="3" t="s">
        <v>34</v>
      </c>
      <c r="B5" s="38">
        <v>179</v>
      </c>
    </row>
    <row r="6" spans="1:2" ht="15" thickBot="1" x14ac:dyDescent="0.4">
      <c r="A6" s="44" t="s">
        <v>10</v>
      </c>
      <c r="B6" s="38">
        <v>5089</v>
      </c>
    </row>
    <row r="7" spans="1:2" ht="15" thickBot="1" x14ac:dyDescent="0.4">
      <c r="A7" s="3" t="s">
        <v>18</v>
      </c>
      <c r="B7" s="38">
        <v>1599</v>
      </c>
    </row>
    <row r="8" spans="1:2" ht="15" thickBot="1" x14ac:dyDescent="0.4">
      <c r="A8" s="3" t="s">
        <v>23</v>
      </c>
      <c r="B8" s="38">
        <v>4201</v>
      </c>
    </row>
    <row r="9" spans="1:2" ht="15" thickBot="1" x14ac:dyDescent="0.4">
      <c r="A9" s="3" t="s">
        <v>43</v>
      </c>
      <c r="B9" s="38">
        <v>422</v>
      </c>
    </row>
    <row r="10" spans="1:2" ht="21.5" thickBot="1" x14ac:dyDescent="0.4">
      <c r="A10" s="3" t="s">
        <v>63</v>
      </c>
      <c r="B10" s="38">
        <v>515</v>
      </c>
    </row>
    <row r="11" spans="1:2" ht="15" thickBot="1" x14ac:dyDescent="0.4">
      <c r="A11" s="44" t="s">
        <v>13</v>
      </c>
      <c r="B11" s="38">
        <v>2934</v>
      </c>
    </row>
    <row r="12" spans="1:2" ht="15" thickBot="1" x14ac:dyDescent="0.4">
      <c r="A12" s="3" t="s">
        <v>16</v>
      </c>
      <c r="B12" s="38">
        <v>2451</v>
      </c>
    </row>
    <row r="13" spans="1:2" ht="15" thickBot="1" x14ac:dyDescent="0.4">
      <c r="A13" s="3" t="s">
        <v>64</v>
      </c>
      <c r="B13" s="38">
        <v>5</v>
      </c>
    </row>
    <row r="14" spans="1:2" ht="15" thickBot="1" x14ac:dyDescent="0.4">
      <c r="A14" s="3" t="s">
        <v>47</v>
      </c>
      <c r="B14" s="38">
        <v>17</v>
      </c>
    </row>
    <row r="15" spans="1:2" ht="15" thickBot="1" x14ac:dyDescent="0.4">
      <c r="A15" s="3" t="s">
        <v>49</v>
      </c>
      <c r="B15" s="38">
        <v>87</v>
      </c>
    </row>
    <row r="16" spans="1:2" ht="15" thickBot="1" x14ac:dyDescent="0.4">
      <c r="A16" s="44" t="s">
        <v>12</v>
      </c>
      <c r="B16" s="38">
        <v>6308</v>
      </c>
    </row>
    <row r="17" spans="1:2" ht="15" thickBot="1" x14ac:dyDescent="0.4">
      <c r="A17" s="3" t="s">
        <v>27</v>
      </c>
      <c r="B17" s="38">
        <v>2422</v>
      </c>
    </row>
    <row r="18" spans="1:2" ht="15" thickBot="1" x14ac:dyDescent="0.4">
      <c r="A18" s="3" t="s">
        <v>41</v>
      </c>
      <c r="B18" s="38">
        <v>652</v>
      </c>
    </row>
    <row r="19" spans="1:2" ht="15" thickBot="1" x14ac:dyDescent="0.4">
      <c r="A19" s="3" t="s">
        <v>45</v>
      </c>
      <c r="B19" s="38">
        <v>245</v>
      </c>
    </row>
    <row r="20" spans="1:2" ht="15" thickBot="1" x14ac:dyDescent="0.4">
      <c r="A20" s="3" t="s">
        <v>38</v>
      </c>
      <c r="B20" s="38">
        <v>499</v>
      </c>
    </row>
    <row r="21" spans="1:2" ht="15" thickBot="1" x14ac:dyDescent="0.4">
      <c r="A21" s="44" t="s">
        <v>14</v>
      </c>
      <c r="B21" s="38">
        <v>3019</v>
      </c>
    </row>
    <row r="22" spans="1:2" ht="15" thickBot="1" x14ac:dyDescent="0.4">
      <c r="A22" s="3" t="s">
        <v>39</v>
      </c>
      <c r="B22" s="38">
        <v>100</v>
      </c>
    </row>
    <row r="23" spans="1:2" ht="15" thickBot="1" x14ac:dyDescent="0.4">
      <c r="A23" s="3" t="s">
        <v>26</v>
      </c>
      <c r="B23" s="38">
        <v>2939</v>
      </c>
    </row>
    <row r="24" spans="1:2" ht="15" thickBot="1" x14ac:dyDescent="0.4">
      <c r="A24" s="44" t="s">
        <v>17</v>
      </c>
      <c r="B24" s="38">
        <v>7624</v>
      </c>
    </row>
    <row r="25" spans="1:2" ht="15" thickBot="1" x14ac:dyDescent="0.4">
      <c r="A25" s="3" t="s">
        <v>11</v>
      </c>
      <c r="B25" s="38">
        <v>6016</v>
      </c>
    </row>
    <row r="26" spans="1:2" ht="15" thickBot="1" x14ac:dyDescent="0.4">
      <c r="A26" s="3" t="s">
        <v>32</v>
      </c>
      <c r="B26" s="38">
        <v>1329</v>
      </c>
    </row>
    <row r="27" spans="1:2" ht="15" thickBot="1" x14ac:dyDescent="0.4">
      <c r="A27" s="3" t="s">
        <v>30</v>
      </c>
      <c r="B27" s="38">
        <v>891</v>
      </c>
    </row>
    <row r="28" spans="1:2" ht="15" thickBot="1" x14ac:dyDescent="0.4">
      <c r="A28" s="3" t="s">
        <v>35</v>
      </c>
      <c r="B28" s="38">
        <v>895</v>
      </c>
    </row>
    <row r="29" spans="1:2" ht="15" thickBot="1" x14ac:dyDescent="0.4">
      <c r="A29" s="3" t="s">
        <v>51</v>
      </c>
      <c r="B29" s="38">
        <v>19</v>
      </c>
    </row>
    <row r="30" spans="1:2" ht="15" thickBot="1" x14ac:dyDescent="0.4">
      <c r="A30" s="3" t="s">
        <v>50</v>
      </c>
      <c r="B30" s="38">
        <v>216</v>
      </c>
    </row>
    <row r="31" spans="1:2" ht="15" thickBot="1" x14ac:dyDescent="0.4">
      <c r="A31" s="3" t="s">
        <v>31</v>
      </c>
      <c r="B31" s="38">
        <v>464</v>
      </c>
    </row>
    <row r="32" spans="1:2" ht="15" thickBot="1" x14ac:dyDescent="0.4">
      <c r="A32" s="3" t="s">
        <v>42</v>
      </c>
      <c r="B32" s="38">
        <v>320</v>
      </c>
    </row>
    <row r="33" spans="1:2" ht="15" thickBot="1" x14ac:dyDescent="0.4">
      <c r="A33" s="44" t="s">
        <v>8</v>
      </c>
      <c r="B33" s="38">
        <v>12733</v>
      </c>
    </row>
    <row r="34" spans="1:2" ht="15" thickBot="1" x14ac:dyDescent="0.4">
      <c r="A34" s="3" t="s">
        <v>44</v>
      </c>
      <c r="B34" s="38">
        <v>435</v>
      </c>
    </row>
    <row r="35" spans="1:2" ht="15" thickBot="1" x14ac:dyDescent="0.4">
      <c r="A35" s="44" t="s">
        <v>7</v>
      </c>
      <c r="B35" s="38">
        <v>30911</v>
      </c>
    </row>
    <row r="36" spans="1:2" ht="15" thickBot="1" x14ac:dyDescent="0.4">
      <c r="A36" s="3" t="s">
        <v>24</v>
      </c>
      <c r="B36" s="38">
        <v>1132</v>
      </c>
    </row>
    <row r="37" spans="1:2" ht="15" thickBot="1" x14ac:dyDescent="0.4">
      <c r="A37" s="3" t="s">
        <v>53</v>
      </c>
      <c r="B37" s="38">
        <v>74</v>
      </c>
    </row>
    <row r="38" spans="1:2" ht="21.5" thickBot="1" x14ac:dyDescent="0.4">
      <c r="A38" s="3" t="s">
        <v>67</v>
      </c>
      <c r="B38" s="38">
        <v>2</v>
      </c>
    </row>
    <row r="39" spans="1:2" ht="15" thickBot="1" x14ac:dyDescent="0.4">
      <c r="A39" s="44" t="s">
        <v>21</v>
      </c>
      <c r="B39" s="38">
        <v>2562</v>
      </c>
    </row>
    <row r="40" spans="1:2" ht="15" thickBot="1" x14ac:dyDescent="0.4">
      <c r="A40" s="3" t="s">
        <v>46</v>
      </c>
      <c r="B40" s="38">
        <v>359</v>
      </c>
    </row>
    <row r="41" spans="1:2" ht="15" thickBot="1" x14ac:dyDescent="0.4">
      <c r="A41" s="3" t="s">
        <v>37</v>
      </c>
      <c r="B41" s="38">
        <v>174</v>
      </c>
    </row>
    <row r="42" spans="1:2" ht="15" thickBot="1" x14ac:dyDescent="0.4">
      <c r="A42" s="44" t="s">
        <v>19</v>
      </c>
      <c r="B42" s="38">
        <v>6290</v>
      </c>
    </row>
    <row r="43" spans="1:2" ht="15" thickBot="1" x14ac:dyDescent="0.4">
      <c r="A43" s="3" t="s">
        <v>65</v>
      </c>
      <c r="B43" s="38">
        <v>147</v>
      </c>
    </row>
    <row r="44" spans="1:2" ht="15" thickBot="1" x14ac:dyDescent="0.4">
      <c r="A44" s="3" t="s">
        <v>40</v>
      </c>
      <c r="B44" s="38">
        <v>833</v>
      </c>
    </row>
    <row r="45" spans="1:2" ht="15" thickBot="1" x14ac:dyDescent="0.4">
      <c r="A45" s="3" t="s">
        <v>25</v>
      </c>
      <c r="B45" s="38">
        <v>600</v>
      </c>
    </row>
    <row r="46" spans="1:2" ht="15" thickBot="1" x14ac:dyDescent="0.4">
      <c r="A46" s="3" t="s">
        <v>54</v>
      </c>
      <c r="B46" s="38">
        <v>75</v>
      </c>
    </row>
    <row r="47" spans="1:2" ht="15" thickBot="1" x14ac:dyDescent="0.4">
      <c r="A47" s="3" t="s">
        <v>20</v>
      </c>
      <c r="B47" s="38">
        <v>475</v>
      </c>
    </row>
    <row r="48" spans="1:2" ht="15" thickBot="1" x14ac:dyDescent="0.4">
      <c r="A48" s="44" t="s">
        <v>15</v>
      </c>
      <c r="B48" s="38">
        <v>1996</v>
      </c>
    </row>
    <row r="49" spans="1:2" ht="21.5" thickBot="1" x14ac:dyDescent="0.4">
      <c r="A49" s="3" t="s">
        <v>66</v>
      </c>
      <c r="B49" s="38">
        <v>6</v>
      </c>
    </row>
    <row r="50" spans="1:2" ht="15" thickBot="1" x14ac:dyDescent="0.4">
      <c r="A50" s="3" t="s">
        <v>28</v>
      </c>
      <c r="B50" s="38">
        <v>139</v>
      </c>
    </row>
    <row r="51" spans="1:2" ht="15" thickBot="1" x14ac:dyDescent="0.4">
      <c r="A51" s="3" t="s">
        <v>48</v>
      </c>
      <c r="B51" s="38">
        <v>55</v>
      </c>
    </row>
    <row r="52" spans="1:2" ht="15" thickBot="1" x14ac:dyDescent="0.4">
      <c r="A52" s="3" t="s">
        <v>29</v>
      </c>
      <c r="B52" s="38">
        <v>1546</v>
      </c>
    </row>
    <row r="53" spans="1:2" ht="15" thickBot="1" x14ac:dyDescent="0.4">
      <c r="A53" s="44" t="s">
        <v>9</v>
      </c>
      <c r="B53" s="38">
        <v>1221</v>
      </c>
    </row>
    <row r="54" spans="1:2" ht="15" thickBot="1" x14ac:dyDescent="0.4">
      <c r="A54" s="3" t="s">
        <v>56</v>
      </c>
      <c r="B54" s="38">
        <v>88</v>
      </c>
    </row>
    <row r="55" spans="1:2" ht="15" thickBot="1" x14ac:dyDescent="0.4">
      <c r="A55" s="3" t="s">
        <v>22</v>
      </c>
      <c r="B55" s="38">
        <v>692</v>
      </c>
    </row>
    <row r="56" spans="1:2" ht="15" thickBot="1" x14ac:dyDescent="0.4">
      <c r="A56" s="14" t="s">
        <v>55</v>
      </c>
      <c r="B56" s="39">
        <v>18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E225B7DB-1409-496A-8341-F6B086883508}"/>
    <hyperlink ref="A33" r:id="rId2" display="https://www.worldometers.info/coronavirus/usa/new-jersey/" xr:uid="{4340089F-5950-4E98-8E87-7EAF1E777844}"/>
    <hyperlink ref="A6" r:id="rId3" display="https://www.worldometers.info/coronavirus/usa/california/" xr:uid="{CBDDD356-02AF-4E81-BDE5-86A746E06C22}"/>
    <hyperlink ref="A16" r:id="rId4" display="https://www.worldometers.info/coronavirus/usa/illinois/" xr:uid="{7A7D53F1-7248-4FE9-8AD4-7A0BFBFEF24D}"/>
    <hyperlink ref="A24" r:id="rId5" display="https://www.worldometers.info/coronavirus/usa/massachusetts/" xr:uid="{2320F96B-09A5-4175-B637-CFBD74E1B14C}"/>
    <hyperlink ref="A48" r:id="rId6" display="https://www.worldometers.info/coronavirus/usa/texas/" xr:uid="{9A5343BD-7D12-483F-B6FD-96704920C0FB}"/>
    <hyperlink ref="A42" r:id="rId7" display="https://www.worldometers.info/coronavirus/usa/pennsylvania/" xr:uid="{F114061F-D55C-4116-8689-3B2393C66F25}"/>
    <hyperlink ref="A11" r:id="rId8" display="https://www.worldometers.info/coronavirus/usa/florida/" xr:uid="{B0229E54-F8A5-4536-AC5C-7F9113A10647}"/>
    <hyperlink ref="A21" r:id="rId9" display="https://www.worldometers.info/coronavirus/usa/louisiana/" xr:uid="{228507CA-3F1D-4725-BBB3-53A49E586F62}"/>
    <hyperlink ref="A39" r:id="rId10" display="https://www.worldometers.info/coronavirus/usa/ohio/" xr:uid="{6785DBC2-16B5-4F09-B593-024CE56B0A7A}"/>
    <hyperlink ref="A53" r:id="rId11" display="https://www.worldometers.info/coronavirus/usa/washington/" xr:uid="{6C55E235-3966-4388-A146-BF7943661C2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4" bestFit="1" customWidth="1"/>
    <col min="3" max="3" width="10" style="40" bestFit="1" customWidth="1"/>
    <col min="4" max="16384" width="8.7265625" style="34"/>
  </cols>
  <sheetData>
    <row r="1" spans="1:3" ht="13" thickBot="1" x14ac:dyDescent="0.4">
      <c r="A1" s="34" t="s">
        <v>97</v>
      </c>
      <c r="C1" s="40" t="s">
        <v>96</v>
      </c>
    </row>
    <row r="2" spans="1:3" ht="13" thickBot="1" x14ac:dyDescent="0.4">
      <c r="A2" s="34" t="s">
        <v>36</v>
      </c>
      <c r="B2" s="3" t="s">
        <v>36</v>
      </c>
      <c r="C2" s="38">
        <v>773</v>
      </c>
    </row>
    <row r="3" spans="1:3" ht="13" thickBot="1" x14ac:dyDescent="0.4">
      <c r="B3" s="3" t="s">
        <v>52</v>
      </c>
      <c r="C3" s="38">
        <v>12</v>
      </c>
    </row>
    <row r="4" spans="1:3" ht="13" thickBot="1" x14ac:dyDescent="0.4">
      <c r="A4" s="34" t="s">
        <v>33</v>
      </c>
      <c r="B4" s="3" t="s">
        <v>33</v>
      </c>
      <c r="C4" s="38">
        <v>1186</v>
      </c>
    </row>
    <row r="5" spans="1:3" ht="13" thickBot="1" x14ac:dyDescent="0.4">
      <c r="A5" s="34" t="s">
        <v>34</v>
      </c>
      <c r="B5" s="3" t="s">
        <v>34</v>
      </c>
      <c r="C5" s="38">
        <v>179</v>
      </c>
    </row>
    <row r="6" spans="1:3" ht="15" thickBot="1" x14ac:dyDescent="0.4">
      <c r="A6" s="34" t="s">
        <v>10</v>
      </c>
      <c r="B6" s="44" t="s">
        <v>10</v>
      </c>
      <c r="C6" s="38">
        <v>5089</v>
      </c>
    </row>
    <row r="7" spans="1:3" ht="13" thickBot="1" x14ac:dyDescent="0.4">
      <c r="A7" s="34" t="s">
        <v>18</v>
      </c>
      <c r="B7" s="3" t="s">
        <v>18</v>
      </c>
      <c r="C7" s="38">
        <v>1599</v>
      </c>
    </row>
    <row r="8" spans="1:3" ht="13" thickBot="1" x14ac:dyDescent="0.4">
      <c r="A8" s="34" t="s">
        <v>23</v>
      </c>
      <c r="B8" s="3" t="s">
        <v>23</v>
      </c>
      <c r="C8" s="38">
        <v>4201</v>
      </c>
    </row>
    <row r="9" spans="1:3" ht="13" thickBot="1" x14ac:dyDescent="0.4">
      <c r="A9" s="34" t="s">
        <v>43</v>
      </c>
      <c r="B9" s="3" t="s">
        <v>43</v>
      </c>
      <c r="C9" s="38">
        <v>422</v>
      </c>
    </row>
    <row r="10" spans="1:3" ht="13" thickBot="1" x14ac:dyDescent="0.4">
      <c r="A10" s="34" t="s">
        <v>95</v>
      </c>
      <c r="B10" s="3" t="s">
        <v>63</v>
      </c>
      <c r="C10" s="38">
        <v>515</v>
      </c>
    </row>
    <row r="11" spans="1:3" ht="15" thickBot="1" x14ac:dyDescent="0.4">
      <c r="A11" s="34" t="s">
        <v>13</v>
      </c>
      <c r="B11" s="44" t="s">
        <v>13</v>
      </c>
      <c r="C11" s="38">
        <v>2934</v>
      </c>
    </row>
    <row r="12" spans="1:3" ht="13" thickBot="1" x14ac:dyDescent="0.4">
      <c r="A12" s="34" t="s">
        <v>16</v>
      </c>
      <c r="B12" s="3" t="s">
        <v>16</v>
      </c>
      <c r="C12" s="38">
        <v>2451</v>
      </c>
    </row>
    <row r="13" spans="1:3" ht="13" thickBot="1" x14ac:dyDescent="0.4">
      <c r="A13" s="34" t="s">
        <v>64</v>
      </c>
      <c r="B13" s="3" t="s">
        <v>64</v>
      </c>
      <c r="C13" s="38">
        <v>5</v>
      </c>
    </row>
    <row r="14" spans="1:3" ht="13" thickBot="1" x14ac:dyDescent="0.4">
      <c r="B14" s="3" t="s">
        <v>47</v>
      </c>
      <c r="C14" s="38">
        <v>17</v>
      </c>
    </row>
    <row r="15" spans="1:3" ht="13" thickBot="1" x14ac:dyDescent="0.4">
      <c r="A15" s="34" t="s">
        <v>49</v>
      </c>
      <c r="B15" s="3" t="s">
        <v>49</v>
      </c>
      <c r="C15" s="38">
        <v>87</v>
      </c>
    </row>
    <row r="16" spans="1:3" ht="15" thickBot="1" x14ac:dyDescent="0.4">
      <c r="A16" s="34" t="s">
        <v>12</v>
      </c>
      <c r="B16" s="44" t="s">
        <v>12</v>
      </c>
      <c r="C16" s="38">
        <v>6308</v>
      </c>
    </row>
    <row r="17" spans="1:3" ht="13" thickBot="1" x14ac:dyDescent="0.4">
      <c r="A17" s="34" t="s">
        <v>27</v>
      </c>
      <c r="B17" s="3" t="s">
        <v>27</v>
      </c>
      <c r="C17" s="38">
        <v>2422</v>
      </c>
    </row>
    <row r="18" spans="1:3" ht="13" thickBot="1" x14ac:dyDescent="0.4">
      <c r="A18" s="34" t="s">
        <v>41</v>
      </c>
      <c r="B18" s="3" t="s">
        <v>41</v>
      </c>
      <c r="C18" s="38">
        <v>652</v>
      </c>
    </row>
    <row r="19" spans="1:3" ht="13" thickBot="1" x14ac:dyDescent="0.4">
      <c r="A19" s="34" t="s">
        <v>45</v>
      </c>
      <c r="B19" s="3" t="s">
        <v>45</v>
      </c>
      <c r="C19" s="38">
        <v>245</v>
      </c>
    </row>
    <row r="20" spans="1:3" ht="13" thickBot="1" x14ac:dyDescent="0.4">
      <c r="A20" s="34" t="s">
        <v>38</v>
      </c>
      <c r="B20" s="3" t="s">
        <v>38</v>
      </c>
      <c r="C20" s="38">
        <v>499</v>
      </c>
    </row>
    <row r="21" spans="1:3" ht="15" thickBot="1" x14ac:dyDescent="0.4">
      <c r="A21" s="34" t="s">
        <v>14</v>
      </c>
      <c r="B21" s="44" t="s">
        <v>14</v>
      </c>
      <c r="C21" s="38">
        <v>3019</v>
      </c>
    </row>
    <row r="22" spans="1:3" ht="13" thickBot="1" x14ac:dyDescent="0.4">
      <c r="B22" s="3" t="s">
        <v>39</v>
      </c>
      <c r="C22" s="38">
        <v>100</v>
      </c>
    </row>
    <row r="23" spans="1:3" ht="13" thickBot="1" x14ac:dyDescent="0.4">
      <c r="A23" s="34" t="s">
        <v>26</v>
      </c>
      <c r="B23" s="3" t="s">
        <v>26</v>
      </c>
      <c r="C23" s="38">
        <v>2939</v>
      </c>
    </row>
    <row r="24" spans="1:3" ht="15" thickBot="1" x14ac:dyDescent="0.4">
      <c r="A24" s="34" t="s">
        <v>17</v>
      </c>
      <c r="B24" s="44" t="s">
        <v>17</v>
      </c>
      <c r="C24" s="38">
        <v>7624</v>
      </c>
    </row>
    <row r="25" spans="1:3" ht="13" thickBot="1" x14ac:dyDescent="0.4">
      <c r="A25" s="34" t="s">
        <v>11</v>
      </c>
      <c r="B25" s="3" t="s">
        <v>11</v>
      </c>
      <c r="C25" s="38">
        <v>6016</v>
      </c>
    </row>
    <row r="26" spans="1:3" ht="13" thickBot="1" x14ac:dyDescent="0.4">
      <c r="A26" s="34" t="s">
        <v>32</v>
      </c>
      <c r="B26" s="3" t="s">
        <v>32</v>
      </c>
      <c r="C26" s="38">
        <v>1329</v>
      </c>
    </row>
    <row r="27" spans="1:3" ht="13" thickBot="1" x14ac:dyDescent="0.4">
      <c r="A27" s="34" t="s">
        <v>30</v>
      </c>
      <c r="B27" s="3" t="s">
        <v>30</v>
      </c>
      <c r="C27" s="38">
        <v>891</v>
      </c>
    </row>
    <row r="28" spans="1:3" ht="13" thickBot="1" x14ac:dyDescent="0.4">
      <c r="A28" s="34" t="s">
        <v>35</v>
      </c>
      <c r="B28" s="3" t="s">
        <v>35</v>
      </c>
      <c r="C28" s="38">
        <v>895</v>
      </c>
    </row>
    <row r="29" spans="1:3" ht="13" thickBot="1" x14ac:dyDescent="0.4">
      <c r="B29" s="3" t="s">
        <v>51</v>
      </c>
      <c r="C29" s="38">
        <v>19</v>
      </c>
    </row>
    <row r="30" spans="1:3" ht="13" thickBot="1" x14ac:dyDescent="0.4">
      <c r="B30" s="3" t="s">
        <v>50</v>
      </c>
      <c r="C30" s="38">
        <v>216</v>
      </c>
    </row>
    <row r="31" spans="1:3" ht="13" thickBot="1" x14ac:dyDescent="0.4">
      <c r="A31" s="34" t="s">
        <v>31</v>
      </c>
      <c r="B31" s="3" t="s">
        <v>31</v>
      </c>
      <c r="C31" s="38">
        <v>464</v>
      </c>
    </row>
    <row r="32" spans="1:3" ht="13" thickBot="1" x14ac:dyDescent="0.4">
      <c r="A32" s="34" t="s">
        <v>42</v>
      </c>
      <c r="B32" s="3" t="s">
        <v>42</v>
      </c>
      <c r="C32" s="38">
        <v>320</v>
      </c>
    </row>
    <row r="33" spans="1:3" ht="15" thickBot="1" x14ac:dyDescent="0.4">
      <c r="A33" s="34" t="s">
        <v>8</v>
      </c>
      <c r="B33" s="44" t="s">
        <v>8</v>
      </c>
      <c r="C33" s="38">
        <v>12733</v>
      </c>
    </row>
    <row r="34" spans="1:3" ht="13" thickBot="1" x14ac:dyDescent="0.4">
      <c r="A34" s="34" t="s">
        <v>44</v>
      </c>
      <c r="B34" s="3" t="s">
        <v>44</v>
      </c>
      <c r="C34" s="38">
        <v>435</v>
      </c>
    </row>
    <row r="35" spans="1:3" ht="15" thickBot="1" x14ac:dyDescent="0.4">
      <c r="A35" s="34" t="s">
        <v>7</v>
      </c>
      <c r="B35" s="44" t="s">
        <v>7</v>
      </c>
      <c r="C35" s="38">
        <v>30911</v>
      </c>
    </row>
    <row r="36" spans="1:3" ht="13" thickBot="1" x14ac:dyDescent="0.4">
      <c r="A36" s="34" t="s">
        <v>24</v>
      </c>
      <c r="B36" s="3" t="s">
        <v>24</v>
      </c>
      <c r="C36" s="38">
        <v>1132</v>
      </c>
    </row>
    <row r="37" spans="1:3" ht="13" thickBot="1" x14ac:dyDescent="0.4">
      <c r="B37" s="3" t="s">
        <v>53</v>
      </c>
      <c r="C37" s="38">
        <v>74</v>
      </c>
    </row>
    <row r="38" spans="1:3" ht="15" thickBot="1" x14ac:dyDescent="0.4">
      <c r="A38" s="34" t="s">
        <v>21</v>
      </c>
      <c r="B38" s="44" t="s">
        <v>21</v>
      </c>
      <c r="C38" s="38">
        <v>2562</v>
      </c>
    </row>
    <row r="39" spans="1:3" ht="13" thickBot="1" x14ac:dyDescent="0.4">
      <c r="A39" s="34" t="s">
        <v>46</v>
      </c>
      <c r="B39" s="3" t="s">
        <v>46</v>
      </c>
      <c r="C39" s="38">
        <v>359</v>
      </c>
    </row>
    <row r="40" spans="1:3" ht="13" thickBot="1" x14ac:dyDescent="0.4">
      <c r="A40" s="34" t="s">
        <v>37</v>
      </c>
      <c r="B40" s="3" t="s">
        <v>37</v>
      </c>
      <c r="C40" s="38">
        <v>174</v>
      </c>
    </row>
    <row r="41" spans="1:3" ht="15" thickBot="1" x14ac:dyDescent="0.4">
      <c r="A41" s="34" t="s">
        <v>19</v>
      </c>
      <c r="B41" s="44" t="s">
        <v>19</v>
      </c>
      <c r="C41" s="38">
        <v>6290</v>
      </c>
    </row>
    <row r="42" spans="1:3" ht="13" thickBot="1" x14ac:dyDescent="0.4">
      <c r="A42" s="34" t="s">
        <v>65</v>
      </c>
      <c r="B42" s="3" t="s">
        <v>65</v>
      </c>
      <c r="C42" s="38">
        <v>147</v>
      </c>
    </row>
    <row r="43" spans="1:3" ht="13" thickBot="1" x14ac:dyDescent="0.4">
      <c r="B43" s="3" t="s">
        <v>40</v>
      </c>
      <c r="C43" s="38">
        <v>833</v>
      </c>
    </row>
    <row r="44" spans="1:3" ht="13" thickBot="1" x14ac:dyDescent="0.4">
      <c r="A44" s="34" t="s">
        <v>25</v>
      </c>
      <c r="B44" s="3" t="s">
        <v>25</v>
      </c>
      <c r="C44" s="38">
        <v>600</v>
      </c>
    </row>
    <row r="45" spans="1:3" ht="13" thickBot="1" x14ac:dyDescent="0.4">
      <c r="A45" s="34" t="s">
        <v>54</v>
      </c>
      <c r="B45" s="3" t="s">
        <v>54</v>
      </c>
      <c r="C45" s="38">
        <v>75</v>
      </c>
    </row>
    <row r="46" spans="1:3" ht="13" thickBot="1" x14ac:dyDescent="0.4">
      <c r="A46" s="34" t="s">
        <v>20</v>
      </c>
      <c r="B46" s="3" t="s">
        <v>20</v>
      </c>
      <c r="C46" s="38">
        <v>475</v>
      </c>
    </row>
    <row r="47" spans="1:3" ht="15" thickBot="1" x14ac:dyDescent="0.4">
      <c r="A47" s="34" t="s">
        <v>15</v>
      </c>
      <c r="B47" s="44" t="s">
        <v>15</v>
      </c>
      <c r="C47" s="38">
        <v>1996</v>
      </c>
    </row>
    <row r="48" spans="1:3" ht="13" thickBot="1" x14ac:dyDescent="0.4">
      <c r="A48" s="34" t="s">
        <v>28</v>
      </c>
      <c r="B48" s="3" t="s">
        <v>28</v>
      </c>
      <c r="C48" s="38">
        <v>139</v>
      </c>
    </row>
    <row r="49" spans="1:3" ht="13" thickBot="1" x14ac:dyDescent="0.4">
      <c r="A49" s="34" t="s">
        <v>48</v>
      </c>
      <c r="B49" s="3" t="s">
        <v>48</v>
      </c>
      <c r="C49" s="38">
        <v>55</v>
      </c>
    </row>
    <row r="50" spans="1:3" ht="13" thickBot="1" x14ac:dyDescent="0.4">
      <c r="A50" s="34" t="s">
        <v>29</v>
      </c>
      <c r="B50" s="3" t="s">
        <v>29</v>
      </c>
      <c r="C50" s="38">
        <v>1546</v>
      </c>
    </row>
    <row r="51" spans="1:3" ht="15" thickBot="1" x14ac:dyDescent="0.4">
      <c r="A51" s="34" t="s">
        <v>9</v>
      </c>
      <c r="B51" s="44" t="s">
        <v>9</v>
      </c>
      <c r="C51" s="38">
        <v>1221</v>
      </c>
    </row>
    <row r="52" spans="1:3" ht="13" thickBot="1" x14ac:dyDescent="0.4">
      <c r="B52" s="3" t="s">
        <v>56</v>
      </c>
      <c r="C52" s="38">
        <v>88</v>
      </c>
    </row>
    <row r="53" spans="1:3" ht="13" thickBot="1" x14ac:dyDescent="0.4">
      <c r="A53" s="34" t="s">
        <v>22</v>
      </c>
      <c r="B53" s="3" t="s">
        <v>22</v>
      </c>
      <c r="C53" s="38">
        <v>692</v>
      </c>
    </row>
    <row r="54" spans="1:3" ht="13" thickBot="1" x14ac:dyDescent="0.4">
      <c r="A54" s="34" t="s">
        <v>55</v>
      </c>
      <c r="B54" s="14" t="s">
        <v>55</v>
      </c>
      <c r="C54" s="39">
        <v>18</v>
      </c>
    </row>
    <row r="59" spans="1:3" ht="13" thickBot="1" x14ac:dyDescent="0.4"/>
    <row r="60" spans="1:3" ht="14.5" x14ac:dyDescent="0.35">
      <c r="B60" s="3"/>
      <c r="C60" s="4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1C67D6F4-F3D0-4AB6-A4DD-CC0F5CD57DEE}"/>
    <hyperlink ref="B33" r:id="rId2" display="https://www.worldometers.info/coronavirus/usa/new-jersey/" xr:uid="{93DD133E-B8C5-470C-9169-79E17053F957}"/>
    <hyperlink ref="B6" r:id="rId3" display="https://www.worldometers.info/coronavirus/usa/california/" xr:uid="{B7CB1148-6DDF-4936-82E6-A534A7EF2913}"/>
    <hyperlink ref="B16" r:id="rId4" display="https://www.worldometers.info/coronavirus/usa/illinois/" xr:uid="{BADBD1C3-DCA3-4224-8B5F-DE8E75C82B41}"/>
    <hyperlink ref="B24" r:id="rId5" display="https://www.worldometers.info/coronavirus/usa/massachusetts/" xr:uid="{D44C5AB2-709A-4A4B-A469-206AB00E0976}"/>
    <hyperlink ref="B47" r:id="rId6" display="https://www.worldometers.info/coronavirus/usa/texas/" xr:uid="{C6329B60-905B-40B4-BE23-5D2BED0CBF35}"/>
    <hyperlink ref="B41" r:id="rId7" display="https://www.worldometers.info/coronavirus/usa/pennsylvania/" xr:uid="{24020138-817B-4AE7-9D79-E9704AAA45B2}"/>
    <hyperlink ref="B11" r:id="rId8" display="https://www.worldometers.info/coronavirus/usa/florida/" xr:uid="{7EC6D31A-7301-4661-A008-FF14176FCE29}"/>
    <hyperlink ref="B21" r:id="rId9" display="https://www.worldometers.info/coronavirus/usa/louisiana/" xr:uid="{E7F526FE-54BD-442B-AABC-D8C4128DA66F}"/>
    <hyperlink ref="B38" r:id="rId10" display="https://www.worldometers.info/coronavirus/usa/ohio/" xr:uid="{8C8ADFB2-3B2A-4B4F-A113-FF66306EB787}"/>
    <hyperlink ref="B51" r:id="rId11" display="https://www.worldometers.info/coronavirus/usa/washington/" xr:uid="{E596B5F5-B474-41FA-9F63-1AC9983353FE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2020-06-15T11:07:30Z</dcterms:modified>
</cp:coreProperties>
</file>