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3" documentId="8_{131E578C-BEBC-4EAB-8FDE-E16BF43C6F89}" xr6:coauthVersionLast="45" xr6:coauthVersionMax="45" xr10:uidLastSave="{61CB1BB3-90CC-42CE-AFC1-5C3BCD8C294A}"/>
  <bookViews>
    <workbookView xWindow="4275" yWindow="-19275" windowWidth="26970" windowHeight="1683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Updates'!$A$1:$V$35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7" i="3" l="1"/>
  <c r="B57" i="3"/>
  <c r="I57" i="3"/>
  <c r="F57" i="3"/>
  <c r="N37" i="3"/>
  <c r="N52" i="3"/>
  <c r="N27" i="3"/>
  <c r="N26" i="3"/>
  <c r="N46" i="3"/>
  <c r="N50" i="3"/>
  <c r="N38" i="3"/>
  <c r="N4" i="3"/>
  <c r="N30" i="3"/>
  <c r="N42" i="3"/>
  <c r="N23" i="3"/>
  <c r="N15" i="3"/>
  <c r="N36" i="3"/>
  <c r="N9" i="3"/>
  <c r="N53" i="3"/>
  <c r="N48" i="3"/>
  <c r="N29" i="3"/>
  <c r="N7" i="3"/>
  <c r="N17" i="3"/>
  <c r="N45" i="3"/>
  <c r="N6" i="3"/>
  <c r="N44" i="3"/>
  <c r="N12" i="3"/>
  <c r="N47" i="3"/>
  <c r="N21" i="3"/>
  <c r="N3" i="3"/>
  <c r="N32" i="3"/>
  <c r="N35" i="3"/>
  <c r="N2" i="3"/>
  <c r="N39" i="3"/>
  <c r="N16" i="3"/>
  <c r="N34" i="3"/>
  <c r="N33" i="3"/>
  <c r="N56" i="3"/>
  <c r="N13" i="3"/>
  <c r="N31" i="3"/>
  <c r="N24" i="3"/>
  <c r="N51" i="3"/>
  <c r="N10" i="3"/>
  <c r="N49" i="3"/>
  <c r="N40" i="3"/>
  <c r="N25" i="3"/>
  <c r="N22" i="3"/>
  <c r="N43" i="3"/>
  <c r="N5" i="3"/>
  <c r="N55" i="3"/>
  <c r="N19" i="3"/>
  <c r="N28" i="3"/>
  <c r="N18" i="3"/>
  <c r="N41" i="3"/>
  <c r="N20" i="3"/>
  <c r="N11" i="3"/>
  <c r="N54" i="3"/>
  <c r="N14" i="3"/>
  <c r="N8" i="3"/>
  <c r="M56" i="3"/>
  <c r="O2" i="3" l="1"/>
  <c r="O27" i="3"/>
  <c r="O55" i="3"/>
  <c r="O30" i="3"/>
  <c r="O35" i="3"/>
  <c r="O36" i="3"/>
  <c r="O41" i="3"/>
  <c r="O9" i="3"/>
  <c r="O11" i="3"/>
  <c r="O33" i="3"/>
  <c r="O26" i="3"/>
  <c r="O6" i="3"/>
  <c r="O21" i="3"/>
  <c r="O12" i="3"/>
  <c r="O18" i="3"/>
  <c r="O50" i="3"/>
  <c r="O24" i="3"/>
  <c r="O42" i="3"/>
  <c r="O40" i="3"/>
  <c r="O32" i="3"/>
  <c r="O16" i="3"/>
  <c r="O8" i="3"/>
  <c r="O54" i="3"/>
  <c r="O53" i="3"/>
  <c r="O45" i="3"/>
  <c r="O29" i="3"/>
  <c r="O43" i="3"/>
  <c r="O44" i="3"/>
  <c r="O25" i="3"/>
  <c r="O19" i="3"/>
  <c r="O48" i="3"/>
  <c r="O47" i="3"/>
  <c r="O39" i="3"/>
  <c r="O31" i="3"/>
  <c r="O23" i="3"/>
  <c r="O15" i="3"/>
  <c r="O7" i="3"/>
  <c r="O17" i="3"/>
  <c r="O56" i="3"/>
  <c r="O46" i="3"/>
  <c r="O38" i="3"/>
  <c r="O22" i="3"/>
  <c r="O14" i="3"/>
  <c r="O34" i="3"/>
  <c r="O37" i="3"/>
  <c r="O13" i="3"/>
  <c r="O5" i="3"/>
  <c r="O51" i="3"/>
  <c r="O10" i="3"/>
  <c r="O52" i="3"/>
  <c r="O28" i="3"/>
  <c r="O20" i="3"/>
  <c r="O4" i="3"/>
  <c r="N57" i="3"/>
  <c r="O49" i="3"/>
  <c r="O3" i="3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L56" i="3" l="1"/>
  <c r="L50" i="3"/>
  <c r="L49" i="3"/>
  <c r="L31" i="3"/>
  <c r="L41" i="3"/>
  <c r="L3" i="3"/>
  <c r="L37" i="3"/>
  <c r="L21" i="3"/>
  <c r="L35" i="3"/>
  <c r="L12" i="3"/>
  <c r="L9" i="3"/>
  <c r="L54" i="3"/>
  <c r="L10" i="3"/>
  <c r="L27" i="3"/>
  <c r="L29" i="3"/>
  <c r="L46" i="3"/>
  <c r="L11" i="3"/>
  <c r="L14" i="3"/>
  <c r="L2" i="3"/>
  <c r="L13" i="3"/>
  <c r="L30" i="3"/>
  <c r="L39" i="3"/>
  <c r="L43" i="3"/>
  <c r="L18" i="3"/>
  <c r="L4" i="3"/>
  <c r="L15" i="3"/>
  <c r="L44" i="3"/>
  <c r="L20" i="3"/>
  <c r="L5" i="3"/>
  <c r="L52" i="3"/>
  <c r="L7" i="3"/>
  <c r="L24" i="3"/>
  <c r="L51" i="3"/>
  <c r="L48" i="3"/>
  <c r="L45" i="3"/>
  <c r="L42" i="3"/>
  <c r="L6" i="3"/>
  <c r="L36" i="3"/>
  <c r="L28" i="3"/>
  <c r="L34" i="3"/>
  <c r="L16" i="3"/>
  <c r="L22" i="3"/>
  <c r="L55" i="3"/>
  <c r="L8" i="3"/>
  <c r="L19" i="3"/>
  <c r="L17" i="3"/>
  <c r="L25" i="3"/>
  <c r="L23" i="3"/>
  <c r="L33" i="3"/>
  <c r="L32" i="3"/>
  <c r="L47" i="3"/>
  <c r="L40" i="3"/>
  <c r="L26" i="3"/>
  <c r="L53" i="3"/>
  <c r="M36" i="3" l="1"/>
  <c r="M18" i="3"/>
  <c r="M2" i="3"/>
  <c r="M22" i="3"/>
  <c r="M37" i="3"/>
  <c r="M32" i="3"/>
  <c r="M28" i="3"/>
  <c r="M10" i="3"/>
  <c r="M39" i="3"/>
  <c r="M6" i="3"/>
  <c r="M15" i="3"/>
  <c r="M14" i="3"/>
  <c r="M4" i="3"/>
  <c r="M26" i="3"/>
  <c r="M38" i="3"/>
  <c r="M9" i="3"/>
  <c r="M30" i="3"/>
  <c r="M33" i="3"/>
  <c r="M50" i="3"/>
  <c r="M16" i="3"/>
  <c r="M13" i="3"/>
  <c r="M3" i="3"/>
  <c r="M45" i="3"/>
  <c r="M27" i="3"/>
  <c r="M54" i="3"/>
  <c r="M25" i="3"/>
  <c r="M35" i="3"/>
  <c r="M5" i="3"/>
  <c r="M20" i="3"/>
  <c r="M21" i="3"/>
  <c r="M48" i="3"/>
  <c r="M44" i="3"/>
  <c r="M19" i="3"/>
  <c r="M7" i="3"/>
  <c r="M23" i="3"/>
  <c r="M47" i="3"/>
  <c r="M51" i="3"/>
  <c r="M11" i="3"/>
  <c r="M46" i="3"/>
  <c r="M53" i="3"/>
  <c r="M42" i="3"/>
  <c r="M17" i="3"/>
  <c r="M52" i="3"/>
  <c r="M24" i="3"/>
  <c r="M43" i="3"/>
  <c r="M40" i="3"/>
  <c r="M8" i="3"/>
  <c r="M55" i="3"/>
  <c r="M41" i="3"/>
  <c r="M12" i="3"/>
  <c r="M34" i="3"/>
  <c r="M49" i="3"/>
  <c r="M29" i="3"/>
  <c r="M31" i="3"/>
  <c r="L38" i="3" l="1"/>
  <c r="N5" i="1" l="1"/>
  <c r="O5" i="1" s="1"/>
  <c r="N6" i="1"/>
  <c r="N7" i="1"/>
  <c r="N8" i="1"/>
  <c r="O8" i="1" s="1"/>
  <c r="N9" i="1"/>
  <c r="O9" i="1" s="1"/>
  <c r="N10" i="1"/>
  <c r="O10" i="1" s="1"/>
  <c r="N11" i="1"/>
  <c r="N12" i="1"/>
  <c r="O12" i="1" s="1"/>
  <c r="N13" i="1"/>
  <c r="N14" i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N23" i="1"/>
  <c r="N24" i="1"/>
  <c r="O24" i="1" s="1"/>
  <c r="N25" i="1"/>
  <c r="O25" i="1" s="1"/>
  <c r="N26" i="1"/>
  <c r="O26" i="1" s="1"/>
  <c r="N27" i="1"/>
  <c r="O27" i="1" s="1"/>
  <c r="N28" i="1"/>
  <c r="O28" i="1" s="1"/>
  <c r="N29" i="1"/>
  <c r="N30" i="1"/>
  <c r="N31" i="1"/>
  <c r="N32" i="1"/>
  <c r="O32" i="1" s="1"/>
  <c r="N33" i="1"/>
  <c r="O33" i="1" s="1"/>
  <c r="O30" i="1" l="1"/>
  <c r="O11" i="1"/>
  <c r="O29" i="1"/>
  <c r="O14" i="1"/>
  <c r="O13" i="1"/>
  <c r="O6" i="1"/>
  <c r="O22" i="1"/>
  <c r="O7" i="1"/>
  <c r="O31" i="1"/>
  <c r="O23" i="1"/>
  <c r="U2" i="1"/>
  <c r="N34" i="1" l="1"/>
  <c r="O34" i="1" l="1"/>
  <c r="U28" i="1"/>
  <c r="V28" i="1" s="1"/>
  <c r="U30" i="1"/>
  <c r="V30" i="1" s="1"/>
  <c r="U5" i="1"/>
  <c r="V5" i="1" s="1"/>
  <c r="U7" i="1"/>
  <c r="V7" i="1" s="1"/>
  <c r="U17" i="1"/>
  <c r="V17" i="1" s="1"/>
  <c r="U12" i="1"/>
  <c r="V12" i="1" s="1"/>
  <c r="U16" i="1"/>
  <c r="V16" i="1" s="1"/>
  <c r="U10" i="1"/>
  <c r="V10" i="1" s="1"/>
  <c r="U18" i="1"/>
  <c r="V18" i="1" s="1"/>
  <c r="U27" i="1"/>
  <c r="V27" i="1" s="1"/>
  <c r="U9" i="1"/>
  <c r="V9" i="1" s="1"/>
  <c r="U25" i="1"/>
  <c r="V25" i="1" s="1"/>
  <c r="U33" i="1"/>
  <c r="V33" i="1" s="1"/>
  <c r="U11" i="1"/>
  <c r="V11" i="1" s="1"/>
  <c r="U6" i="1"/>
  <c r="V6" i="1" s="1"/>
  <c r="U31" i="1"/>
  <c r="V31" i="1" s="1"/>
  <c r="U26" i="1"/>
  <c r="V26" i="1" s="1"/>
  <c r="U19" i="1"/>
  <c r="V19" i="1" s="1"/>
  <c r="U14" i="1"/>
  <c r="V14" i="1" s="1"/>
  <c r="U21" i="1"/>
  <c r="V21" i="1" s="1"/>
  <c r="U32" i="1"/>
  <c r="V32" i="1" s="1"/>
  <c r="U23" i="1"/>
  <c r="V23" i="1" s="1"/>
  <c r="U20" i="1"/>
  <c r="V20" i="1" s="1"/>
  <c r="U29" i="1"/>
  <c r="V29" i="1" s="1"/>
  <c r="U22" i="1"/>
  <c r="V22" i="1" s="1"/>
  <c r="U13" i="1"/>
  <c r="V13" i="1" s="1"/>
  <c r="U24" i="1"/>
  <c r="V24" i="1" s="1"/>
  <c r="U15" i="1"/>
  <c r="V15" i="1" s="1"/>
  <c r="U8" i="1"/>
  <c r="V8" i="1" s="1"/>
  <c r="S22" i="1"/>
  <c r="S6" i="1"/>
  <c r="S33" i="1"/>
  <c r="S25" i="1"/>
  <c r="S17" i="1"/>
  <c r="S9" i="1"/>
  <c r="S27" i="1"/>
  <c r="S19" i="1"/>
  <c r="S11" i="1"/>
  <c r="S32" i="1"/>
  <c r="S24" i="1"/>
  <c r="S16" i="1"/>
  <c r="S29" i="1"/>
  <c r="S21" i="1"/>
  <c r="S13" i="1"/>
  <c r="S5" i="1"/>
  <c r="S14" i="1"/>
  <c r="S26" i="1"/>
  <c r="S10" i="1"/>
  <c r="S23" i="1"/>
  <c r="S15" i="1"/>
  <c r="S7" i="1"/>
  <c r="S30" i="1"/>
  <c r="S18" i="1"/>
  <c r="S31" i="1"/>
  <c r="S34" i="1" s="1"/>
  <c r="S28" i="1"/>
  <c r="S20" i="1"/>
  <c r="S12" i="1"/>
  <c r="S8" i="1"/>
  <c r="T27" i="1"/>
  <c r="T31" i="1"/>
  <c r="T34" i="1" s="1"/>
  <c r="T30" i="1"/>
  <c r="T22" i="1"/>
  <c r="T14" i="1"/>
  <c r="T6" i="1"/>
  <c r="T32" i="1"/>
  <c r="T24" i="1"/>
  <c r="T16" i="1"/>
  <c r="T29" i="1"/>
  <c r="T21" i="1"/>
  <c r="T13" i="1"/>
  <c r="T5" i="1"/>
  <c r="T19" i="1"/>
  <c r="T26" i="1"/>
  <c r="T18" i="1"/>
  <c r="T10" i="1"/>
  <c r="T15" i="1"/>
  <c r="T28" i="1"/>
  <c r="T20" i="1"/>
  <c r="T12" i="1"/>
  <c r="T11" i="1"/>
  <c r="T23" i="1"/>
  <c r="T7" i="1"/>
  <c r="T33" i="1"/>
  <c r="T25" i="1"/>
  <c r="T17" i="1"/>
  <c r="T9" i="1"/>
  <c r="T8" i="1"/>
  <c r="R28" i="1"/>
  <c r="R20" i="1"/>
  <c r="R12" i="1"/>
  <c r="R9" i="1"/>
  <c r="R25" i="1"/>
  <c r="R14" i="1"/>
  <c r="R17" i="1"/>
  <c r="R30" i="1"/>
  <c r="R22" i="1"/>
  <c r="R6" i="1"/>
  <c r="R27" i="1"/>
  <c r="R19" i="1"/>
  <c r="R11" i="1"/>
  <c r="R33" i="1"/>
  <c r="R32" i="1"/>
  <c r="R24" i="1"/>
  <c r="R16" i="1"/>
  <c r="R21" i="1"/>
  <c r="R5" i="1"/>
  <c r="R26" i="1"/>
  <c r="R18" i="1"/>
  <c r="R10" i="1"/>
  <c r="R29" i="1"/>
  <c r="R13" i="1"/>
  <c r="R31" i="1"/>
  <c r="R34" i="1" s="1"/>
  <c r="R23" i="1"/>
  <c r="R15" i="1"/>
  <c r="R7" i="1"/>
  <c r="R8" i="1"/>
  <c r="Q12" i="1"/>
  <c r="Q5" i="1"/>
  <c r="Q24" i="1"/>
  <c r="Q31" i="1"/>
  <c r="Q34" i="1" s="1"/>
  <c r="Q6" i="1"/>
  <c r="Q17" i="1"/>
  <c r="Q7" i="1"/>
  <c r="Q28" i="1"/>
  <c r="Q14" i="1"/>
  <c r="Q25" i="1"/>
  <c r="Q10" i="1"/>
  <c r="Q11" i="1"/>
  <c r="Q15" i="1"/>
  <c r="Q9" i="1"/>
  <c r="Q29" i="1"/>
  <c r="Q33" i="1"/>
  <c r="Q32" i="1"/>
  <c r="Q16" i="1"/>
  <c r="Q13" i="1"/>
  <c r="Q20" i="1"/>
  <c r="Q21" i="1"/>
  <c r="Q26" i="1"/>
  <c r="Q27" i="1"/>
  <c r="Q23" i="1"/>
  <c r="Q19" i="1"/>
  <c r="Q22" i="1"/>
  <c r="Q30" i="1"/>
  <c r="Q18" i="1"/>
  <c r="Q8" i="1"/>
  <c r="U34" i="1" l="1"/>
</calcChain>
</file>

<file path=xl/sharedStrings.xml><?xml version="1.0" encoding="utf-8"?>
<sst xmlns="http://schemas.openxmlformats.org/spreadsheetml/2006/main" count="321" uniqueCount="102">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</sst>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363945"/>
      <name val="Arial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9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165" fontId="0" fillId="0" borderId="0" xfId="2" applyNumberFormat="1" applyFont="1"/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164" fontId="0" fillId="0" borderId="0" xfId="1" applyNumberFormat="1" applyFont="1" applyBorder="1"/>
    <xf numFmtId="9" fontId="0" fillId="0" borderId="0" xfId="2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0" fontId="4" fillId="2" borderId="3" xfId="3" applyFont="1" applyFill="1" applyBorder="1" applyAlignment="1">
      <alignment horizontal="right" vertical="top" wrapText="1"/>
    </xf>
    <xf numFmtId="0" fontId="11" fillId="2" borderId="3" xfId="0" applyFont="1" applyFill="1" applyBorder="1" applyAlignment="1">
      <alignment horizontal="right" vertical="top" wrapText="1"/>
    </xf>
    <xf numFmtId="1" fontId="0" fillId="0" borderId="0" xfId="0" applyNumberFormat="1"/>
    <xf numFmtId="0" fontId="4" fillId="2" borderId="4" xfId="3" applyFill="1" applyBorder="1" applyAlignment="1">
      <alignment horizontal="left" vertical="top" wrapText="1"/>
    </xf>
    <xf numFmtId="0" fontId="0" fillId="2" borderId="1" xfId="0" applyFill="1" applyBorder="1"/>
    <xf numFmtId="0" fontId="6" fillId="0" borderId="0" xfId="0" applyFont="1" applyBorder="1" applyAlignment="1"/>
    <xf numFmtId="164" fontId="8" fillId="0" borderId="0" xfId="0" applyNumberFormat="1" applyFont="1"/>
    <xf numFmtId="164" fontId="12" fillId="0" borderId="0" xfId="1" applyNumberFormat="1" applyFont="1"/>
    <xf numFmtId="165" fontId="13" fillId="0" borderId="0" xfId="2" applyNumberFormat="1" applyFont="1"/>
    <xf numFmtId="165" fontId="14" fillId="0" borderId="0" xfId="2" applyNumberFormat="1" applyFont="1"/>
    <xf numFmtId="164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3" borderId="3" xfId="3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right" vertical="top" wrapText="1"/>
    </xf>
    <xf numFmtId="0" fontId="15" fillId="5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righ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4" fillId="3" borderId="7" xfId="3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4" fillId="2" borderId="7" xfId="3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florida/" TargetMode="External"/><Relationship Id="rId3" Type="http://schemas.openxmlformats.org/officeDocument/2006/relationships/hyperlink" Target="https://www.worldometers.info/coronavirus/usa/illinois/" TargetMode="External"/><Relationship Id="rId7" Type="http://schemas.openxmlformats.org/officeDocument/2006/relationships/hyperlink" Target="https://www.worldometers.info/coronavirus/usa/texa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pennsylvania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california/" TargetMode="External"/><Relationship Id="rId9" Type="http://schemas.openxmlformats.org/officeDocument/2006/relationships/hyperlink" Target="https://www.worldometers.info/coronavirus/usa/louisian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florida/" TargetMode="External"/><Relationship Id="rId3" Type="http://schemas.openxmlformats.org/officeDocument/2006/relationships/hyperlink" Target="https://www.worldometers.info/coronavirus/usa/illinois/" TargetMode="External"/><Relationship Id="rId7" Type="http://schemas.openxmlformats.org/officeDocument/2006/relationships/hyperlink" Target="https://www.worldometers.info/coronavirus/usa/texas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pennsylvania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california/" TargetMode="External"/><Relationship Id="rId9" Type="http://schemas.openxmlformats.org/officeDocument/2006/relationships/hyperlink" Target="https://www.worldometers.info/coronavirus/usa/louisiana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florida/" TargetMode="External"/><Relationship Id="rId3" Type="http://schemas.openxmlformats.org/officeDocument/2006/relationships/hyperlink" Target="https://www.worldometers.info/coronavirus/usa/illinois/" TargetMode="External"/><Relationship Id="rId7" Type="http://schemas.openxmlformats.org/officeDocument/2006/relationships/hyperlink" Target="https://www.worldometers.info/coronavirus/usa/texas/" TargetMode="External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pennsylvania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california/" TargetMode="External"/><Relationship Id="rId9" Type="http://schemas.openxmlformats.org/officeDocument/2006/relationships/hyperlink" Target="https://www.worldometers.info/coronavirus/usa/louisian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florida/" TargetMode="External"/><Relationship Id="rId3" Type="http://schemas.openxmlformats.org/officeDocument/2006/relationships/hyperlink" Target="https://www.worldometers.info/coronavirus/usa/illinois/" TargetMode="External"/><Relationship Id="rId7" Type="http://schemas.openxmlformats.org/officeDocument/2006/relationships/hyperlink" Target="https://www.worldometers.info/coronavirus/usa/texas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pennsylvania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california/" TargetMode="External"/><Relationship Id="rId9" Type="http://schemas.openxmlformats.org/officeDocument/2006/relationships/hyperlink" Target="https://www.worldometers.info/coronavirus/usa/louisia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V59"/>
  <sheetViews>
    <sheetView topLeftCell="A22" workbookViewId="0">
      <selection activeCell="J5" sqref="A5:J59"/>
    </sheetView>
  </sheetViews>
  <sheetFormatPr defaultColWidth="14.26953125" defaultRowHeight="14.5" x14ac:dyDescent="0.35"/>
  <cols>
    <col min="2" max="11" width="12.08984375" customWidth="1"/>
    <col min="14" max="14" width="14" customWidth="1"/>
    <col min="16" max="16" width="7.6328125" customWidth="1"/>
    <col min="17" max="21" width="14.26953125" style="23"/>
  </cols>
  <sheetData>
    <row r="1" spans="1:22" x14ac:dyDescent="0.35">
      <c r="L1" s="66" t="s">
        <v>68</v>
      </c>
      <c r="M1" s="66"/>
      <c r="N1" s="66"/>
      <c r="O1" s="6">
        <v>1.4999999999999999E-2</v>
      </c>
      <c r="P1" s="6"/>
      <c r="Q1" s="67" t="s">
        <v>77</v>
      </c>
      <c r="R1" s="67"/>
      <c r="S1" s="67"/>
      <c r="T1" s="67"/>
      <c r="U1" s="67"/>
    </row>
    <row r="2" spans="1:22" ht="21.5" thickBot="1" x14ac:dyDescent="0.55000000000000004">
      <c r="A2" s="27" t="s">
        <v>57</v>
      </c>
      <c r="B2" s="27"/>
      <c r="C2" s="27"/>
      <c r="D2" s="27"/>
      <c r="E2" s="27"/>
      <c r="F2" s="27"/>
      <c r="G2" s="27"/>
      <c r="H2" s="27"/>
      <c r="I2" s="27"/>
      <c r="J2" s="27"/>
      <c r="K2" s="48"/>
      <c r="L2" s="28"/>
      <c r="N2" s="27" t="s">
        <v>62</v>
      </c>
      <c r="O2" s="27"/>
      <c r="P2" s="20"/>
      <c r="Q2" s="17">
        <v>0.15</v>
      </c>
      <c r="R2" s="17">
        <v>0.6</v>
      </c>
      <c r="S2" s="17">
        <v>0.25</v>
      </c>
      <c r="T2" s="17">
        <v>0.125</v>
      </c>
      <c r="U2" s="18">
        <f>O1</f>
        <v>1.4999999999999999E-2</v>
      </c>
      <c r="V2" s="16"/>
    </row>
    <row r="3" spans="1:22" x14ac:dyDescent="0.35">
      <c r="A3" s="9" t="s">
        <v>0</v>
      </c>
      <c r="B3" s="10" t="s">
        <v>2</v>
      </c>
      <c r="C3" s="10" t="s">
        <v>4</v>
      </c>
      <c r="D3" s="10" t="s">
        <v>2</v>
      </c>
      <c r="E3" s="10" t="s">
        <v>4</v>
      </c>
      <c r="F3" s="10" t="s">
        <v>6</v>
      </c>
      <c r="G3" s="10" t="s">
        <v>79</v>
      </c>
      <c r="H3" s="10" t="s">
        <v>81</v>
      </c>
      <c r="I3" s="10" t="s">
        <v>2</v>
      </c>
      <c r="J3" s="10" t="s">
        <v>83</v>
      </c>
      <c r="K3" s="11"/>
      <c r="L3" s="29"/>
      <c r="M3" s="11" t="s">
        <v>84</v>
      </c>
      <c r="N3" s="11" t="s">
        <v>58</v>
      </c>
      <c r="O3" s="11" t="s">
        <v>60</v>
      </c>
      <c r="P3" s="11"/>
      <c r="Q3" s="21" t="s">
        <v>69</v>
      </c>
      <c r="R3" s="21" t="s">
        <v>71</v>
      </c>
      <c r="S3" s="21" t="s">
        <v>73</v>
      </c>
      <c r="T3" s="21" t="s">
        <v>75</v>
      </c>
      <c r="U3" s="21" t="s">
        <v>76</v>
      </c>
      <c r="V3" s="21" t="s">
        <v>76</v>
      </c>
    </row>
    <row r="4" spans="1:22" ht="15" thickBot="1" x14ac:dyDescent="0.4">
      <c r="A4" s="12" t="s">
        <v>1</v>
      </c>
      <c r="B4" s="13" t="s">
        <v>3</v>
      </c>
      <c r="C4" s="13" t="s">
        <v>3</v>
      </c>
      <c r="D4" s="13" t="s">
        <v>5</v>
      </c>
      <c r="E4" s="13" t="s">
        <v>5</v>
      </c>
      <c r="F4" s="13" t="s">
        <v>3</v>
      </c>
      <c r="G4" s="13" t="s">
        <v>80</v>
      </c>
      <c r="H4" s="13" t="s">
        <v>80</v>
      </c>
      <c r="I4" s="13" t="s">
        <v>82</v>
      </c>
      <c r="J4" s="13" t="s">
        <v>80</v>
      </c>
      <c r="K4" s="11"/>
      <c r="L4" s="29"/>
      <c r="M4" s="11" t="s">
        <v>85</v>
      </c>
      <c r="N4" s="11" t="s">
        <v>59</v>
      </c>
      <c r="O4" s="11" t="s">
        <v>61</v>
      </c>
      <c r="P4" s="11"/>
      <c r="Q4" s="21" t="s">
        <v>70</v>
      </c>
      <c r="R4" s="21" t="s">
        <v>72</v>
      </c>
      <c r="S4" s="21" t="s">
        <v>74</v>
      </c>
      <c r="T4" s="21" t="s">
        <v>74</v>
      </c>
      <c r="U4" s="21" t="s">
        <v>5</v>
      </c>
      <c r="V4" s="21" t="s">
        <v>78</v>
      </c>
    </row>
    <row r="5" spans="1:22" ht="15" thickBot="1" x14ac:dyDescent="0.4">
      <c r="A5" s="46" t="s">
        <v>7</v>
      </c>
      <c r="B5" s="1">
        <v>377714</v>
      </c>
      <c r="C5" s="2"/>
      <c r="D5" s="1">
        <v>29751</v>
      </c>
      <c r="E5" s="2"/>
      <c r="F5" s="1">
        <v>282046</v>
      </c>
      <c r="G5" s="1">
        <v>19416</v>
      </c>
      <c r="H5" s="1">
        <v>1529</v>
      </c>
      <c r="I5" s="1">
        <v>1944130</v>
      </c>
      <c r="J5" s="1">
        <v>99937</v>
      </c>
      <c r="K5" s="7"/>
      <c r="L5" s="8"/>
      <c r="M5" s="26">
        <f t="shared" ref="M5:M11" si="0">D5/B5</f>
        <v>7.8765944603588961E-2</v>
      </c>
      <c r="N5" s="4">
        <f t="shared" ref="N5:N11" si="1">D5/$O$1</f>
        <v>1983400</v>
      </c>
      <c r="O5" s="5">
        <f t="shared" ref="O5:O11" si="2">ABS(F5-N5)/N5</f>
        <v>0.85779671271553892</v>
      </c>
      <c r="P5" s="5"/>
      <c r="Q5" s="22">
        <f t="shared" ref="Q5:Q11" si="3">$Q$2*$N5</f>
        <v>297510</v>
      </c>
      <c r="R5" s="22">
        <f t="shared" ref="R5:R11" si="4">$R$2*$N5</f>
        <v>1190040</v>
      </c>
      <c r="S5" s="22">
        <f t="shared" ref="S5:S11" si="5">$S$2*$N5</f>
        <v>495850</v>
      </c>
      <c r="T5" s="22">
        <f t="shared" ref="T5:T11" si="6">$T$2*$N5</f>
        <v>247925</v>
      </c>
      <c r="U5" s="22">
        <f t="shared" ref="U5:U11" si="7">$U$2*$N5</f>
        <v>29751</v>
      </c>
      <c r="V5" s="19">
        <f t="shared" ref="V5:V11" si="8">N5-U5</f>
        <v>1953649</v>
      </c>
    </row>
    <row r="6" spans="1:22" ht="15" thickBot="1" x14ac:dyDescent="0.4">
      <c r="A6" s="46" t="s">
        <v>8</v>
      </c>
      <c r="B6" s="1">
        <v>160391</v>
      </c>
      <c r="C6" s="2"/>
      <c r="D6" s="1">
        <v>11536</v>
      </c>
      <c r="E6" s="2"/>
      <c r="F6" s="1">
        <v>132999</v>
      </c>
      <c r="G6" s="1">
        <v>18058</v>
      </c>
      <c r="H6" s="1">
        <v>1299</v>
      </c>
      <c r="I6" s="1">
        <v>716411</v>
      </c>
      <c r="J6" s="1">
        <v>80657</v>
      </c>
      <c r="K6" s="7"/>
      <c r="L6" s="8"/>
      <c r="M6" s="26">
        <f t="shared" si="0"/>
        <v>7.1924235150351332E-2</v>
      </c>
      <c r="N6" s="4">
        <f t="shared" si="1"/>
        <v>769066.66666666674</v>
      </c>
      <c r="O6" s="5">
        <f t="shared" si="2"/>
        <v>0.82706440707350903</v>
      </c>
      <c r="P6" s="5"/>
      <c r="Q6" s="22">
        <f t="shared" si="3"/>
        <v>115360.00000000001</v>
      </c>
      <c r="R6" s="22">
        <f t="shared" si="4"/>
        <v>461440.00000000006</v>
      </c>
      <c r="S6" s="22">
        <f t="shared" si="5"/>
        <v>192266.66666666669</v>
      </c>
      <c r="T6" s="22">
        <f t="shared" si="6"/>
        <v>96133.333333333343</v>
      </c>
      <c r="U6" s="22">
        <f t="shared" si="7"/>
        <v>11536</v>
      </c>
      <c r="V6" s="19">
        <f t="shared" si="8"/>
        <v>757530.66666666674</v>
      </c>
    </row>
    <row r="7" spans="1:22" ht="15" thickBot="1" x14ac:dyDescent="0.4">
      <c r="A7" s="46" t="s">
        <v>12</v>
      </c>
      <c r="B7" s="1">
        <v>117455</v>
      </c>
      <c r="C7" s="2"/>
      <c r="D7" s="1">
        <v>5270</v>
      </c>
      <c r="E7" s="2"/>
      <c r="F7" s="1">
        <v>108570</v>
      </c>
      <c r="G7" s="1">
        <v>9269</v>
      </c>
      <c r="H7" s="2">
        <v>416</v>
      </c>
      <c r="I7" s="1">
        <v>855479</v>
      </c>
      <c r="J7" s="1">
        <v>67510</v>
      </c>
      <c r="K7" s="7"/>
      <c r="L7" s="8"/>
      <c r="M7" s="26">
        <f t="shared" si="0"/>
        <v>4.4868247413903196E-2</v>
      </c>
      <c r="N7" s="4">
        <f t="shared" si="1"/>
        <v>351333.33333333337</v>
      </c>
      <c r="O7" s="5">
        <f t="shared" si="2"/>
        <v>0.69097722960151808</v>
      </c>
      <c r="P7" s="5"/>
      <c r="Q7" s="22">
        <f t="shared" si="3"/>
        <v>52700.000000000007</v>
      </c>
      <c r="R7" s="22">
        <f t="shared" si="4"/>
        <v>210800.00000000003</v>
      </c>
      <c r="S7" s="22">
        <f t="shared" si="5"/>
        <v>87833.333333333343</v>
      </c>
      <c r="T7" s="22">
        <f t="shared" si="6"/>
        <v>43916.666666666672</v>
      </c>
      <c r="U7" s="22">
        <f t="shared" si="7"/>
        <v>5270</v>
      </c>
      <c r="V7" s="19">
        <f t="shared" si="8"/>
        <v>346063.33333333337</v>
      </c>
    </row>
    <row r="8" spans="1:22" ht="15" thickBot="1" x14ac:dyDescent="0.4">
      <c r="A8" s="46" t="s">
        <v>10</v>
      </c>
      <c r="B8" s="1">
        <v>106951</v>
      </c>
      <c r="C8" s="56">
        <v>207</v>
      </c>
      <c r="D8" s="1">
        <v>4137</v>
      </c>
      <c r="E8" s="2"/>
      <c r="F8" s="1">
        <v>79516</v>
      </c>
      <c r="G8" s="1">
        <v>2707</v>
      </c>
      <c r="H8" s="2">
        <v>105</v>
      </c>
      <c r="I8" s="1">
        <v>1835595</v>
      </c>
      <c r="J8" s="1">
        <v>46456</v>
      </c>
      <c r="K8" s="7"/>
      <c r="L8" s="8"/>
      <c r="M8" s="26">
        <f t="shared" si="0"/>
        <v>3.868126525231181E-2</v>
      </c>
      <c r="N8" s="30">
        <f t="shared" si="1"/>
        <v>275800</v>
      </c>
      <c r="O8" s="31">
        <f t="shared" si="2"/>
        <v>0.71168963016678755</v>
      </c>
      <c r="P8" s="5"/>
      <c r="Q8" s="22">
        <f t="shared" si="3"/>
        <v>41370</v>
      </c>
      <c r="R8" s="22">
        <f t="shared" si="4"/>
        <v>165480</v>
      </c>
      <c r="S8" s="22">
        <f t="shared" si="5"/>
        <v>68950</v>
      </c>
      <c r="T8" s="22">
        <f t="shared" si="6"/>
        <v>34475</v>
      </c>
      <c r="U8" s="22">
        <f t="shared" si="7"/>
        <v>4137</v>
      </c>
      <c r="V8" s="19">
        <f t="shared" si="8"/>
        <v>271663</v>
      </c>
    </row>
    <row r="9" spans="1:22" ht="15" thickBot="1" x14ac:dyDescent="0.4">
      <c r="A9" s="46" t="s">
        <v>17</v>
      </c>
      <c r="B9" s="1">
        <v>95512</v>
      </c>
      <c r="C9" s="2"/>
      <c r="D9" s="1">
        <v>6718</v>
      </c>
      <c r="E9" s="2"/>
      <c r="F9" s="1">
        <v>42440</v>
      </c>
      <c r="G9" s="1">
        <v>13857</v>
      </c>
      <c r="H9" s="2">
        <v>975</v>
      </c>
      <c r="I9" s="1">
        <v>571745</v>
      </c>
      <c r="J9" s="1">
        <v>82952</v>
      </c>
      <c r="K9" s="8"/>
      <c r="L9" s="8"/>
      <c r="M9" s="26">
        <f t="shared" si="0"/>
        <v>7.0336711617388387E-2</v>
      </c>
      <c r="N9" s="4">
        <f t="shared" si="1"/>
        <v>447866.66666666669</v>
      </c>
      <c r="O9" s="5">
        <f t="shared" si="2"/>
        <v>0.9052396546591247</v>
      </c>
      <c r="P9" s="5"/>
      <c r="Q9" s="22">
        <f t="shared" si="3"/>
        <v>67180</v>
      </c>
      <c r="R9" s="22">
        <f t="shared" si="4"/>
        <v>268720</v>
      </c>
      <c r="S9" s="22">
        <f t="shared" si="5"/>
        <v>111966.66666666667</v>
      </c>
      <c r="T9" s="22">
        <f t="shared" si="6"/>
        <v>55983.333333333336</v>
      </c>
      <c r="U9" s="22">
        <f t="shared" si="7"/>
        <v>6718</v>
      </c>
      <c r="V9" s="19">
        <f t="shared" si="8"/>
        <v>441148.66666666669</v>
      </c>
    </row>
    <row r="10" spans="1:22" ht="15" thickBot="1" x14ac:dyDescent="0.4">
      <c r="A10" s="46" t="s">
        <v>19</v>
      </c>
      <c r="B10" s="1">
        <v>75078</v>
      </c>
      <c r="C10" s="2"/>
      <c r="D10" s="1">
        <v>5493</v>
      </c>
      <c r="E10" s="2"/>
      <c r="F10" s="1">
        <v>23607</v>
      </c>
      <c r="G10" s="1">
        <v>5865</v>
      </c>
      <c r="H10" s="2">
        <v>429</v>
      </c>
      <c r="I10" s="1">
        <v>452927</v>
      </c>
      <c r="J10" s="1">
        <v>35379</v>
      </c>
      <c r="K10" s="7"/>
      <c r="L10" s="8"/>
      <c r="M10" s="26">
        <f t="shared" si="0"/>
        <v>7.3163909534084554E-2</v>
      </c>
      <c r="N10" s="4">
        <f t="shared" si="1"/>
        <v>366200</v>
      </c>
      <c r="O10" s="5">
        <f t="shared" si="2"/>
        <v>0.93553522665210265</v>
      </c>
      <c r="P10" s="5"/>
      <c r="Q10" s="22">
        <f t="shared" si="3"/>
        <v>54930</v>
      </c>
      <c r="R10" s="22">
        <f t="shared" si="4"/>
        <v>219720</v>
      </c>
      <c r="S10" s="22">
        <f t="shared" si="5"/>
        <v>91550</v>
      </c>
      <c r="T10" s="22">
        <f t="shared" si="6"/>
        <v>45775</v>
      </c>
      <c r="U10" s="22">
        <f t="shared" si="7"/>
        <v>5493</v>
      </c>
      <c r="V10" s="19">
        <f t="shared" si="8"/>
        <v>360707</v>
      </c>
    </row>
    <row r="11" spans="1:22" ht="15" thickBot="1" x14ac:dyDescent="0.4">
      <c r="A11" s="46" t="s">
        <v>15</v>
      </c>
      <c r="B11" s="1">
        <v>62126</v>
      </c>
      <c r="C11" s="2"/>
      <c r="D11" s="1">
        <v>1654</v>
      </c>
      <c r="E11" s="2"/>
      <c r="F11" s="1">
        <v>20335</v>
      </c>
      <c r="G11" s="1">
        <v>2143</v>
      </c>
      <c r="H11" s="2">
        <v>57</v>
      </c>
      <c r="I11" s="1">
        <v>1027675</v>
      </c>
      <c r="J11" s="1">
        <v>35442</v>
      </c>
      <c r="K11" s="7"/>
      <c r="L11" s="8"/>
      <c r="M11" s="26">
        <f t="shared" si="0"/>
        <v>2.6623313910440073E-2</v>
      </c>
      <c r="N11" s="4">
        <f t="shared" si="1"/>
        <v>110266.66666666667</v>
      </c>
      <c r="O11" s="5">
        <f t="shared" si="2"/>
        <v>0.81558343409915357</v>
      </c>
      <c r="P11" s="5"/>
      <c r="Q11" s="22">
        <f t="shared" si="3"/>
        <v>16540</v>
      </c>
      <c r="R11" s="22">
        <f t="shared" si="4"/>
        <v>66160</v>
      </c>
      <c r="S11" s="22">
        <f t="shared" si="5"/>
        <v>27566.666666666668</v>
      </c>
      <c r="T11" s="22">
        <f t="shared" si="6"/>
        <v>13783.333333333334</v>
      </c>
      <c r="U11" s="22">
        <f t="shared" si="7"/>
        <v>1654</v>
      </c>
      <c r="V11" s="19">
        <f t="shared" si="8"/>
        <v>108612.66666666667</v>
      </c>
    </row>
    <row r="12" spans="1:22" ht="15" thickBot="1" x14ac:dyDescent="0.4">
      <c r="A12" s="3" t="s">
        <v>11</v>
      </c>
      <c r="B12" s="1">
        <v>56621</v>
      </c>
      <c r="C12" s="2"/>
      <c r="D12" s="1">
        <v>5406</v>
      </c>
      <c r="E12" s="2"/>
      <c r="F12" s="1">
        <v>18047</v>
      </c>
      <c r="G12" s="1">
        <v>5670</v>
      </c>
      <c r="H12" s="2">
        <v>541</v>
      </c>
      <c r="I12" s="1">
        <v>537698</v>
      </c>
      <c r="J12" s="1">
        <v>53841</v>
      </c>
      <c r="K12" s="7"/>
      <c r="L12" s="8"/>
      <c r="M12" s="26">
        <f t="shared" ref="M12:M33" si="9">D12/B12</f>
        <v>9.5476943183624444E-2</v>
      </c>
      <c r="N12" s="4">
        <f t="shared" ref="N12:N34" si="10">D12/$O$1</f>
        <v>360400</v>
      </c>
      <c r="O12" s="5">
        <f t="shared" ref="O12:O34" si="11">ABS(F12-N12)/N12</f>
        <v>0.94992508324084346</v>
      </c>
      <c r="P12" s="5"/>
      <c r="Q12" s="22">
        <f t="shared" ref="Q12:Q33" si="12">$Q$2*$N12</f>
        <v>54060</v>
      </c>
      <c r="R12" s="22">
        <f t="shared" ref="R12:R33" si="13">$R$2*$N12</f>
        <v>216240</v>
      </c>
      <c r="S12" s="22">
        <f t="shared" ref="S12:S33" si="14">$S$2*$N12</f>
        <v>90100</v>
      </c>
      <c r="T12" s="22">
        <f t="shared" ref="T12:T33" si="15">$T$2*$N12</f>
        <v>45050</v>
      </c>
      <c r="U12" s="22">
        <f t="shared" ref="U12:U33" si="16">$U$2*$N12</f>
        <v>5406</v>
      </c>
      <c r="V12" s="19">
        <f t="shared" ref="V12:V33" si="17">N12-U12</f>
        <v>354994</v>
      </c>
    </row>
    <row r="13" spans="1:22" ht="15" thickBot="1" x14ac:dyDescent="0.4">
      <c r="A13" s="46" t="s">
        <v>13</v>
      </c>
      <c r="B13" s="1">
        <v>54497</v>
      </c>
      <c r="C13" s="2"/>
      <c r="D13" s="1">
        <v>2413</v>
      </c>
      <c r="E13" s="2"/>
      <c r="F13" s="1">
        <v>43422</v>
      </c>
      <c r="G13" s="1">
        <v>2537</v>
      </c>
      <c r="H13" s="2">
        <v>112</v>
      </c>
      <c r="I13" s="1">
        <v>984160</v>
      </c>
      <c r="J13" s="1">
        <v>45822</v>
      </c>
      <c r="K13" s="7"/>
      <c r="L13" s="8"/>
      <c r="M13" s="26">
        <f t="shared" si="9"/>
        <v>4.4277666660550122E-2</v>
      </c>
      <c r="N13" s="4">
        <f t="shared" si="10"/>
        <v>160866.66666666669</v>
      </c>
      <c r="O13" s="5">
        <f t="shared" si="11"/>
        <v>0.73007459593866564</v>
      </c>
      <c r="P13" s="5"/>
      <c r="Q13" s="22">
        <f t="shared" si="12"/>
        <v>24130.000000000004</v>
      </c>
      <c r="R13" s="22">
        <f t="shared" si="13"/>
        <v>96520.000000000015</v>
      </c>
      <c r="S13" s="22">
        <f t="shared" si="14"/>
        <v>40216.666666666672</v>
      </c>
      <c r="T13" s="22">
        <f t="shared" si="15"/>
        <v>20108.333333333336</v>
      </c>
      <c r="U13" s="22">
        <f t="shared" si="16"/>
        <v>2413</v>
      </c>
      <c r="V13" s="19">
        <f t="shared" si="17"/>
        <v>158453.66666666669</v>
      </c>
    </row>
    <row r="14" spans="1:22" ht="15" thickBot="1" x14ac:dyDescent="0.4">
      <c r="A14" s="3" t="s">
        <v>26</v>
      </c>
      <c r="B14" s="1">
        <v>50988</v>
      </c>
      <c r="C14" s="2"/>
      <c r="D14" s="1">
        <v>2466</v>
      </c>
      <c r="E14" s="2"/>
      <c r="F14" s="1">
        <v>44951</v>
      </c>
      <c r="G14" s="1">
        <v>8434</v>
      </c>
      <c r="H14" s="2">
        <v>408</v>
      </c>
      <c r="I14" s="1">
        <v>328516</v>
      </c>
      <c r="J14" s="1">
        <v>54339</v>
      </c>
      <c r="K14" s="8"/>
      <c r="L14" s="8"/>
      <c r="M14" s="26">
        <f t="shared" si="9"/>
        <v>4.8364321016709816E-2</v>
      </c>
      <c r="N14" s="4">
        <f t="shared" si="10"/>
        <v>164400</v>
      </c>
      <c r="O14" s="5">
        <f t="shared" si="11"/>
        <v>0.72657542579075429</v>
      </c>
      <c r="P14" s="5"/>
      <c r="Q14" s="22">
        <f t="shared" si="12"/>
        <v>24660</v>
      </c>
      <c r="R14" s="22">
        <f t="shared" si="13"/>
        <v>98640</v>
      </c>
      <c r="S14" s="22">
        <f t="shared" si="14"/>
        <v>41100</v>
      </c>
      <c r="T14" s="22">
        <f t="shared" si="15"/>
        <v>20550</v>
      </c>
      <c r="U14" s="22">
        <f t="shared" si="16"/>
        <v>2466</v>
      </c>
      <c r="V14" s="19">
        <f t="shared" si="17"/>
        <v>161934</v>
      </c>
    </row>
    <row r="15" spans="1:22" ht="15" thickBot="1" x14ac:dyDescent="0.4">
      <c r="A15" s="3" t="s">
        <v>16</v>
      </c>
      <c r="B15" s="1">
        <v>45863</v>
      </c>
      <c r="C15" s="2"/>
      <c r="D15" s="1">
        <v>1984</v>
      </c>
      <c r="E15" s="2"/>
      <c r="F15" s="1">
        <v>43182</v>
      </c>
      <c r="G15" s="1">
        <v>4320</v>
      </c>
      <c r="H15" s="2">
        <v>187</v>
      </c>
      <c r="I15" s="1">
        <v>532007</v>
      </c>
      <c r="J15" s="1">
        <v>50107</v>
      </c>
      <c r="K15" s="8"/>
      <c r="L15" s="8"/>
      <c r="M15" s="26">
        <f t="shared" si="9"/>
        <v>4.3259272180188824E-2</v>
      </c>
      <c r="N15" s="4">
        <f t="shared" si="10"/>
        <v>132266.66666666669</v>
      </c>
      <c r="O15" s="5">
        <f t="shared" si="11"/>
        <v>0.67352318548387102</v>
      </c>
      <c r="P15" s="5"/>
      <c r="Q15" s="22">
        <f t="shared" si="12"/>
        <v>19840.000000000004</v>
      </c>
      <c r="R15" s="22">
        <f t="shared" si="13"/>
        <v>79360.000000000015</v>
      </c>
      <c r="S15" s="22">
        <f t="shared" si="14"/>
        <v>33066.666666666672</v>
      </c>
      <c r="T15" s="22">
        <f t="shared" si="15"/>
        <v>16533.333333333336</v>
      </c>
      <c r="U15" s="22">
        <f t="shared" si="16"/>
        <v>1984.0000000000002</v>
      </c>
      <c r="V15" s="19">
        <f t="shared" si="17"/>
        <v>130282.66666666669</v>
      </c>
    </row>
    <row r="16" spans="1:22" ht="15" thickBot="1" x14ac:dyDescent="0.4">
      <c r="A16" s="3" t="s">
        <v>29</v>
      </c>
      <c r="B16" s="1">
        <v>42533</v>
      </c>
      <c r="C16" s="2"/>
      <c r="D16" s="1">
        <v>1358</v>
      </c>
      <c r="E16" s="2"/>
      <c r="F16" s="1">
        <v>35527</v>
      </c>
      <c r="G16" s="1">
        <v>4983</v>
      </c>
      <c r="H16" s="2">
        <v>159</v>
      </c>
      <c r="I16" s="1">
        <v>332330</v>
      </c>
      <c r="J16" s="1">
        <v>38935</v>
      </c>
      <c r="K16" s="7"/>
      <c r="L16" s="8"/>
      <c r="M16" s="26">
        <f t="shared" si="9"/>
        <v>3.1928149907130936E-2</v>
      </c>
      <c r="N16" s="4">
        <f t="shared" si="10"/>
        <v>90533.333333333343</v>
      </c>
      <c r="O16" s="5">
        <f t="shared" si="11"/>
        <v>0.60758100147275407</v>
      </c>
      <c r="P16" s="5"/>
      <c r="Q16" s="22">
        <f t="shared" si="12"/>
        <v>13580.000000000002</v>
      </c>
      <c r="R16" s="22">
        <f t="shared" si="13"/>
        <v>54320.000000000007</v>
      </c>
      <c r="S16" s="22">
        <f t="shared" si="14"/>
        <v>22633.333333333336</v>
      </c>
      <c r="T16" s="22">
        <f t="shared" si="15"/>
        <v>11316.666666666668</v>
      </c>
      <c r="U16" s="22">
        <f t="shared" si="16"/>
        <v>1358</v>
      </c>
      <c r="V16" s="19">
        <f t="shared" si="17"/>
        <v>89175.333333333343</v>
      </c>
    </row>
    <row r="17" spans="1:22" ht="15" thickBot="1" x14ac:dyDescent="0.4">
      <c r="A17" s="3" t="s">
        <v>23</v>
      </c>
      <c r="B17" s="1">
        <v>41762</v>
      </c>
      <c r="C17" s="2"/>
      <c r="D17" s="1">
        <v>3868</v>
      </c>
      <c r="E17" s="2"/>
      <c r="F17" s="1">
        <v>30383</v>
      </c>
      <c r="G17" s="1">
        <v>11714</v>
      </c>
      <c r="H17" s="1">
        <v>1085</v>
      </c>
      <c r="I17" s="1">
        <v>241393</v>
      </c>
      <c r="J17" s="1">
        <v>67706</v>
      </c>
      <c r="K17" s="8"/>
      <c r="L17" s="8"/>
      <c r="M17" s="26">
        <f t="shared" si="9"/>
        <v>9.262008524495953E-2</v>
      </c>
      <c r="N17" s="4">
        <f t="shared" si="10"/>
        <v>257866.66666666669</v>
      </c>
      <c r="O17" s="5">
        <f t="shared" si="11"/>
        <v>0.88217554291623579</v>
      </c>
      <c r="P17" s="5"/>
      <c r="Q17" s="22">
        <f t="shared" si="12"/>
        <v>38680</v>
      </c>
      <c r="R17" s="22">
        <f t="shared" si="13"/>
        <v>154720</v>
      </c>
      <c r="S17" s="22">
        <f t="shared" si="14"/>
        <v>64466.666666666672</v>
      </c>
      <c r="T17" s="22">
        <f t="shared" si="15"/>
        <v>32233.333333333336</v>
      </c>
      <c r="U17" s="22">
        <f t="shared" si="16"/>
        <v>3868</v>
      </c>
      <c r="V17" s="19">
        <f t="shared" si="17"/>
        <v>253998.66666666669</v>
      </c>
    </row>
    <row r="18" spans="1:22" ht="15" thickBot="1" x14ac:dyDescent="0.4">
      <c r="A18" s="46" t="s">
        <v>14</v>
      </c>
      <c r="B18" s="1">
        <v>38809</v>
      </c>
      <c r="C18" s="2"/>
      <c r="D18" s="1">
        <v>2766</v>
      </c>
      <c r="E18" s="2"/>
      <c r="F18" s="1">
        <v>7343</v>
      </c>
      <c r="G18" s="1">
        <v>8348</v>
      </c>
      <c r="H18" s="2">
        <v>595</v>
      </c>
      <c r="I18" s="1">
        <v>355027</v>
      </c>
      <c r="J18" s="1">
        <v>76370</v>
      </c>
      <c r="K18" s="7"/>
      <c r="L18" s="8"/>
      <c r="M18" s="26">
        <f t="shared" si="9"/>
        <v>7.1272127599268209E-2</v>
      </c>
      <c r="N18" s="4">
        <f t="shared" si="10"/>
        <v>184400</v>
      </c>
      <c r="O18" s="5">
        <f t="shared" si="11"/>
        <v>0.9601789587852495</v>
      </c>
      <c r="P18" s="5"/>
      <c r="Q18" s="22">
        <f t="shared" si="12"/>
        <v>27660</v>
      </c>
      <c r="R18" s="22">
        <f t="shared" si="13"/>
        <v>110640</v>
      </c>
      <c r="S18" s="22">
        <f t="shared" si="14"/>
        <v>46100</v>
      </c>
      <c r="T18" s="22">
        <f t="shared" si="15"/>
        <v>23050</v>
      </c>
      <c r="U18" s="22">
        <f t="shared" si="16"/>
        <v>2766</v>
      </c>
      <c r="V18" s="19">
        <f t="shared" si="17"/>
        <v>181634</v>
      </c>
    </row>
    <row r="19" spans="1:22" ht="15" thickBot="1" x14ac:dyDescent="0.4">
      <c r="A19" s="46" t="s">
        <v>21</v>
      </c>
      <c r="B19" s="1">
        <v>34625</v>
      </c>
      <c r="C19" s="2"/>
      <c r="D19" s="1">
        <v>2137</v>
      </c>
      <c r="E19" s="2"/>
      <c r="F19" s="1">
        <v>26452</v>
      </c>
      <c r="G19" s="1">
        <v>2962</v>
      </c>
      <c r="H19" s="2">
        <v>183</v>
      </c>
      <c r="I19" s="1">
        <v>367526</v>
      </c>
      <c r="J19" s="1">
        <v>31442</v>
      </c>
      <c r="K19" s="7"/>
      <c r="L19" s="8"/>
      <c r="M19" s="26">
        <f t="shared" si="9"/>
        <v>6.1718411552346572E-2</v>
      </c>
      <c r="N19" s="4">
        <f t="shared" si="10"/>
        <v>142466.66666666669</v>
      </c>
      <c r="O19" s="5">
        <f t="shared" si="11"/>
        <v>0.81432849789424433</v>
      </c>
      <c r="P19" s="5"/>
      <c r="Q19" s="22">
        <f t="shared" si="12"/>
        <v>21370.000000000004</v>
      </c>
      <c r="R19" s="22">
        <f t="shared" si="13"/>
        <v>85480.000000000015</v>
      </c>
      <c r="S19" s="22">
        <f t="shared" si="14"/>
        <v>35616.666666666672</v>
      </c>
      <c r="T19" s="22">
        <f t="shared" si="15"/>
        <v>17808.333333333336</v>
      </c>
      <c r="U19" s="22">
        <f t="shared" si="16"/>
        <v>2137</v>
      </c>
      <c r="V19" s="19">
        <f t="shared" si="17"/>
        <v>140329.66666666669</v>
      </c>
    </row>
    <row r="20" spans="1:22" ht="15" thickBot="1" x14ac:dyDescent="0.4">
      <c r="A20" s="3" t="s">
        <v>27</v>
      </c>
      <c r="B20" s="1">
        <v>33558</v>
      </c>
      <c r="C20" s="2"/>
      <c r="D20" s="1">
        <v>2110</v>
      </c>
      <c r="E20" s="2"/>
      <c r="F20" s="1">
        <v>28670</v>
      </c>
      <c r="G20" s="1">
        <v>4985</v>
      </c>
      <c r="H20" s="2">
        <v>313</v>
      </c>
      <c r="I20" s="1">
        <v>248713</v>
      </c>
      <c r="J20" s="1">
        <v>36944</v>
      </c>
      <c r="K20" s="7"/>
      <c r="L20" s="8"/>
      <c r="M20" s="26">
        <f t="shared" si="9"/>
        <v>6.2876214315513435E-2</v>
      </c>
      <c r="N20" s="4">
        <f t="shared" si="10"/>
        <v>140666.66666666669</v>
      </c>
      <c r="O20" s="5">
        <f t="shared" si="11"/>
        <v>0.79618483412322283</v>
      </c>
      <c r="P20" s="5"/>
      <c r="Q20" s="22">
        <f t="shared" si="12"/>
        <v>21100.000000000004</v>
      </c>
      <c r="R20" s="22">
        <f t="shared" si="13"/>
        <v>84400.000000000015</v>
      </c>
      <c r="S20" s="22">
        <f t="shared" si="14"/>
        <v>35166.666666666672</v>
      </c>
      <c r="T20" s="22">
        <f t="shared" si="15"/>
        <v>17583.333333333336</v>
      </c>
      <c r="U20" s="22">
        <f t="shared" si="16"/>
        <v>2110</v>
      </c>
      <c r="V20" s="19">
        <f t="shared" si="17"/>
        <v>138556.66666666669</v>
      </c>
    </row>
    <row r="21" spans="1:22" ht="15" thickBot="1" x14ac:dyDescent="0.4">
      <c r="A21" s="3" t="s">
        <v>24</v>
      </c>
      <c r="B21" s="1">
        <v>26849</v>
      </c>
      <c r="C21" s="2"/>
      <c r="D21" s="2">
        <v>919</v>
      </c>
      <c r="E21" s="2"/>
      <c r="F21" s="1">
        <v>10976</v>
      </c>
      <c r="G21" s="1">
        <v>2560</v>
      </c>
      <c r="H21" s="2">
        <v>88</v>
      </c>
      <c r="I21" s="1">
        <v>391231</v>
      </c>
      <c r="J21" s="1">
        <v>37302</v>
      </c>
      <c r="K21" s="7"/>
      <c r="L21" s="8"/>
      <c r="M21" s="26">
        <f t="shared" si="9"/>
        <v>3.4228462885023653E-2</v>
      </c>
      <c r="N21" s="4">
        <f t="shared" si="10"/>
        <v>61266.666666666672</v>
      </c>
      <c r="O21" s="5">
        <f t="shared" si="11"/>
        <v>0.82084874863982593</v>
      </c>
      <c r="P21" s="5"/>
      <c r="Q21" s="22">
        <f t="shared" si="12"/>
        <v>9190</v>
      </c>
      <c r="R21" s="22">
        <f t="shared" si="13"/>
        <v>36760</v>
      </c>
      <c r="S21" s="22">
        <f t="shared" si="14"/>
        <v>15316.666666666668</v>
      </c>
      <c r="T21" s="22">
        <f t="shared" si="15"/>
        <v>7658.3333333333339</v>
      </c>
      <c r="U21" s="22">
        <f t="shared" si="16"/>
        <v>919</v>
      </c>
      <c r="V21" s="19">
        <f t="shared" si="17"/>
        <v>60347.666666666672</v>
      </c>
    </row>
    <row r="22" spans="1:22" ht="15" thickBot="1" x14ac:dyDescent="0.4">
      <c r="A22" s="3" t="s">
        <v>18</v>
      </c>
      <c r="B22" s="1">
        <v>25613</v>
      </c>
      <c r="C22" s="2"/>
      <c r="D22" s="1">
        <v>1436</v>
      </c>
      <c r="E22" s="2"/>
      <c r="F22" s="1">
        <v>22455</v>
      </c>
      <c r="G22" s="1">
        <v>4448</v>
      </c>
      <c r="H22" s="2">
        <v>249</v>
      </c>
      <c r="I22" s="1">
        <v>173300</v>
      </c>
      <c r="J22" s="1">
        <v>30093</v>
      </c>
      <c r="K22" s="8"/>
      <c r="L22" s="8"/>
      <c r="M22" s="26">
        <f t="shared" si="9"/>
        <v>5.6065279350329913E-2</v>
      </c>
      <c r="N22" s="4">
        <f t="shared" si="10"/>
        <v>95733.333333333343</v>
      </c>
      <c r="O22" s="5">
        <f t="shared" si="11"/>
        <v>0.7654422005571031</v>
      </c>
      <c r="P22" s="5"/>
      <c r="Q22" s="22">
        <f t="shared" si="12"/>
        <v>14360.000000000002</v>
      </c>
      <c r="R22" s="22">
        <f t="shared" si="13"/>
        <v>57440.000000000007</v>
      </c>
      <c r="S22" s="22">
        <f t="shared" si="14"/>
        <v>23933.333333333336</v>
      </c>
      <c r="T22" s="22">
        <f t="shared" si="15"/>
        <v>11966.666666666668</v>
      </c>
      <c r="U22" s="22">
        <f t="shared" si="16"/>
        <v>1436</v>
      </c>
      <c r="V22" s="19">
        <f t="shared" si="17"/>
        <v>94297.333333333343</v>
      </c>
    </row>
    <row r="23" spans="1:22" ht="15" thickBot="1" x14ac:dyDescent="0.4">
      <c r="A23" s="3" t="s">
        <v>32</v>
      </c>
      <c r="B23" s="1">
        <v>23531</v>
      </c>
      <c r="C23" s="2"/>
      <c r="D23" s="1">
        <v>1006</v>
      </c>
      <c r="E23" s="2"/>
      <c r="F23" s="1">
        <v>5595</v>
      </c>
      <c r="G23" s="1">
        <v>4172</v>
      </c>
      <c r="H23" s="2">
        <v>178</v>
      </c>
      <c r="I23" s="1">
        <v>233873</v>
      </c>
      <c r="J23" s="1">
        <v>41470</v>
      </c>
      <c r="K23" s="7"/>
      <c r="L23" s="8"/>
      <c r="M23" s="26">
        <f t="shared" si="9"/>
        <v>4.2752114232289321E-2</v>
      </c>
      <c r="N23" s="4">
        <f t="shared" si="10"/>
        <v>67066.666666666672</v>
      </c>
      <c r="O23" s="5">
        <f t="shared" si="11"/>
        <v>0.91657554671968189</v>
      </c>
      <c r="P23" s="5"/>
      <c r="Q23" s="22">
        <f t="shared" si="12"/>
        <v>10060</v>
      </c>
      <c r="R23" s="22">
        <f t="shared" si="13"/>
        <v>40240</v>
      </c>
      <c r="S23" s="22">
        <f t="shared" si="14"/>
        <v>16766.666666666668</v>
      </c>
      <c r="T23" s="22">
        <f t="shared" si="15"/>
        <v>8383.3333333333339</v>
      </c>
      <c r="U23" s="22">
        <f t="shared" si="16"/>
        <v>1006</v>
      </c>
      <c r="V23" s="19">
        <f t="shared" si="17"/>
        <v>66060.666666666672</v>
      </c>
    </row>
    <row r="24" spans="1:22" ht="15" thickBot="1" x14ac:dyDescent="0.4">
      <c r="A24" s="46" t="s">
        <v>9</v>
      </c>
      <c r="B24" s="1">
        <v>22097</v>
      </c>
      <c r="C24" s="2"/>
      <c r="D24" s="1">
        <v>1116</v>
      </c>
      <c r="E24" s="2"/>
      <c r="F24" s="1">
        <v>14844</v>
      </c>
      <c r="G24" s="1">
        <v>2902</v>
      </c>
      <c r="H24" s="2">
        <v>147</v>
      </c>
      <c r="I24" s="1">
        <v>348233</v>
      </c>
      <c r="J24" s="1">
        <v>45731</v>
      </c>
      <c r="K24" s="7"/>
      <c r="L24" s="8"/>
      <c r="M24" s="26">
        <f t="shared" si="9"/>
        <v>5.0504593383717246E-2</v>
      </c>
      <c r="N24" s="4">
        <f t="shared" si="10"/>
        <v>74400</v>
      </c>
      <c r="O24" s="5">
        <f t="shared" si="11"/>
        <v>0.80048387096774198</v>
      </c>
      <c r="P24" s="5"/>
      <c r="Q24" s="22">
        <f t="shared" si="12"/>
        <v>11160</v>
      </c>
      <c r="R24" s="22">
        <f t="shared" si="13"/>
        <v>44640</v>
      </c>
      <c r="S24" s="22">
        <f t="shared" si="14"/>
        <v>18600</v>
      </c>
      <c r="T24" s="22">
        <f t="shared" si="15"/>
        <v>9300</v>
      </c>
      <c r="U24" s="22">
        <f t="shared" si="16"/>
        <v>1116</v>
      </c>
      <c r="V24" s="19">
        <f t="shared" si="17"/>
        <v>73284</v>
      </c>
    </row>
    <row r="25" spans="1:22" ht="15" thickBot="1" x14ac:dyDescent="0.4">
      <c r="A25" s="3" t="s">
        <v>20</v>
      </c>
      <c r="B25" s="1">
        <v>22085</v>
      </c>
      <c r="C25" s="2"/>
      <c r="D25" s="2">
        <v>360</v>
      </c>
      <c r="E25" s="2"/>
      <c r="F25" s="1">
        <v>7809</v>
      </c>
      <c r="G25" s="1">
        <v>3234</v>
      </c>
      <c r="H25" s="2">
        <v>53</v>
      </c>
      <c r="I25" s="1">
        <v>421967</v>
      </c>
      <c r="J25" s="1">
        <v>61789</v>
      </c>
      <c r="K25" s="7"/>
      <c r="L25" s="8"/>
      <c r="M25" s="26">
        <f t="shared" si="9"/>
        <v>1.6300656554222324E-2</v>
      </c>
      <c r="N25" s="4">
        <f t="shared" si="10"/>
        <v>24000</v>
      </c>
      <c r="O25" s="5">
        <f t="shared" si="11"/>
        <v>0.67462500000000003</v>
      </c>
      <c r="P25" s="5"/>
      <c r="Q25" s="22">
        <f t="shared" si="12"/>
        <v>3600</v>
      </c>
      <c r="R25" s="22">
        <f t="shared" si="13"/>
        <v>14400</v>
      </c>
      <c r="S25" s="22">
        <f t="shared" si="14"/>
        <v>6000</v>
      </c>
      <c r="T25" s="22">
        <f t="shared" si="15"/>
        <v>3000</v>
      </c>
      <c r="U25" s="22">
        <f t="shared" si="16"/>
        <v>360</v>
      </c>
      <c r="V25" s="19">
        <f t="shared" si="17"/>
        <v>23640</v>
      </c>
    </row>
    <row r="26" spans="1:22" ht="15" thickBot="1" x14ac:dyDescent="0.4">
      <c r="A26" s="3" t="s">
        <v>41</v>
      </c>
      <c r="B26" s="1">
        <v>19019</v>
      </c>
      <c r="C26" s="56">
        <v>63</v>
      </c>
      <c r="D26" s="2">
        <v>527</v>
      </c>
      <c r="E26" s="57">
        <v>3</v>
      </c>
      <c r="F26" s="1">
        <v>7597</v>
      </c>
      <c r="G26" s="1">
        <v>6028</v>
      </c>
      <c r="H26" s="2">
        <v>167</v>
      </c>
      <c r="I26" s="1">
        <v>148886</v>
      </c>
      <c r="J26" s="1">
        <v>47189</v>
      </c>
      <c r="K26" s="7"/>
      <c r="L26" s="8"/>
      <c r="M26" s="26">
        <f t="shared" si="9"/>
        <v>2.7709132972290867E-2</v>
      </c>
      <c r="N26" s="4">
        <f t="shared" si="10"/>
        <v>35133.333333333336</v>
      </c>
      <c r="O26" s="5">
        <f t="shared" si="11"/>
        <v>0.78376660341555981</v>
      </c>
      <c r="P26" s="5"/>
      <c r="Q26" s="22">
        <f t="shared" si="12"/>
        <v>5270</v>
      </c>
      <c r="R26" s="22">
        <f t="shared" si="13"/>
        <v>21080</v>
      </c>
      <c r="S26" s="22">
        <f t="shared" si="14"/>
        <v>8783.3333333333339</v>
      </c>
      <c r="T26" s="22">
        <f t="shared" si="15"/>
        <v>4391.666666666667</v>
      </c>
      <c r="U26" s="22">
        <f t="shared" si="16"/>
        <v>527</v>
      </c>
      <c r="V26" s="19">
        <f t="shared" si="17"/>
        <v>34606.333333333336</v>
      </c>
    </row>
    <row r="27" spans="1:22" ht="15" thickBot="1" x14ac:dyDescent="0.4">
      <c r="A27" s="3" t="s">
        <v>33</v>
      </c>
      <c r="B27" s="1">
        <v>18465</v>
      </c>
      <c r="C27" s="2"/>
      <c r="D27" s="2">
        <v>885</v>
      </c>
      <c r="E27" s="2"/>
      <c r="F27" s="1">
        <v>17510</v>
      </c>
      <c r="G27" s="1">
        <v>2537</v>
      </c>
      <c r="H27" s="2">
        <v>122</v>
      </c>
      <c r="I27" s="1">
        <v>297495</v>
      </c>
      <c r="J27" s="1">
        <v>40872</v>
      </c>
      <c r="K27" s="8"/>
      <c r="L27" s="8"/>
      <c r="M27" s="26">
        <f t="shared" si="9"/>
        <v>4.79285134037368E-2</v>
      </c>
      <c r="N27" s="4">
        <f t="shared" si="10"/>
        <v>59000</v>
      </c>
      <c r="O27" s="5">
        <f t="shared" si="11"/>
        <v>0.70322033898305081</v>
      </c>
      <c r="P27" s="5"/>
      <c r="Q27" s="22">
        <f t="shared" si="12"/>
        <v>8850</v>
      </c>
      <c r="R27" s="22">
        <f t="shared" si="13"/>
        <v>35400</v>
      </c>
      <c r="S27" s="22">
        <f t="shared" si="14"/>
        <v>14750</v>
      </c>
      <c r="T27" s="22">
        <f t="shared" si="15"/>
        <v>7375</v>
      </c>
      <c r="U27" s="22">
        <f t="shared" si="16"/>
        <v>885</v>
      </c>
      <c r="V27" s="19">
        <f t="shared" si="17"/>
        <v>58115</v>
      </c>
    </row>
    <row r="28" spans="1:22" ht="15" thickBot="1" x14ac:dyDescent="0.4">
      <c r="A28" s="3" t="s">
        <v>22</v>
      </c>
      <c r="B28" s="1">
        <v>17707</v>
      </c>
      <c r="C28" s="2"/>
      <c r="D28" s="2">
        <v>568</v>
      </c>
      <c r="E28" s="2"/>
      <c r="F28" s="1">
        <v>6755</v>
      </c>
      <c r="G28" s="1">
        <v>3041</v>
      </c>
      <c r="H28" s="2">
        <v>98</v>
      </c>
      <c r="I28" s="1">
        <v>251295</v>
      </c>
      <c r="J28" s="1">
        <v>43160</v>
      </c>
      <c r="K28" s="7"/>
      <c r="L28" s="8"/>
      <c r="M28" s="26">
        <f t="shared" si="9"/>
        <v>3.2077709380470998E-2</v>
      </c>
      <c r="N28" s="4">
        <f t="shared" si="10"/>
        <v>37866.666666666672</v>
      </c>
      <c r="O28" s="5">
        <f t="shared" si="11"/>
        <v>0.82161091549295773</v>
      </c>
      <c r="P28" s="5"/>
      <c r="Q28" s="22">
        <f t="shared" si="12"/>
        <v>5680.0000000000009</v>
      </c>
      <c r="R28" s="22">
        <f t="shared" si="13"/>
        <v>22720.000000000004</v>
      </c>
      <c r="S28" s="22">
        <f t="shared" si="14"/>
        <v>9466.6666666666679</v>
      </c>
      <c r="T28" s="22">
        <f t="shared" si="15"/>
        <v>4733.3333333333339</v>
      </c>
      <c r="U28" s="22">
        <f t="shared" si="16"/>
        <v>568</v>
      </c>
      <c r="V28" s="19">
        <f t="shared" si="17"/>
        <v>37298.666666666672</v>
      </c>
    </row>
    <row r="29" spans="1:22" ht="15" thickBot="1" x14ac:dyDescent="0.4">
      <c r="A29" s="3" t="s">
        <v>36</v>
      </c>
      <c r="B29" s="1">
        <v>17031</v>
      </c>
      <c r="C29" s="2"/>
      <c r="D29" s="2">
        <v>610</v>
      </c>
      <c r="E29" s="2"/>
      <c r="F29" s="1">
        <v>7066</v>
      </c>
      <c r="G29" s="1">
        <v>3473</v>
      </c>
      <c r="H29" s="2">
        <v>124</v>
      </c>
      <c r="I29" s="1">
        <v>208883</v>
      </c>
      <c r="J29" s="1">
        <v>42601</v>
      </c>
      <c r="K29" s="8"/>
      <c r="L29" s="8"/>
      <c r="M29" s="26">
        <f t="shared" si="9"/>
        <v>3.5817039516176381E-2</v>
      </c>
      <c r="N29" s="4">
        <f t="shared" si="10"/>
        <v>40666.666666666672</v>
      </c>
      <c r="O29" s="5">
        <f t="shared" si="11"/>
        <v>0.8262459016393443</v>
      </c>
      <c r="P29" s="5"/>
      <c r="Q29" s="22">
        <f t="shared" si="12"/>
        <v>6100.0000000000009</v>
      </c>
      <c r="R29" s="22">
        <f t="shared" si="13"/>
        <v>24400.000000000004</v>
      </c>
      <c r="S29" s="22">
        <f t="shared" si="14"/>
        <v>10166.666666666668</v>
      </c>
      <c r="T29" s="22">
        <f t="shared" si="15"/>
        <v>5083.3333333333339</v>
      </c>
      <c r="U29" s="22">
        <f t="shared" si="16"/>
        <v>610</v>
      </c>
      <c r="V29" s="19">
        <f t="shared" si="17"/>
        <v>40056.666666666672</v>
      </c>
    </row>
    <row r="30" spans="1:22" ht="15" thickBot="1" x14ac:dyDescent="0.4">
      <c r="A30" s="3" t="s">
        <v>30</v>
      </c>
      <c r="B30" s="1">
        <v>14790</v>
      </c>
      <c r="C30" s="2"/>
      <c r="D30" s="2">
        <v>710</v>
      </c>
      <c r="E30" s="2"/>
      <c r="F30" s="1">
        <v>4679</v>
      </c>
      <c r="G30" s="1">
        <v>4970</v>
      </c>
      <c r="H30" s="2">
        <v>239</v>
      </c>
      <c r="I30" s="1">
        <v>166308</v>
      </c>
      <c r="J30" s="1">
        <v>55880</v>
      </c>
      <c r="K30" s="7"/>
      <c r="L30" s="8"/>
      <c r="M30" s="26">
        <f t="shared" si="9"/>
        <v>4.8005409060175794E-2</v>
      </c>
      <c r="N30" s="4">
        <f t="shared" si="10"/>
        <v>47333.333333333336</v>
      </c>
      <c r="O30" s="5">
        <f t="shared" si="11"/>
        <v>0.90114788732394369</v>
      </c>
      <c r="P30" s="5"/>
      <c r="Q30" s="22">
        <f t="shared" si="12"/>
        <v>7100</v>
      </c>
      <c r="R30" s="22">
        <f t="shared" si="13"/>
        <v>28400</v>
      </c>
      <c r="S30" s="22">
        <f t="shared" si="14"/>
        <v>11833.333333333334</v>
      </c>
      <c r="T30" s="22">
        <f t="shared" si="15"/>
        <v>5916.666666666667</v>
      </c>
      <c r="U30" s="22">
        <f t="shared" si="16"/>
        <v>710</v>
      </c>
      <c r="V30" s="19">
        <f t="shared" si="17"/>
        <v>46623.333333333336</v>
      </c>
    </row>
    <row r="31" spans="1:22" ht="15" thickBot="1" x14ac:dyDescent="0.4">
      <c r="A31" s="3" t="s">
        <v>40</v>
      </c>
      <c r="B31" s="1">
        <v>14635</v>
      </c>
      <c r="C31" s="2"/>
      <c r="D31" s="2">
        <v>693</v>
      </c>
      <c r="E31" s="2"/>
      <c r="F31" s="1">
        <v>12858</v>
      </c>
      <c r="G31" s="1">
        <v>13815</v>
      </c>
      <c r="H31" s="2">
        <v>654</v>
      </c>
      <c r="I31" s="1">
        <v>146355</v>
      </c>
      <c r="J31" s="1">
        <v>138154</v>
      </c>
      <c r="K31" s="8"/>
      <c r="L31" s="8"/>
      <c r="M31" s="26">
        <f t="shared" si="9"/>
        <v>4.7352237786129139E-2</v>
      </c>
      <c r="N31" s="4">
        <f t="shared" si="10"/>
        <v>46200</v>
      </c>
      <c r="O31" s="5">
        <f t="shared" si="11"/>
        <v>0.72168831168831171</v>
      </c>
      <c r="P31" s="5"/>
      <c r="Q31" s="22">
        <f t="shared" si="12"/>
        <v>6930</v>
      </c>
      <c r="R31" s="22">
        <f t="shared" si="13"/>
        <v>27720</v>
      </c>
      <c r="S31" s="22">
        <f t="shared" si="14"/>
        <v>11550</v>
      </c>
      <c r="T31" s="22">
        <f t="shared" si="15"/>
        <v>5775</v>
      </c>
      <c r="U31" s="22">
        <f t="shared" si="16"/>
        <v>693</v>
      </c>
      <c r="V31" s="19">
        <f t="shared" si="17"/>
        <v>45507</v>
      </c>
    </row>
    <row r="32" spans="1:22" ht="15" thickBot="1" x14ac:dyDescent="0.4">
      <c r="A32" s="3" t="s">
        <v>50</v>
      </c>
      <c r="B32" s="1">
        <v>13654</v>
      </c>
      <c r="C32" s="2"/>
      <c r="D32" s="2">
        <v>170</v>
      </c>
      <c r="E32" s="2"/>
      <c r="F32" s="1">
        <v>13135</v>
      </c>
      <c r="G32" s="1">
        <v>7058</v>
      </c>
      <c r="H32" s="2">
        <v>88</v>
      </c>
      <c r="I32" s="1">
        <v>99158</v>
      </c>
      <c r="J32" s="1">
        <v>51260</v>
      </c>
      <c r="K32" s="7"/>
      <c r="L32" s="8"/>
      <c r="M32" s="26">
        <f t="shared" si="9"/>
        <v>1.2450563937307748E-2</v>
      </c>
      <c r="N32" s="4">
        <f t="shared" si="10"/>
        <v>11333.333333333334</v>
      </c>
      <c r="O32" s="5">
        <f t="shared" si="11"/>
        <v>0.15897058823529406</v>
      </c>
      <c r="P32" s="5"/>
      <c r="Q32" s="22">
        <f t="shared" si="12"/>
        <v>1700</v>
      </c>
      <c r="R32" s="22">
        <f t="shared" si="13"/>
        <v>6800</v>
      </c>
      <c r="S32" s="22">
        <f t="shared" si="14"/>
        <v>2833.3333333333335</v>
      </c>
      <c r="T32" s="22">
        <f t="shared" si="15"/>
        <v>1416.6666666666667</v>
      </c>
      <c r="U32" s="22">
        <f t="shared" si="16"/>
        <v>170</v>
      </c>
      <c r="V32" s="19">
        <f t="shared" si="17"/>
        <v>11163.333333333334</v>
      </c>
    </row>
    <row r="33" spans="1:22" ht="15" thickBot="1" x14ac:dyDescent="0.4">
      <c r="A33" s="3" t="s">
        <v>35</v>
      </c>
      <c r="B33" s="1">
        <v>13207</v>
      </c>
      <c r="C33" s="56">
        <v>60</v>
      </c>
      <c r="D33" s="2">
        <v>743</v>
      </c>
      <c r="E33" s="57">
        <v>2</v>
      </c>
      <c r="F33" s="1">
        <v>9417</v>
      </c>
      <c r="G33" s="1">
        <v>2152</v>
      </c>
      <c r="H33" s="2">
        <v>121</v>
      </c>
      <c r="I33" s="1">
        <v>199855</v>
      </c>
      <c r="J33" s="1">
        <v>32563</v>
      </c>
      <c r="K33" s="7"/>
      <c r="L33" s="8"/>
      <c r="M33" s="26">
        <f t="shared" si="9"/>
        <v>5.6258044976149009E-2</v>
      </c>
      <c r="N33" s="4">
        <f t="shared" si="10"/>
        <v>49533.333333333336</v>
      </c>
      <c r="O33" s="5">
        <f t="shared" si="11"/>
        <v>0.80988559892328404</v>
      </c>
      <c r="P33" s="5"/>
      <c r="Q33" s="22">
        <f t="shared" si="12"/>
        <v>7430</v>
      </c>
      <c r="R33" s="22">
        <f t="shared" si="13"/>
        <v>29720</v>
      </c>
      <c r="S33" s="22">
        <f t="shared" si="14"/>
        <v>12383.333333333334</v>
      </c>
      <c r="T33" s="22">
        <f t="shared" si="15"/>
        <v>6191.666666666667</v>
      </c>
      <c r="U33" s="22">
        <f t="shared" si="16"/>
        <v>743</v>
      </c>
      <c r="V33" s="19">
        <f t="shared" si="17"/>
        <v>48790.333333333336</v>
      </c>
    </row>
    <row r="34" spans="1:22" ht="15" thickBot="1" x14ac:dyDescent="0.4">
      <c r="A34" s="3" t="s">
        <v>25</v>
      </c>
      <c r="B34" s="1">
        <v>11131</v>
      </c>
      <c r="C34" s="2"/>
      <c r="D34" s="2">
        <v>483</v>
      </c>
      <c r="E34" s="2"/>
      <c r="F34" s="1">
        <v>4605</v>
      </c>
      <c r="G34" s="1">
        <v>2162</v>
      </c>
      <c r="H34" s="2">
        <v>94</v>
      </c>
      <c r="I34" s="1">
        <v>194047</v>
      </c>
      <c r="J34" s="1">
        <v>37688</v>
      </c>
      <c r="K34" s="7"/>
      <c r="L34" s="8"/>
      <c r="M34" s="25"/>
      <c r="N34" s="4">
        <f t="shared" si="10"/>
        <v>32200</v>
      </c>
      <c r="O34" s="5">
        <f t="shared" si="11"/>
        <v>0.85698757763975153</v>
      </c>
      <c r="P34" s="5"/>
      <c r="Q34" s="22">
        <f>Q31*$N34</f>
        <v>223146000</v>
      </c>
      <c r="R34" s="22">
        <f>R31*$N34</f>
        <v>892584000</v>
      </c>
      <c r="S34" s="22">
        <f>S31*$N34</f>
        <v>371910000</v>
      </c>
      <c r="T34" s="22">
        <f>T31*$N34</f>
        <v>185955000</v>
      </c>
      <c r="U34" s="22">
        <f>U31*$N34</f>
        <v>22314600</v>
      </c>
    </row>
    <row r="35" spans="1:22" ht="15" thickBot="1" x14ac:dyDescent="0.4">
      <c r="A35" s="3" t="s">
        <v>45</v>
      </c>
      <c r="B35" s="1">
        <v>9764</v>
      </c>
      <c r="C35" s="2"/>
      <c r="D35" s="2">
        <v>216</v>
      </c>
      <c r="E35" s="2"/>
      <c r="F35" s="1">
        <v>5282</v>
      </c>
      <c r="G35" s="1">
        <v>3352</v>
      </c>
      <c r="H35" s="2">
        <v>74</v>
      </c>
      <c r="I35" s="1">
        <v>94780</v>
      </c>
      <c r="J35" s="1">
        <v>32533</v>
      </c>
      <c r="K35" s="7"/>
      <c r="L35" s="8"/>
      <c r="M35" s="24"/>
      <c r="N35" s="4"/>
      <c r="O35" s="5"/>
      <c r="P35" s="5"/>
    </row>
    <row r="36" spans="1:22" ht="15" thickBot="1" x14ac:dyDescent="0.4">
      <c r="A36" s="3" t="s">
        <v>38</v>
      </c>
      <c r="B36" s="1">
        <v>9464</v>
      </c>
      <c r="C36" s="2"/>
      <c r="D36" s="2">
        <v>418</v>
      </c>
      <c r="E36" s="2"/>
      <c r="F36" s="1">
        <v>5865</v>
      </c>
      <c r="G36" s="1">
        <v>2118</v>
      </c>
      <c r="H36" s="2">
        <v>94</v>
      </c>
      <c r="I36" s="1">
        <v>221118</v>
      </c>
      <c r="J36" s="1">
        <v>49493</v>
      </c>
      <c r="K36" s="8"/>
      <c r="L36" s="8"/>
    </row>
    <row r="37" spans="1:22" ht="15" thickBot="1" x14ac:dyDescent="0.4">
      <c r="A37" s="3" t="s">
        <v>28</v>
      </c>
      <c r="B37" s="1">
        <v>9264</v>
      </c>
      <c r="C37" s="2"/>
      <c r="D37" s="2">
        <v>107</v>
      </c>
      <c r="E37" s="2"/>
      <c r="F37" s="1">
        <v>3811</v>
      </c>
      <c r="G37" s="1">
        <v>2890</v>
      </c>
      <c r="H37" s="2">
        <v>33</v>
      </c>
      <c r="I37" s="1">
        <v>203507</v>
      </c>
      <c r="J37" s="1">
        <v>63478</v>
      </c>
      <c r="K37" s="8"/>
      <c r="L37" s="8"/>
    </row>
    <row r="38" spans="1:22" ht="15" thickBot="1" x14ac:dyDescent="0.4">
      <c r="A38" s="3" t="s">
        <v>43</v>
      </c>
      <c r="B38" s="1">
        <v>9236</v>
      </c>
      <c r="C38" s="2"/>
      <c r="D38" s="2">
        <v>356</v>
      </c>
      <c r="E38" s="2"/>
      <c r="F38" s="1">
        <v>3777</v>
      </c>
      <c r="G38" s="1">
        <v>9485</v>
      </c>
      <c r="H38" s="2">
        <v>366</v>
      </c>
      <c r="I38" s="1">
        <v>57533</v>
      </c>
      <c r="J38" s="1">
        <v>59083</v>
      </c>
      <c r="K38" s="8"/>
      <c r="L38" s="8"/>
    </row>
    <row r="39" spans="1:22" ht="21.5" thickBot="1" x14ac:dyDescent="0.4">
      <c r="A39" s="3" t="s">
        <v>63</v>
      </c>
      <c r="B39" s="1">
        <v>8538</v>
      </c>
      <c r="C39" s="2"/>
      <c r="D39" s="2">
        <v>460</v>
      </c>
      <c r="E39" s="2"/>
      <c r="F39" s="1">
        <v>6998</v>
      </c>
      <c r="G39" s="1">
        <v>12098</v>
      </c>
      <c r="H39" s="2">
        <v>652</v>
      </c>
      <c r="I39" s="1">
        <v>43858</v>
      </c>
      <c r="J39" s="1">
        <v>62144</v>
      </c>
      <c r="K39" s="8"/>
      <c r="L39" s="8"/>
    </row>
    <row r="40" spans="1:22" ht="15" thickBot="1" x14ac:dyDescent="0.4">
      <c r="A40" s="3" t="s">
        <v>31</v>
      </c>
      <c r="B40" s="1">
        <v>8350</v>
      </c>
      <c r="C40" s="2"/>
      <c r="D40" s="2">
        <v>415</v>
      </c>
      <c r="E40" s="2"/>
      <c r="F40" s="1">
        <v>2083</v>
      </c>
      <c r="G40" s="1">
        <v>2711</v>
      </c>
      <c r="H40" s="2">
        <v>135</v>
      </c>
      <c r="I40" s="1">
        <v>155449</v>
      </c>
      <c r="J40" s="1">
        <v>50468</v>
      </c>
      <c r="K40" s="7"/>
      <c r="L40" s="8"/>
    </row>
    <row r="41" spans="1:22" ht="15" thickBot="1" x14ac:dyDescent="0.4">
      <c r="A41" s="3" t="s">
        <v>44</v>
      </c>
      <c r="B41" s="1">
        <v>7493</v>
      </c>
      <c r="C41" s="2"/>
      <c r="D41" s="2">
        <v>344</v>
      </c>
      <c r="E41" s="2"/>
      <c r="F41" s="1">
        <v>4421</v>
      </c>
      <c r="G41" s="1">
        <v>3573</v>
      </c>
      <c r="H41" s="2">
        <v>164</v>
      </c>
      <c r="I41" s="1">
        <v>188261</v>
      </c>
      <c r="J41" s="1">
        <v>89784</v>
      </c>
      <c r="K41" s="7"/>
      <c r="L41" s="8"/>
    </row>
    <row r="42" spans="1:22" ht="15" thickBot="1" x14ac:dyDescent="0.4">
      <c r="A42" s="3" t="s">
        <v>34</v>
      </c>
      <c r="B42" s="1">
        <v>6777</v>
      </c>
      <c r="C42" s="2"/>
      <c r="D42" s="2">
        <v>132</v>
      </c>
      <c r="E42" s="2"/>
      <c r="F42" s="1">
        <v>1699</v>
      </c>
      <c r="G42" s="1">
        <v>2246</v>
      </c>
      <c r="H42" s="2">
        <v>44</v>
      </c>
      <c r="I42" s="1">
        <v>122890</v>
      </c>
      <c r="J42" s="1">
        <v>40722</v>
      </c>
      <c r="K42" s="8"/>
      <c r="L42" s="8"/>
    </row>
    <row r="43" spans="1:22" ht="15" thickBot="1" x14ac:dyDescent="0.4">
      <c r="A43" s="3" t="s">
        <v>46</v>
      </c>
      <c r="B43" s="1">
        <v>6338</v>
      </c>
      <c r="C43" s="2"/>
      <c r="D43" s="2">
        <v>329</v>
      </c>
      <c r="E43" s="2"/>
      <c r="F43" s="2">
        <v>669</v>
      </c>
      <c r="G43" s="1">
        <v>1602</v>
      </c>
      <c r="H43" s="2">
        <v>83</v>
      </c>
      <c r="I43" s="1">
        <v>182406</v>
      </c>
      <c r="J43" s="1">
        <v>46097</v>
      </c>
      <c r="K43" s="7"/>
      <c r="L43" s="8"/>
    </row>
    <row r="44" spans="1:22" ht="15" thickBot="1" x14ac:dyDescent="0.4">
      <c r="A44" s="3" t="s">
        <v>54</v>
      </c>
      <c r="B44" s="1">
        <v>4866</v>
      </c>
      <c r="C44" s="2"/>
      <c r="D44" s="2">
        <v>59</v>
      </c>
      <c r="E44" s="2"/>
      <c r="F44" s="1">
        <v>1063</v>
      </c>
      <c r="G44" s="1">
        <v>5500</v>
      </c>
      <c r="H44" s="2">
        <v>67</v>
      </c>
      <c r="I44" s="1">
        <v>39026</v>
      </c>
      <c r="J44" s="1">
        <v>44114</v>
      </c>
      <c r="K44" s="8"/>
      <c r="L44" s="8"/>
    </row>
    <row r="45" spans="1:22" ht="15" thickBot="1" x14ac:dyDescent="0.4">
      <c r="A45" s="3" t="s">
        <v>42</v>
      </c>
      <c r="B45" s="1">
        <v>4492</v>
      </c>
      <c r="C45" s="2"/>
      <c r="D45" s="2">
        <v>238</v>
      </c>
      <c r="E45" s="2"/>
      <c r="F45" s="1">
        <v>1452</v>
      </c>
      <c r="G45" s="1">
        <v>3304</v>
      </c>
      <c r="H45" s="2">
        <v>175</v>
      </c>
      <c r="I45" s="1">
        <v>80129</v>
      </c>
      <c r="J45" s="1">
        <v>58931</v>
      </c>
      <c r="K45" s="8"/>
      <c r="L45" s="8"/>
    </row>
    <row r="46" spans="1:22" ht="15" thickBot="1" x14ac:dyDescent="0.4">
      <c r="A46" s="3" t="s">
        <v>37</v>
      </c>
      <c r="B46" s="1">
        <v>4131</v>
      </c>
      <c r="C46" s="2"/>
      <c r="D46" s="2">
        <v>151</v>
      </c>
      <c r="E46" s="2"/>
      <c r="F46" s="1">
        <v>2086</v>
      </c>
      <c r="G46" s="2">
        <v>979</v>
      </c>
      <c r="H46" s="2">
        <v>36</v>
      </c>
      <c r="I46" s="1">
        <v>122579</v>
      </c>
      <c r="J46" s="1">
        <v>29063</v>
      </c>
      <c r="K46" s="7"/>
      <c r="L46" s="8"/>
    </row>
    <row r="47" spans="1:22" ht="15" thickBot="1" x14ac:dyDescent="0.4">
      <c r="A47" s="3" t="s">
        <v>49</v>
      </c>
      <c r="B47" s="1">
        <v>2803</v>
      </c>
      <c r="C47" s="2"/>
      <c r="D47" s="2">
        <v>82</v>
      </c>
      <c r="E47" s="2"/>
      <c r="F47" s="2">
        <v>496</v>
      </c>
      <c r="G47" s="1">
        <v>1568</v>
      </c>
      <c r="H47" s="2">
        <v>46</v>
      </c>
      <c r="I47" s="1">
        <v>45172</v>
      </c>
      <c r="J47" s="1">
        <v>25277</v>
      </c>
      <c r="K47" s="7"/>
      <c r="L47" s="8"/>
    </row>
    <row r="48" spans="1:22" ht="15" thickBot="1" x14ac:dyDescent="0.4">
      <c r="A48" s="3" t="s">
        <v>53</v>
      </c>
      <c r="B48" s="1">
        <v>2520</v>
      </c>
      <c r="C48" s="2"/>
      <c r="D48" s="2">
        <v>59</v>
      </c>
      <c r="E48" s="2"/>
      <c r="F48" s="2">
        <v>579</v>
      </c>
      <c r="G48" s="1">
        <v>3307</v>
      </c>
      <c r="H48" s="2">
        <v>77</v>
      </c>
      <c r="I48" s="1">
        <v>69453</v>
      </c>
      <c r="J48" s="1">
        <v>91138</v>
      </c>
      <c r="K48" s="8"/>
      <c r="L48" s="8"/>
    </row>
    <row r="49" spans="1:12" ht="15" thickBot="1" x14ac:dyDescent="0.4">
      <c r="A49" s="3" t="s">
        <v>39</v>
      </c>
      <c r="B49" s="1">
        <v>2226</v>
      </c>
      <c r="C49" s="2"/>
      <c r="D49" s="2">
        <v>85</v>
      </c>
      <c r="E49" s="2"/>
      <c r="F49" s="2">
        <v>683</v>
      </c>
      <c r="G49" s="1">
        <v>1656</v>
      </c>
      <c r="H49" s="2">
        <v>63</v>
      </c>
      <c r="I49" s="1">
        <v>49792</v>
      </c>
      <c r="J49" s="1">
        <v>37042</v>
      </c>
      <c r="K49" s="7"/>
      <c r="L49" s="8"/>
    </row>
    <row r="50" spans="1:12" ht="15" thickBot="1" x14ac:dyDescent="0.4">
      <c r="A50" s="3" t="s">
        <v>56</v>
      </c>
      <c r="B50" s="1">
        <v>1972</v>
      </c>
      <c r="C50" s="2"/>
      <c r="D50" s="2">
        <v>74</v>
      </c>
      <c r="E50" s="2"/>
      <c r="F50" s="2">
        <v>624</v>
      </c>
      <c r="G50" s="1">
        <v>1100</v>
      </c>
      <c r="H50" s="2">
        <v>41</v>
      </c>
      <c r="I50" s="1">
        <v>93872</v>
      </c>
      <c r="J50" s="1">
        <v>52380</v>
      </c>
      <c r="K50" s="8"/>
      <c r="L50" s="8"/>
    </row>
    <row r="51" spans="1:12" ht="15" thickBot="1" x14ac:dyDescent="0.4">
      <c r="A51" s="3" t="s">
        <v>48</v>
      </c>
      <c r="B51" s="2">
        <v>975</v>
      </c>
      <c r="C51" s="2"/>
      <c r="D51" s="2">
        <v>55</v>
      </c>
      <c r="E51" s="2"/>
      <c r="F51" s="2">
        <v>61</v>
      </c>
      <c r="G51" s="1">
        <v>1563</v>
      </c>
      <c r="H51" s="2">
        <v>88</v>
      </c>
      <c r="I51" s="1">
        <v>31885</v>
      </c>
      <c r="J51" s="1">
        <v>51099</v>
      </c>
      <c r="K51" s="8"/>
      <c r="L51" s="8"/>
    </row>
    <row r="52" spans="1:12" ht="15" thickBot="1" x14ac:dyDescent="0.4">
      <c r="A52" s="3" t="s">
        <v>55</v>
      </c>
      <c r="B52" s="2">
        <v>891</v>
      </c>
      <c r="C52" s="2"/>
      <c r="D52" s="2">
        <v>15</v>
      </c>
      <c r="E52" s="2"/>
      <c r="F52" s="2">
        <v>234</v>
      </c>
      <c r="G52" s="1">
        <v>1540</v>
      </c>
      <c r="H52" s="2">
        <v>26</v>
      </c>
      <c r="I52" s="1">
        <v>23191</v>
      </c>
      <c r="J52" s="1">
        <v>40070</v>
      </c>
      <c r="K52" s="7"/>
      <c r="L52" s="8"/>
    </row>
    <row r="53" spans="1:12" ht="15" thickBot="1" x14ac:dyDescent="0.4">
      <c r="A53" s="3" t="s">
        <v>47</v>
      </c>
      <c r="B53" s="2">
        <v>649</v>
      </c>
      <c r="C53" s="2"/>
      <c r="D53" s="2">
        <v>17</v>
      </c>
      <c r="E53" s="2"/>
      <c r="F53" s="2">
        <v>27</v>
      </c>
      <c r="G53" s="2">
        <v>458</v>
      </c>
      <c r="H53" s="2">
        <v>12</v>
      </c>
      <c r="I53" s="1">
        <v>52824</v>
      </c>
      <c r="J53" s="1">
        <v>37308</v>
      </c>
      <c r="K53" s="7"/>
      <c r="L53" s="8"/>
    </row>
    <row r="54" spans="1:12" ht="15" thickBot="1" x14ac:dyDescent="0.4">
      <c r="A54" s="3" t="s">
        <v>51</v>
      </c>
      <c r="B54" s="2">
        <v>493</v>
      </c>
      <c r="C54" s="2"/>
      <c r="D54" s="2">
        <v>17</v>
      </c>
      <c r="E54" s="2"/>
      <c r="F54" s="2">
        <v>28</v>
      </c>
      <c r="G54" s="2">
        <v>461</v>
      </c>
      <c r="H54" s="2">
        <v>16</v>
      </c>
      <c r="I54" s="1">
        <v>38529</v>
      </c>
      <c r="J54" s="1">
        <v>36050</v>
      </c>
      <c r="K54" s="7"/>
      <c r="L54" s="8"/>
    </row>
    <row r="55" spans="1:12" ht="15" thickBot="1" x14ac:dyDescent="0.4">
      <c r="A55" s="3" t="s">
        <v>52</v>
      </c>
      <c r="B55" s="2">
        <v>430</v>
      </c>
      <c r="C55" s="2"/>
      <c r="D55" s="2">
        <v>10</v>
      </c>
      <c r="E55" s="2"/>
      <c r="F55" s="2">
        <v>54</v>
      </c>
      <c r="G55" s="2">
        <v>588</v>
      </c>
      <c r="H55" s="2">
        <v>14</v>
      </c>
      <c r="I55" s="1">
        <v>47970</v>
      </c>
      <c r="J55" s="1">
        <v>65574</v>
      </c>
      <c r="K55" s="8"/>
      <c r="L55" s="8"/>
    </row>
    <row r="56" spans="1:12" ht="15" thickBot="1" x14ac:dyDescent="0.4">
      <c r="A56" s="3" t="s">
        <v>64</v>
      </c>
      <c r="B56" s="2">
        <v>172</v>
      </c>
      <c r="C56" s="2"/>
      <c r="D56" s="2">
        <v>5</v>
      </c>
      <c r="E56" s="2"/>
      <c r="F56" s="2">
        <v>24</v>
      </c>
      <c r="G56" s="2"/>
      <c r="H56" s="2"/>
      <c r="I56" s="1">
        <v>5803</v>
      </c>
      <c r="J56" s="2"/>
      <c r="K56" s="8"/>
      <c r="L56" s="7"/>
    </row>
    <row r="57" spans="1:12" ht="21.5" thickBot="1" x14ac:dyDescent="0.4">
      <c r="A57" s="3" t="s">
        <v>67</v>
      </c>
      <c r="B57" s="2">
        <v>22</v>
      </c>
      <c r="C57" s="2"/>
      <c r="D57" s="2">
        <v>2</v>
      </c>
      <c r="E57" s="2"/>
      <c r="F57" s="2">
        <v>7</v>
      </c>
      <c r="G57" s="2"/>
      <c r="H57" s="2"/>
      <c r="I57" s="1">
        <v>5684</v>
      </c>
      <c r="J57" s="2"/>
      <c r="K57" s="8"/>
      <c r="L57" s="7"/>
    </row>
    <row r="58" spans="1:12" ht="15" thickBot="1" x14ac:dyDescent="0.4">
      <c r="A58" s="3" t="s">
        <v>65</v>
      </c>
      <c r="B58" s="1">
        <v>3718</v>
      </c>
      <c r="C58" s="56">
        <v>71</v>
      </c>
      <c r="D58" s="2">
        <v>133</v>
      </c>
      <c r="E58" s="57">
        <v>1</v>
      </c>
      <c r="F58" s="1">
        <v>2735</v>
      </c>
      <c r="G58" s="1">
        <v>1098</v>
      </c>
      <c r="H58" s="2">
        <v>39</v>
      </c>
      <c r="I58" s="1">
        <v>13022</v>
      </c>
      <c r="J58" s="1">
        <v>3845</v>
      </c>
      <c r="K58" s="7"/>
      <c r="L58" s="7"/>
    </row>
    <row r="59" spans="1:12" ht="21.5" thickBot="1" x14ac:dyDescent="0.4">
      <c r="A59" s="60" t="s">
        <v>66</v>
      </c>
      <c r="B59" s="61">
        <v>69</v>
      </c>
      <c r="C59" s="61"/>
      <c r="D59" s="61">
        <v>6</v>
      </c>
      <c r="E59" s="61"/>
      <c r="F59" s="61">
        <v>2</v>
      </c>
      <c r="G59" s="61"/>
      <c r="H59" s="61"/>
      <c r="I59" s="62">
        <v>1708</v>
      </c>
      <c r="J59" s="61"/>
      <c r="K59" s="63"/>
      <c r="L59" s="47"/>
    </row>
  </sheetData>
  <mergeCells count="2">
    <mergeCell ref="L1:N1"/>
    <mergeCell ref="Q1:U1"/>
  </mergeCells>
  <hyperlinks>
    <hyperlink ref="A5" r:id="rId1" display="https://www.worldometers.info/coronavirus/usa/new-york/" xr:uid="{1FA46996-03AA-482E-8057-8D74EB6D88C2}"/>
    <hyperlink ref="A6" r:id="rId2" display="https://www.worldometers.info/coronavirus/usa/new-jersey/" xr:uid="{94B7D838-7C95-4966-BF32-C5BDB863095A}"/>
    <hyperlink ref="A7" r:id="rId3" display="https://www.worldometers.info/coronavirus/usa/illinois/" xr:uid="{A1BCF486-CB2E-4812-BD7E-633E36EBCAE2}"/>
    <hyperlink ref="A8" r:id="rId4" display="https://www.worldometers.info/coronavirus/usa/california/" xr:uid="{8B744E19-5FF3-449E-9C4A-7A59637B938F}"/>
    <hyperlink ref="A9" r:id="rId5" display="https://www.worldometers.info/coronavirus/usa/massachusetts/" xr:uid="{BF455480-AB38-45F0-9311-9829209AA0B4}"/>
    <hyperlink ref="A10" r:id="rId6" display="https://www.worldometers.info/coronavirus/usa/pennsylvania/" xr:uid="{3DA4FA23-2444-4DED-A2EF-8106A7B34468}"/>
    <hyperlink ref="A11" r:id="rId7" display="https://www.worldometers.info/coronavirus/usa/texas/" xr:uid="{C53FB59E-2E4D-419A-9071-5FEFF6550466}"/>
    <hyperlink ref="A13" r:id="rId8" display="https://www.worldometers.info/coronavirus/usa/florida/" xr:uid="{B65DF0F0-4FCC-4E95-BE7A-0477540F58FA}"/>
    <hyperlink ref="A18" r:id="rId9" display="https://www.worldometers.info/coronavirus/usa/louisiana/" xr:uid="{28693440-2935-454D-ABCA-8E4E737B7C74}"/>
    <hyperlink ref="A19" r:id="rId10" display="https://www.worldometers.info/coronavirus/usa/ohio/" xr:uid="{F86FFB2B-BA21-4E27-81F2-7047912A61C4}"/>
    <hyperlink ref="A24" r:id="rId11" display="https://www.worldometers.info/coronavirus/usa/washington/" xr:uid="{6B47C31D-C36C-4AC8-A2F3-CF6F9A2835AC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O67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A2" sqref="A2:D56"/>
    </sheetView>
  </sheetViews>
  <sheetFormatPr defaultRowHeight="13" x14ac:dyDescent="0.3"/>
  <cols>
    <col min="1" max="1" width="20.90625" style="35" customWidth="1"/>
    <col min="2" max="2" width="11.90625" style="35" customWidth="1"/>
    <col min="3" max="3" width="14.36328125" style="35" hidden="1" customWidth="1"/>
    <col min="4" max="4" width="14.36328125" style="35" customWidth="1"/>
    <col min="5" max="5" width="14.36328125" style="35" hidden="1" customWidth="1"/>
    <col min="6" max="10" width="14.36328125" style="35" customWidth="1"/>
    <col min="11" max="11" width="4.08984375" style="34" customWidth="1"/>
    <col min="12" max="12" width="10.08984375" style="34" customWidth="1"/>
    <col min="13" max="13" width="8.7265625" style="34"/>
    <col min="14" max="14" width="12.6328125" style="34" customWidth="1"/>
    <col min="15" max="15" width="9.81640625" style="54" customWidth="1"/>
    <col min="16" max="16384" width="8.7265625" style="34"/>
  </cols>
  <sheetData>
    <row r="1" spans="1:15" customFormat="1" ht="44" thickBot="1" x14ac:dyDescent="0.4">
      <c r="A1" s="32" t="s">
        <v>1</v>
      </c>
      <c r="B1" s="33" t="s">
        <v>93</v>
      </c>
      <c r="C1" s="33" t="s">
        <v>92</v>
      </c>
      <c r="D1" s="33" t="s">
        <v>91</v>
      </c>
      <c r="E1" s="33" t="s">
        <v>90</v>
      </c>
      <c r="F1" s="33" t="s">
        <v>89</v>
      </c>
      <c r="G1" s="33" t="s">
        <v>88</v>
      </c>
      <c r="H1" s="33" t="s">
        <v>94</v>
      </c>
      <c r="I1" s="33" t="s">
        <v>87</v>
      </c>
      <c r="J1" s="33" t="s">
        <v>86</v>
      </c>
      <c r="L1" s="33" t="s">
        <v>98</v>
      </c>
      <c r="M1" s="33" t="s">
        <v>99</v>
      </c>
      <c r="N1" s="33" t="s">
        <v>100</v>
      </c>
      <c r="O1" s="33" t="s">
        <v>101</v>
      </c>
    </row>
    <row r="2" spans="1:15" ht="15" thickBot="1" x14ac:dyDescent="0.35">
      <c r="A2" s="3" t="s">
        <v>36</v>
      </c>
      <c r="B2" s="1">
        <v>17031</v>
      </c>
      <c r="C2" s="2"/>
      <c r="D2" s="2">
        <v>610</v>
      </c>
      <c r="E2" s="2"/>
      <c r="F2" s="1">
        <v>7066</v>
      </c>
      <c r="G2" s="1">
        <v>3473</v>
      </c>
      <c r="H2" s="2">
        <v>124</v>
      </c>
      <c r="I2" s="1">
        <v>208883</v>
      </c>
      <c r="J2" s="1">
        <v>42601</v>
      </c>
      <c r="K2" s="43"/>
      <c r="L2" s="51">
        <f>IFERROR(B2/I2,0)</f>
        <v>8.153368153463901E-2</v>
      </c>
      <c r="M2" s="52">
        <f>IFERROR(H2/G2,0)</f>
        <v>3.5704002303484021E-2</v>
      </c>
      <c r="N2" s="50">
        <f>D2*250</f>
        <v>152500</v>
      </c>
      <c r="O2" s="53">
        <f>ABS(N2-B2)/B2</f>
        <v>7.9542598790440957</v>
      </c>
    </row>
    <row r="3" spans="1:15" ht="14.5" thickBot="1" x14ac:dyDescent="0.35">
      <c r="A3" s="3" t="s">
        <v>52</v>
      </c>
      <c r="B3" s="2">
        <v>430</v>
      </c>
      <c r="C3" s="2"/>
      <c r="D3" s="2">
        <v>10</v>
      </c>
      <c r="E3" s="2"/>
      <c r="F3" s="2">
        <v>54</v>
      </c>
      <c r="G3" s="2">
        <v>588</v>
      </c>
      <c r="H3" s="2">
        <v>14</v>
      </c>
      <c r="I3" s="1">
        <v>47970</v>
      </c>
      <c r="J3" s="1">
        <v>65574</v>
      </c>
      <c r="K3" s="44"/>
      <c r="L3" s="51">
        <f>IFERROR(B3/I3,0)</f>
        <v>8.9639357932040867E-3</v>
      </c>
      <c r="M3" s="52">
        <f>IFERROR(H3/G3,0)</f>
        <v>2.3809523809523808E-2</v>
      </c>
      <c r="N3" s="50">
        <f>D3*250</f>
        <v>2500</v>
      </c>
      <c r="O3" s="53">
        <f t="shared" ref="O3:O56" si="0">ABS(N3-B3)/B3</f>
        <v>4.8139534883720927</v>
      </c>
    </row>
    <row r="4" spans="1:15" ht="14.5" thickBot="1" x14ac:dyDescent="0.35">
      <c r="A4" s="3" t="s">
        <v>33</v>
      </c>
      <c r="B4" s="1">
        <v>18465</v>
      </c>
      <c r="C4" s="2"/>
      <c r="D4" s="2">
        <v>885</v>
      </c>
      <c r="E4" s="2"/>
      <c r="F4" s="1">
        <v>17510</v>
      </c>
      <c r="G4" s="1">
        <v>2537</v>
      </c>
      <c r="H4" s="2">
        <v>122</v>
      </c>
      <c r="I4" s="1">
        <v>297495</v>
      </c>
      <c r="J4" s="1">
        <v>40872</v>
      </c>
      <c r="K4" s="44"/>
      <c r="L4" s="51">
        <f>IFERROR(B4/I4,0)</f>
        <v>6.2068270054958907E-2</v>
      </c>
      <c r="M4" s="52">
        <f>IFERROR(H4/G4,0)</f>
        <v>4.8088293259755617E-2</v>
      </c>
      <c r="N4" s="50">
        <f>D4*250</f>
        <v>221250</v>
      </c>
      <c r="O4" s="53">
        <f t="shared" si="0"/>
        <v>10.9821283509342</v>
      </c>
    </row>
    <row r="5" spans="1:15" ht="12.5" customHeight="1" thickBot="1" x14ac:dyDescent="0.35">
      <c r="A5" s="3" t="s">
        <v>34</v>
      </c>
      <c r="B5" s="1">
        <v>6777</v>
      </c>
      <c r="C5" s="2"/>
      <c r="D5" s="2">
        <v>132</v>
      </c>
      <c r="E5" s="2"/>
      <c r="F5" s="1">
        <v>1699</v>
      </c>
      <c r="G5" s="1">
        <v>2246</v>
      </c>
      <c r="H5" s="2">
        <v>44</v>
      </c>
      <c r="I5" s="1">
        <v>122890</v>
      </c>
      <c r="J5" s="1">
        <v>40722</v>
      </c>
      <c r="K5" s="43"/>
      <c r="L5" s="51">
        <f>IFERROR(B5/I5,0)</f>
        <v>5.5146879322971763E-2</v>
      </c>
      <c r="M5" s="52">
        <f>IFERROR(H5/G5,0)</f>
        <v>1.9590382902938557E-2</v>
      </c>
      <c r="N5" s="50">
        <f>D5*250</f>
        <v>33000</v>
      </c>
      <c r="O5" s="53">
        <f t="shared" si="0"/>
        <v>3.8694112439132358</v>
      </c>
    </row>
    <row r="6" spans="1:15" ht="15" thickBot="1" x14ac:dyDescent="0.35">
      <c r="A6" s="46" t="s">
        <v>10</v>
      </c>
      <c r="B6" s="1">
        <v>106951</v>
      </c>
      <c r="C6" s="56">
        <v>207</v>
      </c>
      <c r="D6" s="1">
        <v>4137</v>
      </c>
      <c r="E6" s="2"/>
      <c r="F6" s="1">
        <v>79516</v>
      </c>
      <c r="G6" s="1">
        <v>2707</v>
      </c>
      <c r="H6" s="2">
        <v>105</v>
      </c>
      <c r="I6" s="1">
        <v>1835595</v>
      </c>
      <c r="J6" s="1">
        <v>46456</v>
      </c>
      <c r="K6" s="44"/>
      <c r="L6" s="51">
        <f>IFERROR(B6/I6,0)</f>
        <v>5.8265031229655782E-2</v>
      </c>
      <c r="M6" s="52">
        <f>IFERROR(H6/G6,0)</f>
        <v>3.8788326560768381E-2</v>
      </c>
      <c r="N6" s="50">
        <f>D6*250</f>
        <v>1034250</v>
      </c>
      <c r="O6" s="53">
        <f t="shared" si="0"/>
        <v>8.6703163130779508</v>
      </c>
    </row>
    <row r="7" spans="1:15" ht="14.5" thickBot="1" x14ac:dyDescent="0.35">
      <c r="A7" s="3" t="s">
        <v>18</v>
      </c>
      <c r="B7" s="1">
        <v>25613</v>
      </c>
      <c r="C7" s="2"/>
      <c r="D7" s="1">
        <v>1436</v>
      </c>
      <c r="E7" s="2"/>
      <c r="F7" s="1">
        <v>22455</v>
      </c>
      <c r="G7" s="1">
        <v>4448</v>
      </c>
      <c r="H7" s="2">
        <v>249</v>
      </c>
      <c r="I7" s="1">
        <v>173300</v>
      </c>
      <c r="J7" s="1">
        <v>30093</v>
      </c>
      <c r="K7" s="44"/>
      <c r="L7" s="51">
        <f>IFERROR(B7/I7,0)</f>
        <v>0.14779572994806695</v>
      </c>
      <c r="M7" s="52">
        <f>IFERROR(H7/G7,0)</f>
        <v>5.5980215827338128E-2</v>
      </c>
      <c r="N7" s="50">
        <f>D7*250</f>
        <v>359000</v>
      </c>
      <c r="O7" s="53">
        <f t="shared" si="0"/>
        <v>13.016319837582477</v>
      </c>
    </row>
    <row r="8" spans="1:15" ht="15" thickBot="1" x14ac:dyDescent="0.35">
      <c r="A8" s="3" t="s">
        <v>23</v>
      </c>
      <c r="B8" s="1">
        <v>41762</v>
      </c>
      <c r="C8" s="2"/>
      <c r="D8" s="1">
        <v>3868</v>
      </c>
      <c r="E8" s="2"/>
      <c r="F8" s="1">
        <v>30383</v>
      </c>
      <c r="G8" s="1">
        <v>11714</v>
      </c>
      <c r="H8" s="1">
        <v>1085</v>
      </c>
      <c r="I8" s="1">
        <v>241393</v>
      </c>
      <c r="J8" s="1">
        <v>67706</v>
      </c>
      <c r="K8" s="43"/>
      <c r="L8" s="51">
        <f>IFERROR(B8/I8,0)</f>
        <v>0.17300418819104116</v>
      </c>
      <c r="M8" s="52">
        <f>IFERROR(H8/G8,0)</f>
        <v>9.2624210346593822E-2</v>
      </c>
      <c r="N8" s="50">
        <f>D8*250</f>
        <v>967000</v>
      </c>
      <c r="O8" s="53">
        <f t="shared" si="0"/>
        <v>22.155021311239881</v>
      </c>
    </row>
    <row r="9" spans="1:15" ht="14.5" thickBot="1" x14ac:dyDescent="0.35">
      <c r="A9" s="3" t="s">
        <v>43</v>
      </c>
      <c r="B9" s="1">
        <v>9236</v>
      </c>
      <c r="C9" s="2"/>
      <c r="D9" s="2">
        <v>356</v>
      </c>
      <c r="E9" s="2"/>
      <c r="F9" s="1">
        <v>3777</v>
      </c>
      <c r="G9" s="1">
        <v>9485</v>
      </c>
      <c r="H9" s="2">
        <v>366</v>
      </c>
      <c r="I9" s="1">
        <v>57533</v>
      </c>
      <c r="J9" s="1">
        <v>59083</v>
      </c>
      <c r="K9" s="44"/>
      <c r="L9" s="51">
        <f>IFERROR(B9/I9,0)</f>
        <v>0.16053395442615542</v>
      </c>
      <c r="M9" s="52">
        <f>IFERROR(H9/G9,0)</f>
        <v>3.8587243015287293E-2</v>
      </c>
      <c r="N9" s="50">
        <f>D9*250</f>
        <v>89000</v>
      </c>
      <c r="O9" s="53">
        <f t="shared" si="0"/>
        <v>8.6362061498484195</v>
      </c>
    </row>
    <row r="10" spans="1:15" ht="14.5" thickBot="1" x14ac:dyDescent="0.35">
      <c r="A10" s="3" t="s">
        <v>63</v>
      </c>
      <c r="B10" s="1">
        <v>8538</v>
      </c>
      <c r="C10" s="2"/>
      <c r="D10" s="2">
        <v>460</v>
      </c>
      <c r="E10" s="2"/>
      <c r="F10" s="1">
        <v>6998</v>
      </c>
      <c r="G10" s="1">
        <v>12098</v>
      </c>
      <c r="H10" s="2">
        <v>652</v>
      </c>
      <c r="I10" s="1">
        <v>43858</v>
      </c>
      <c r="J10" s="1">
        <v>62144</v>
      </c>
      <c r="K10" s="44"/>
      <c r="L10" s="51">
        <f>IFERROR(B10/I10,0)</f>
        <v>0.19467371973186193</v>
      </c>
      <c r="M10" s="52">
        <f>IFERROR(H10/G10,0)</f>
        <v>5.3893205488510496E-2</v>
      </c>
      <c r="N10" s="50">
        <f>D10*250</f>
        <v>115000</v>
      </c>
      <c r="O10" s="53">
        <f t="shared" si="0"/>
        <v>12.469196533145936</v>
      </c>
    </row>
    <row r="11" spans="1:15" ht="15" thickBot="1" x14ac:dyDescent="0.35">
      <c r="A11" s="46" t="s">
        <v>13</v>
      </c>
      <c r="B11" s="1">
        <v>54497</v>
      </c>
      <c r="C11" s="2"/>
      <c r="D11" s="1">
        <v>2413</v>
      </c>
      <c r="E11" s="2"/>
      <c r="F11" s="1">
        <v>43422</v>
      </c>
      <c r="G11" s="1">
        <v>2537</v>
      </c>
      <c r="H11" s="2">
        <v>112</v>
      </c>
      <c r="I11" s="1">
        <v>984160</v>
      </c>
      <c r="J11" s="1">
        <v>45822</v>
      </c>
      <c r="K11" s="43"/>
      <c r="L11" s="51">
        <f>IFERROR(B11/I11,0)</f>
        <v>5.5374126158348233E-2</v>
      </c>
      <c r="M11" s="52">
        <f>IFERROR(H11/G11,0)</f>
        <v>4.4146629877808437E-2</v>
      </c>
      <c r="N11" s="50">
        <f>D11*250</f>
        <v>603250</v>
      </c>
      <c r="O11" s="53">
        <f t="shared" si="0"/>
        <v>10.069416665137531</v>
      </c>
    </row>
    <row r="12" spans="1:15" ht="14.5" thickBot="1" x14ac:dyDescent="0.35">
      <c r="A12" s="3" t="s">
        <v>16</v>
      </c>
      <c r="B12" s="1">
        <v>45863</v>
      </c>
      <c r="C12" s="2"/>
      <c r="D12" s="1">
        <v>1984</v>
      </c>
      <c r="E12" s="2"/>
      <c r="F12" s="1">
        <v>43182</v>
      </c>
      <c r="G12" s="1">
        <v>4320</v>
      </c>
      <c r="H12" s="2">
        <v>187</v>
      </c>
      <c r="I12" s="1">
        <v>532007</v>
      </c>
      <c r="J12" s="1">
        <v>50107</v>
      </c>
      <c r="K12" s="44"/>
      <c r="L12" s="51">
        <f>IFERROR(B12/I12,0)</f>
        <v>8.6207512307168888E-2</v>
      </c>
      <c r="M12" s="52">
        <f>IFERROR(H12/G12,0)</f>
        <v>4.3287037037037034E-2</v>
      </c>
      <c r="N12" s="50">
        <f>D12*250</f>
        <v>496000</v>
      </c>
      <c r="O12" s="53">
        <f t="shared" si="0"/>
        <v>9.8148180450472058</v>
      </c>
    </row>
    <row r="13" spans="1:15" ht="14.5" thickBot="1" x14ac:dyDescent="0.35">
      <c r="A13" s="3" t="s">
        <v>64</v>
      </c>
      <c r="B13" s="2">
        <v>172</v>
      </c>
      <c r="C13" s="2"/>
      <c r="D13" s="2">
        <v>5</v>
      </c>
      <c r="E13" s="2"/>
      <c r="F13" s="2">
        <v>24</v>
      </c>
      <c r="G13" s="2"/>
      <c r="H13" s="2"/>
      <c r="I13" s="1">
        <v>5803</v>
      </c>
      <c r="J13" s="2"/>
      <c r="K13" s="44"/>
      <c r="L13" s="51">
        <f>IFERROR(B13/I13,0)</f>
        <v>2.9639841461313113E-2</v>
      </c>
      <c r="M13" s="52">
        <f>IFERROR(H13/G13,0)</f>
        <v>0</v>
      </c>
      <c r="N13" s="50">
        <f>D13*250</f>
        <v>1250</v>
      </c>
      <c r="O13" s="53">
        <f t="shared" si="0"/>
        <v>6.2674418604651159</v>
      </c>
    </row>
    <row r="14" spans="1:15" ht="14.5" thickBot="1" x14ac:dyDescent="0.35">
      <c r="A14" s="3" t="s">
        <v>47</v>
      </c>
      <c r="B14" s="2">
        <v>649</v>
      </c>
      <c r="C14" s="2"/>
      <c r="D14" s="2">
        <v>17</v>
      </c>
      <c r="E14" s="2"/>
      <c r="F14" s="2">
        <v>27</v>
      </c>
      <c r="G14" s="2">
        <v>458</v>
      </c>
      <c r="H14" s="2">
        <v>12</v>
      </c>
      <c r="I14" s="1">
        <v>52824</v>
      </c>
      <c r="J14" s="1">
        <v>37308</v>
      </c>
      <c r="K14" s="44"/>
      <c r="L14" s="51">
        <f>IFERROR(B14/I14,0)</f>
        <v>1.2286082083901258E-2</v>
      </c>
      <c r="M14" s="52">
        <f>IFERROR(H14/G14,0)</f>
        <v>2.6200873362445413E-2</v>
      </c>
      <c r="N14" s="50">
        <f>D14*250</f>
        <v>4250</v>
      </c>
      <c r="O14" s="53">
        <f t="shared" si="0"/>
        <v>5.5485362095531583</v>
      </c>
    </row>
    <row r="15" spans="1:15" ht="15" thickBot="1" x14ac:dyDescent="0.35">
      <c r="A15" s="3" t="s">
        <v>49</v>
      </c>
      <c r="B15" s="1">
        <v>2803</v>
      </c>
      <c r="C15" s="2"/>
      <c r="D15" s="2">
        <v>82</v>
      </c>
      <c r="E15" s="2"/>
      <c r="F15" s="2">
        <v>496</v>
      </c>
      <c r="G15" s="1">
        <v>1568</v>
      </c>
      <c r="H15" s="2">
        <v>46</v>
      </c>
      <c r="I15" s="1">
        <v>45172</v>
      </c>
      <c r="J15" s="1">
        <v>25277</v>
      </c>
      <c r="K15" s="43"/>
      <c r="L15" s="51">
        <f>IFERROR(B15/I15,0)</f>
        <v>6.2051713450810238E-2</v>
      </c>
      <c r="M15" s="52">
        <f>IFERROR(H15/G15,0)</f>
        <v>2.9336734693877552E-2</v>
      </c>
      <c r="N15" s="50">
        <f>D15*250</f>
        <v>20500</v>
      </c>
      <c r="O15" s="53">
        <f t="shared" si="0"/>
        <v>6.3135925793792369</v>
      </c>
    </row>
    <row r="16" spans="1:15" ht="15" thickBot="1" x14ac:dyDescent="0.35">
      <c r="A16" s="46" t="s">
        <v>12</v>
      </c>
      <c r="B16" s="1">
        <v>117455</v>
      </c>
      <c r="C16" s="2"/>
      <c r="D16" s="1">
        <v>5270</v>
      </c>
      <c r="E16" s="2"/>
      <c r="F16" s="1">
        <v>108570</v>
      </c>
      <c r="G16" s="1">
        <v>9269</v>
      </c>
      <c r="H16" s="2">
        <v>416</v>
      </c>
      <c r="I16" s="1">
        <v>855479</v>
      </c>
      <c r="J16" s="1">
        <v>67510</v>
      </c>
      <c r="K16" s="44"/>
      <c r="L16" s="51">
        <f>IFERROR(B16/I16,0)</f>
        <v>0.13729735037329963</v>
      </c>
      <c r="M16" s="52">
        <f>IFERROR(H16/G16,0)</f>
        <v>4.4880785413744739E-2</v>
      </c>
      <c r="N16" s="50">
        <f>D16*250</f>
        <v>1317500</v>
      </c>
      <c r="O16" s="53">
        <f t="shared" si="0"/>
        <v>10.2170618534758</v>
      </c>
    </row>
    <row r="17" spans="1:15" ht="15" thickBot="1" x14ac:dyDescent="0.35">
      <c r="A17" s="3" t="s">
        <v>27</v>
      </c>
      <c r="B17" s="1">
        <v>33558</v>
      </c>
      <c r="C17" s="2"/>
      <c r="D17" s="1">
        <v>2110</v>
      </c>
      <c r="E17" s="2"/>
      <c r="F17" s="1">
        <v>28670</v>
      </c>
      <c r="G17" s="1">
        <v>4985</v>
      </c>
      <c r="H17" s="2">
        <v>313</v>
      </c>
      <c r="I17" s="1">
        <v>248713</v>
      </c>
      <c r="J17" s="1">
        <v>36944</v>
      </c>
      <c r="K17" s="43"/>
      <c r="L17" s="51">
        <f>IFERROR(B17/I17,0)</f>
        <v>0.13492660214785718</v>
      </c>
      <c r="M17" s="52">
        <f>IFERROR(H17/G17,0)</f>
        <v>6.2788365095285861E-2</v>
      </c>
      <c r="N17" s="50">
        <f>D17*250</f>
        <v>527500</v>
      </c>
      <c r="O17" s="53">
        <f t="shared" si="0"/>
        <v>14.719053578878359</v>
      </c>
    </row>
    <row r="18" spans="1:15" ht="14.5" thickBot="1" x14ac:dyDescent="0.35">
      <c r="A18" s="3" t="s">
        <v>41</v>
      </c>
      <c r="B18" s="1">
        <v>19019</v>
      </c>
      <c r="C18" s="56">
        <v>63</v>
      </c>
      <c r="D18" s="2">
        <v>527</v>
      </c>
      <c r="E18" s="57">
        <v>3</v>
      </c>
      <c r="F18" s="1">
        <v>7597</v>
      </c>
      <c r="G18" s="1">
        <v>6028</v>
      </c>
      <c r="H18" s="2">
        <v>167</v>
      </c>
      <c r="I18" s="1">
        <v>148886</v>
      </c>
      <c r="J18" s="1">
        <v>47189</v>
      </c>
      <c r="K18" s="44"/>
      <c r="L18" s="51">
        <f>IFERROR(B18/I18,0)</f>
        <v>0.12774203081552329</v>
      </c>
      <c r="M18" s="52">
        <f>IFERROR(H18/G18,0)</f>
        <v>2.7704047777040476E-2</v>
      </c>
      <c r="N18" s="50">
        <f>D18*250</f>
        <v>131750</v>
      </c>
      <c r="O18" s="53">
        <f t="shared" si="0"/>
        <v>5.9272832430727167</v>
      </c>
    </row>
    <row r="19" spans="1:15" ht="15" thickBot="1" x14ac:dyDescent="0.35">
      <c r="A19" s="3" t="s">
        <v>45</v>
      </c>
      <c r="B19" s="1">
        <v>9764</v>
      </c>
      <c r="C19" s="2"/>
      <c r="D19" s="2">
        <v>216</v>
      </c>
      <c r="E19" s="2"/>
      <c r="F19" s="1">
        <v>5282</v>
      </c>
      <c r="G19" s="1">
        <v>3352</v>
      </c>
      <c r="H19" s="2">
        <v>74</v>
      </c>
      <c r="I19" s="1">
        <v>94780</v>
      </c>
      <c r="J19" s="1">
        <v>32533</v>
      </c>
      <c r="K19" s="55"/>
      <c r="L19" s="51">
        <f>IFERROR(B19/I19,0)</f>
        <v>0.10301751424351129</v>
      </c>
      <c r="M19" s="52">
        <f>IFERROR(H19/G19,0)</f>
        <v>2.20763723150358E-2</v>
      </c>
      <c r="N19" s="50">
        <f>D19*250</f>
        <v>54000</v>
      </c>
      <c r="O19" s="53">
        <f t="shared" si="0"/>
        <v>4.5305202785743548</v>
      </c>
    </row>
    <row r="20" spans="1:15" ht="15" thickBot="1" x14ac:dyDescent="0.35">
      <c r="A20" s="3" t="s">
        <v>38</v>
      </c>
      <c r="B20" s="1">
        <v>9464</v>
      </c>
      <c r="C20" s="2"/>
      <c r="D20" s="2">
        <v>418</v>
      </c>
      <c r="E20" s="2"/>
      <c r="F20" s="1">
        <v>5865</v>
      </c>
      <c r="G20" s="1">
        <v>2118</v>
      </c>
      <c r="H20" s="2">
        <v>94</v>
      </c>
      <c r="I20" s="1">
        <v>221118</v>
      </c>
      <c r="J20" s="1">
        <v>49493</v>
      </c>
      <c r="K20" s="43"/>
      <c r="L20" s="51">
        <f>IFERROR(B20/I20,0)</f>
        <v>4.2800676561835761E-2</v>
      </c>
      <c r="M20" s="52">
        <f>IFERROR(H20/G20,0)</f>
        <v>4.4381491973559964E-2</v>
      </c>
      <c r="N20" s="50">
        <f>D20*250</f>
        <v>104500</v>
      </c>
      <c r="O20" s="53">
        <f t="shared" si="0"/>
        <v>10.041842772612004</v>
      </c>
    </row>
    <row r="21" spans="1:15" ht="15" thickBot="1" x14ac:dyDescent="0.35">
      <c r="A21" s="46" t="s">
        <v>14</v>
      </c>
      <c r="B21" s="1">
        <v>38809</v>
      </c>
      <c r="C21" s="2"/>
      <c r="D21" s="1">
        <v>2766</v>
      </c>
      <c r="E21" s="2"/>
      <c r="F21" s="1">
        <v>7343</v>
      </c>
      <c r="G21" s="1">
        <v>8348</v>
      </c>
      <c r="H21" s="2">
        <v>595</v>
      </c>
      <c r="I21" s="1">
        <v>355027</v>
      </c>
      <c r="J21" s="1">
        <v>76370</v>
      </c>
      <c r="K21" s="43"/>
      <c r="L21" s="51">
        <f>IFERROR(B21/I21,0)</f>
        <v>0.1093128128283201</v>
      </c>
      <c r="M21" s="52">
        <f>IFERROR(H21/G21,0)</f>
        <v>7.1274556780067083E-2</v>
      </c>
      <c r="N21" s="50">
        <f>D21*250</f>
        <v>691500</v>
      </c>
      <c r="O21" s="53">
        <f t="shared" si="0"/>
        <v>16.818031899817054</v>
      </c>
    </row>
    <row r="22" spans="1:15" ht="14.5" thickBot="1" x14ac:dyDescent="0.35">
      <c r="A22" s="3" t="s">
        <v>39</v>
      </c>
      <c r="B22" s="1">
        <v>2226</v>
      </c>
      <c r="C22" s="2"/>
      <c r="D22" s="2">
        <v>85</v>
      </c>
      <c r="E22" s="2"/>
      <c r="F22" s="2">
        <v>683</v>
      </c>
      <c r="G22" s="1">
        <v>1656</v>
      </c>
      <c r="H22" s="2">
        <v>63</v>
      </c>
      <c r="I22" s="1">
        <v>49792</v>
      </c>
      <c r="J22" s="1">
        <v>37042</v>
      </c>
      <c r="K22" s="44"/>
      <c r="L22" s="51">
        <f>IFERROR(B22/I22,0)</f>
        <v>4.4705976863753216E-2</v>
      </c>
      <c r="M22" s="52">
        <f>IFERROR(H22/G22,0)</f>
        <v>3.8043478260869568E-2</v>
      </c>
      <c r="N22" s="50">
        <f>D22*250</f>
        <v>21250</v>
      </c>
      <c r="O22" s="53">
        <f t="shared" si="0"/>
        <v>8.5462713387241696</v>
      </c>
    </row>
    <row r="23" spans="1:15" ht="14.5" thickBot="1" x14ac:dyDescent="0.35">
      <c r="A23" s="3" t="s">
        <v>26</v>
      </c>
      <c r="B23" s="1">
        <v>50988</v>
      </c>
      <c r="C23" s="2"/>
      <c r="D23" s="1">
        <v>2466</v>
      </c>
      <c r="E23" s="2"/>
      <c r="F23" s="1">
        <v>44951</v>
      </c>
      <c r="G23" s="1">
        <v>8434</v>
      </c>
      <c r="H23" s="2">
        <v>408</v>
      </c>
      <c r="I23" s="1">
        <v>328516</v>
      </c>
      <c r="J23" s="1">
        <v>54339</v>
      </c>
      <c r="K23" s="44"/>
      <c r="L23" s="51">
        <f>IFERROR(B23/I23,0)</f>
        <v>0.15520705232013052</v>
      </c>
      <c r="M23" s="52">
        <f>IFERROR(H23/G23,0)</f>
        <v>4.837562248043633E-2</v>
      </c>
      <c r="N23" s="50">
        <f>D23*250</f>
        <v>616500</v>
      </c>
      <c r="O23" s="53">
        <f t="shared" si="0"/>
        <v>11.091080254177454</v>
      </c>
    </row>
    <row r="24" spans="1:15" ht="15" thickBot="1" x14ac:dyDescent="0.35">
      <c r="A24" s="46" t="s">
        <v>17</v>
      </c>
      <c r="B24" s="1">
        <v>95512</v>
      </c>
      <c r="C24" s="2"/>
      <c r="D24" s="1">
        <v>6718</v>
      </c>
      <c r="E24" s="2"/>
      <c r="F24" s="1">
        <v>42440</v>
      </c>
      <c r="G24" s="1">
        <v>13857</v>
      </c>
      <c r="H24" s="2">
        <v>975</v>
      </c>
      <c r="I24" s="1">
        <v>571745</v>
      </c>
      <c r="J24" s="1">
        <v>82952</v>
      </c>
      <c r="K24" s="44"/>
      <c r="L24" s="51">
        <f>IFERROR(B24/I24,0)</f>
        <v>0.16705349412762682</v>
      </c>
      <c r="M24" s="52">
        <f>IFERROR(H24/G24,0)</f>
        <v>7.0361550119073399E-2</v>
      </c>
      <c r="N24" s="50">
        <f>D24*250</f>
        <v>1679500</v>
      </c>
      <c r="O24" s="53">
        <f t="shared" si="0"/>
        <v>16.584177904347097</v>
      </c>
    </row>
    <row r="25" spans="1:15" ht="14.5" thickBot="1" x14ac:dyDescent="0.35">
      <c r="A25" s="3" t="s">
        <v>11</v>
      </c>
      <c r="B25" s="1">
        <v>56621</v>
      </c>
      <c r="C25" s="2"/>
      <c r="D25" s="1">
        <v>5406</v>
      </c>
      <c r="E25" s="2"/>
      <c r="F25" s="1">
        <v>18047</v>
      </c>
      <c r="G25" s="1">
        <v>5670</v>
      </c>
      <c r="H25" s="2">
        <v>541</v>
      </c>
      <c r="I25" s="1">
        <v>537698</v>
      </c>
      <c r="J25" s="1">
        <v>53841</v>
      </c>
      <c r="K25" s="44"/>
      <c r="L25" s="51">
        <f>IFERROR(B25/I25,0)</f>
        <v>0.10530260480790332</v>
      </c>
      <c r="M25" s="52">
        <f>IFERROR(H25/G25,0)</f>
        <v>9.5414462081128748E-2</v>
      </c>
      <c r="N25" s="50">
        <f>D25*250</f>
        <v>1351500</v>
      </c>
      <c r="O25" s="53">
        <f t="shared" si="0"/>
        <v>22.869235795906114</v>
      </c>
    </row>
    <row r="26" spans="1:15" ht="14.5" thickBot="1" x14ac:dyDescent="0.35">
      <c r="A26" s="3" t="s">
        <v>32</v>
      </c>
      <c r="B26" s="1">
        <v>23531</v>
      </c>
      <c r="C26" s="2"/>
      <c r="D26" s="1">
        <v>1006</v>
      </c>
      <c r="E26" s="2"/>
      <c r="F26" s="1">
        <v>5595</v>
      </c>
      <c r="G26" s="1">
        <v>4172</v>
      </c>
      <c r="H26" s="2">
        <v>178</v>
      </c>
      <c r="I26" s="1">
        <v>233873</v>
      </c>
      <c r="J26" s="1">
        <v>41470</v>
      </c>
      <c r="K26" s="44"/>
      <c r="L26" s="51">
        <f>IFERROR(B26/I26,0)</f>
        <v>0.10061443604007303</v>
      </c>
      <c r="M26" s="52">
        <f>IFERROR(H26/G26,0)</f>
        <v>4.2665388302972194E-2</v>
      </c>
      <c r="N26" s="50">
        <f>D26*250</f>
        <v>251500</v>
      </c>
      <c r="O26" s="53">
        <f t="shared" si="0"/>
        <v>9.6880285580723307</v>
      </c>
    </row>
    <row r="27" spans="1:15" ht="14.5" thickBot="1" x14ac:dyDescent="0.35">
      <c r="A27" s="3" t="s">
        <v>30</v>
      </c>
      <c r="B27" s="1">
        <v>14790</v>
      </c>
      <c r="C27" s="2"/>
      <c r="D27" s="2">
        <v>710</v>
      </c>
      <c r="E27" s="2"/>
      <c r="F27" s="1">
        <v>4679</v>
      </c>
      <c r="G27" s="1">
        <v>4970</v>
      </c>
      <c r="H27" s="2">
        <v>239</v>
      </c>
      <c r="I27" s="1">
        <v>166308</v>
      </c>
      <c r="J27" s="1">
        <v>55880</v>
      </c>
      <c r="K27" s="44"/>
      <c r="L27" s="51">
        <f>IFERROR(B27/I27,0)</f>
        <v>8.8931380330471169E-2</v>
      </c>
      <c r="M27" s="52">
        <f>IFERROR(H27/G27,0)</f>
        <v>4.8088531187122738E-2</v>
      </c>
      <c r="N27" s="50">
        <f>D27*250</f>
        <v>177500</v>
      </c>
      <c r="O27" s="53">
        <f t="shared" si="0"/>
        <v>11.001352265043948</v>
      </c>
    </row>
    <row r="28" spans="1:15" ht="15" thickBot="1" x14ac:dyDescent="0.35">
      <c r="A28" s="3" t="s">
        <v>35</v>
      </c>
      <c r="B28" s="1">
        <v>13207</v>
      </c>
      <c r="C28" s="56">
        <v>60</v>
      </c>
      <c r="D28" s="2">
        <v>743</v>
      </c>
      <c r="E28" s="57">
        <v>2</v>
      </c>
      <c r="F28" s="1">
        <v>9417</v>
      </c>
      <c r="G28" s="1">
        <v>2152</v>
      </c>
      <c r="H28" s="2">
        <v>121</v>
      </c>
      <c r="I28" s="1">
        <v>199855</v>
      </c>
      <c r="J28" s="1">
        <v>32563</v>
      </c>
      <c r="K28" s="43"/>
      <c r="L28" s="51">
        <f>IFERROR(B28/I28,0)</f>
        <v>6.6082910109829626E-2</v>
      </c>
      <c r="M28" s="52">
        <f>IFERROR(H28/G28,0)</f>
        <v>5.6226765799256506E-2</v>
      </c>
      <c r="N28" s="50">
        <f>D28*250</f>
        <v>185750</v>
      </c>
      <c r="O28" s="53">
        <f t="shared" si="0"/>
        <v>13.064511244037252</v>
      </c>
    </row>
    <row r="29" spans="1:15" ht="14.5" thickBot="1" x14ac:dyDescent="0.35">
      <c r="A29" s="3" t="s">
        <v>51</v>
      </c>
      <c r="B29" s="2">
        <v>493</v>
      </c>
      <c r="C29" s="2"/>
      <c r="D29" s="2">
        <v>17</v>
      </c>
      <c r="E29" s="2"/>
      <c r="F29" s="2">
        <v>28</v>
      </c>
      <c r="G29" s="2">
        <v>461</v>
      </c>
      <c r="H29" s="2">
        <v>16</v>
      </c>
      <c r="I29" s="1">
        <v>38529</v>
      </c>
      <c r="J29" s="1">
        <v>36050</v>
      </c>
      <c r="K29" s="44"/>
      <c r="L29" s="51">
        <f>IFERROR(B29/I29,0)</f>
        <v>1.2795556593734589E-2</v>
      </c>
      <c r="M29" s="52">
        <f>IFERROR(H29/G29,0)</f>
        <v>3.4707158351409979E-2</v>
      </c>
      <c r="N29" s="50">
        <f>D29*250</f>
        <v>4250</v>
      </c>
      <c r="O29" s="53">
        <f t="shared" si="0"/>
        <v>7.6206896551724137</v>
      </c>
    </row>
    <row r="30" spans="1:15" ht="14.5" thickBot="1" x14ac:dyDescent="0.35">
      <c r="A30" s="3" t="s">
        <v>50</v>
      </c>
      <c r="B30" s="1">
        <v>13654</v>
      </c>
      <c r="C30" s="2"/>
      <c r="D30" s="2">
        <v>170</v>
      </c>
      <c r="E30" s="2"/>
      <c r="F30" s="1">
        <v>13135</v>
      </c>
      <c r="G30" s="1">
        <v>7058</v>
      </c>
      <c r="H30" s="2">
        <v>88</v>
      </c>
      <c r="I30" s="1">
        <v>99158</v>
      </c>
      <c r="J30" s="1">
        <v>51260</v>
      </c>
      <c r="K30" s="44"/>
      <c r="L30" s="51">
        <f>IFERROR(B30/I30,0)</f>
        <v>0.1376994291938119</v>
      </c>
      <c r="M30" s="52">
        <f>IFERROR(H30/G30,0)</f>
        <v>1.2468121280816095E-2</v>
      </c>
      <c r="N30" s="50">
        <f>D30*250</f>
        <v>42500</v>
      </c>
      <c r="O30" s="53">
        <f t="shared" si="0"/>
        <v>2.1126409843269371</v>
      </c>
    </row>
    <row r="31" spans="1:15" ht="14.5" thickBot="1" x14ac:dyDescent="0.35">
      <c r="A31" s="3" t="s">
        <v>31</v>
      </c>
      <c r="B31" s="1">
        <v>8350</v>
      </c>
      <c r="C31" s="2"/>
      <c r="D31" s="2">
        <v>415</v>
      </c>
      <c r="E31" s="2"/>
      <c r="F31" s="1">
        <v>2083</v>
      </c>
      <c r="G31" s="1">
        <v>2711</v>
      </c>
      <c r="H31" s="2">
        <v>135</v>
      </c>
      <c r="I31" s="1">
        <v>155449</v>
      </c>
      <c r="J31" s="1">
        <v>50468</v>
      </c>
      <c r="K31" s="44"/>
      <c r="L31" s="51">
        <f>IFERROR(B31/I31,0)</f>
        <v>5.3715366454592822E-2</v>
      </c>
      <c r="M31" s="52">
        <f>IFERROR(H31/G31,0)</f>
        <v>4.9797122832902989E-2</v>
      </c>
      <c r="N31" s="50">
        <f>D31*250</f>
        <v>103750</v>
      </c>
      <c r="O31" s="53">
        <f t="shared" si="0"/>
        <v>11.425149700598803</v>
      </c>
    </row>
    <row r="32" spans="1:15" ht="14.5" thickBot="1" x14ac:dyDescent="0.35">
      <c r="A32" s="3" t="s">
        <v>42</v>
      </c>
      <c r="B32" s="1">
        <v>4492</v>
      </c>
      <c r="C32" s="2"/>
      <c r="D32" s="2">
        <v>238</v>
      </c>
      <c r="E32" s="2"/>
      <c r="F32" s="1">
        <v>1452</v>
      </c>
      <c r="G32" s="1">
        <v>3304</v>
      </c>
      <c r="H32" s="2">
        <v>175</v>
      </c>
      <c r="I32" s="1">
        <v>80129</v>
      </c>
      <c r="J32" s="1">
        <v>58931</v>
      </c>
      <c r="K32" s="44"/>
      <c r="L32" s="51">
        <f>IFERROR(B32/I32,0)</f>
        <v>5.6059603888729423E-2</v>
      </c>
      <c r="M32" s="52">
        <f>IFERROR(H32/G32,0)</f>
        <v>5.2966101694915252E-2</v>
      </c>
      <c r="N32" s="50">
        <f>D32*250</f>
        <v>59500</v>
      </c>
      <c r="O32" s="53">
        <f t="shared" si="0"/>
        <v>12.245770258236865</v>
      </c>
    </row>
    <row r="33" spans="1:15" ht="15" thickBot="1" x14ac:dyDescent="0.35">
      <c r="A33" s="46" t="s">
        <v>8</v>
      </c>
      <c r="B33" s="1">
        <v>160391</v>
      </c>
      <c r="C33" s="2"/>
      <c r="D33" s="1">
        <v>11536</v>
      </c>
      <c r="E33" s="2"/>
      <c r="F33" s="1">
        <v>132999</v>
      </c>
      <c r="G33" s="1">
        <v>18058</v>
      </c>
      <c r="H33" s="1">
        <v>1299</v>
      </c>
      <c r="I33" s="1">
        <v>716411</v>
      </c>
      <c r="J33" s="1">
        <v>80657</v>
      </c>
      <c r="K33" s="44"/>
      <c r="L33" s="51">
        <f>IFERROR(B33/I33,0)</f>
        <v>0.22388126368802266</v>
      </c>
      <c r="M33" s="52">
        <f>IFERROR(H33/G33,0)</f>
        <v>7.1934876509026469E-2</v>
      </c>
      <c r="N33" s="50">
        <f>D33*250</f>
        <v>2884000</v>
      </c>
      <c r="O33" s="53">
        <f t="shared" si="0"/>
        <v>16.98105878758783</v>
      </c>
    </row>
    <row r="34" spans="1:15" ht="14.5" thickBot="1" x14ac:dyDescent="0.35">
      <c r="A34" s="3" t="s">
        <v>44</v>
      </c>
      <c r="B34" s="1">
        <v>7493</v>
      </c>
      <c r="C34" s="2"/>
      <c r="D34" s="2">
        <v>344</v>
      </c>
      <c r="E34" s="2"/>
      <c r="F34" s="1">
        <v>4421</v>
      </c>
      <c r="G34" s="1">
        <v>3573</v>
      </c>
      <c r="H34" s="2">
        <v>164</v>
      </c>
      <c r="I34" s="1">
        <v>188261</v>
      </c>
      <c r="J34" s="1">
        <v>89784</v>
      </c>
      <c r="K34" s="44"/>
      <c r="L34" s="51">
        <f>IFERROR(B34/I34,0)</f>
        <v>3.9801127158572411E-2</v>
      </c>
      <c r="M34" s="52">
        <f>IFERROR(H34/G34,0)</f>
        <v>4.5899804086202069E-2</v>
      </c>
      <c r="N34" s="50">
        <f>D34*250</f>
        <v>86000</v>
      </c>
      <c r="O34" s="53">
        <f t="shared" si="0"/>
        <v>10.477378886961164</v>
      </c>
    </row>
    <row r="35" spans="1:15" ht="15" thickBot="1" x14ac:dyDescent="0.35">
      <c r="A35" s="46" t="s">
        <v>7</v>
      </c>
      <c r="B35" s="1">
        <v>377714</v>
      </c>
      <c r="C35" s="2"/>
      <c r="D35" s="1">
        <v>29751</v>
      </c>
      <c r="E35" s="2"/>
      <c r="F35" s="1">
        <v>282046</v>
      </c>
      <c r="G35" s="1">
        <v>19416</v>
      </c>
      <c r="H35" s="1">
        <v>1529</v>
      </c>
      <c r="I35" s="1">
        <v>1944130</v>
      </c>
      <c r="J35" s="1">
        <v>99937</v>
      </c>
      <c r="K35" s="44"/>
      <c r="L35" s="51">
        <f>IFERROR(B35/I35,0)</f>
        <v>0.19428433283782462</v>
      </c>
      <c r="M35" s="52">
        <f>IFERROR(H35/G35,0)</f>
        <v>7.8749484960857027E-2</v>
      </c>
      <c r="N35" s="50">
        <f>D35*250</f>
        <v>7437750</v>
      </c>
      <c r="O35" s="53">
        <f t="shared" si="0"/>
        <v>18.691486150897241</v>
      </c>
    </row>
    <row r="36" spans="1:15" ht="14.5" thickBot="1" x14ac:dyDescent="0.35">
      <c r="A36" s="3" t="s">
        <v>24</v>
      </c>
      <c r="B36" s="1">
        <v>26849</v>
      </c>
      <c r="C36" s="2"/>
      <c r="D36" s="2">
        <v>919</v>
      </c>
      <c r="E36" s="2"/>
      <c r="F36" s="1">
        <v>10976</v>
      </c>
      <c r="G36" s="1">
        <v>2560</v>
      </c>
      <c r="H36" s="2">
        <v>88</v>
      </c>
      <c r="I36" s="1">
        <v>391231</v>
      </c>
      <c r="J36" s="1">
        <v>37302</v>
      </c>
      <c r="K36" s="44"/>
      <c r="L36" s="51">
        <f>IFERROR(B36/I36,0)</f>
        <v>6.8626974856286951E-2</v>
      </c>
      <c r="M36" s="52">
        <f>IFERROR(H36/G36,0)</f>
        <v>3.4375000000000003E-2</v>
      </c>
      <c r="N36" s="50">
        <f>D36*250</f>
        <v>229750</v>
      </c>
      <c r="O36" s="53">
        <f t="shared" si="0"/>
        <v>7.5571157212559124</v>
      </c>
    </row>
    <row r="37" spans="1:15" ht="15" thickBot="1" x14ac:dyDescent="0.35">
      <c r="A37" s="3" t="s">
        <v>53</v>
      </c>
      <c r="B37" s="1">
        <v>2520</v>
      </c>
      <c r="C37" s="2"/>
      <c r="D37" s="2">
        <v>59</v>
      </c>
      <c r="E37" s="2"/>
      <c r="F37" s="2">
        <v>579</v>
      </c>
      <c r="G37" s="1">
        <v>3307</v>
      </c>
      <c r="H37" s="2">
        <v>77</v>
      </c>
      <c r="I37" s="1">
        <v>69453</v>
      </c>
      <c r="J37" s="1">
        <v>91138</v>
      </c>
      <c r="K37" s="43"/>
      <c r="L37" s="51">
        <f>IFERROR(B37/I37,0)</f>
        <v>3.6283529869120125E-2</v>
      </c>
      <c r="M37" s="52">
        <f>IFERROR(H37/G37,0)</f>
        <v>2.3283943150892047E-2</v>
      </c>
      <c r="N37" s="50">
        <f>D37*250</f>
        <v>14750</v>
      </c>
      <c r="O37" s="53">
        <f t="shared" si="0"/>
        <v>4.8531746031746028</v>
      </c>
    </row>
    <row r="38" spans="1:15" ht="14.5" thickBot="1" x14ac:dyDescent="0.35">
      <c r="A38" s="3" t="s">
        <v>67</v>
      </c>
      <c r="B38" s="2">
        <v>22</v>
      </c>
      <c r="C38" s="2"/>
      <c r="D38" s="2">
        <v>2</v>
      </c>
      <c r="E38" s="2"/>
      <c r="F38" s="2">
        <v>7</v>
      </c>
      <c r="G38" s="2"/>
      <c r="H38" s="2"/>
      <c r="I38" s="1">
        <v>5684</v>
      </c>
      <c r="J38" s="2"/>
      <c r="K38" s="44"/>
      <c r="L38" s="51">
        <f>IFERROR(B38/I38,0)</f>
        <v>3.8705137227304713E-3</v>
      </c>
      <c r="M38" s="52">
        <f>IFERROR(H38/G38,0)</f>
        <v>0</v>
      </c>
      <c r="N38" s="50">
        <f>D38*250</f>
        <v>500</v>
      </c>
      <c r="O38" s="53">
        <f t="shared" si="0"/>
        <v>21.727272727272727</v>
      </c>
    </row>
    <row r="39" spans="1:15" ht="15" thickBot="1" x14ac:dyDescent="0.35">
      <c r="A39" s="46" t="s">
        <v>21</v>
      </c>
      <c r="B39" s="1">
        <v>34625</v>
      </c>
      <c r="C39" s="2"/>
      <c r="D39" s="1">
        <v>2137</v>
      </c>
      <c r="E39" s="2"/>
      <c r="F39" s="1">
        <v>26452</v>
      </c>
      <c r="G39" s="1">
        <v>2962</v>
      </c>
      <c r="H39" s="2">
        <v>183</v>
      </c>
      <c r="I39" s="1">
        <v>367526</v>
      </c>
      <c r="J39" s="1">
        <v>31442</v>
      </c>
      <c r="K39" s="43"/>
      <c r="L39" s="51">
        <f>IFERROR(B39/I39,0)</f>
        <v>9.4211021805260031E-2</v>
      </c>
      <c r="M39" s="52">
        <f>IFERROR(H39/G39,0)</f>
        <v>6.1782579338284946E-2</v>
      </c>
      <c r="N39" s="50">
        <f>D39*250</f>
        <v>534250</v>
      </c>
      <c r="O39" s="53">
        <f t="shared" si="0"/>
        <v>14.429602888086643</v>
      </c>
    </row>
    <row r="40" spans="1:15" ht="14.5" thickBot="1" x14ac:dyDescent="0.35">
      <c r="A40" s="3" t="s">
        <v>46</v>
      </c>
      <c r="B40" s="1">
        <v>6338</v>
      </c>
      <c r="C40" s="2"/>
      <c r="D40" s="2">
        <v>329</v>
      </c>
      <c r="E40" s="2"/>
      <c r="F40" s="2">
        <v>669</v>
      </c>
      <c r="G40" s="1">
        <v>1602</v>
      </c>
      <c r="H40" s="2">
        <v>83</v>
      </c>
      <c r="I40" s="1">
        <v>182406</v>
      </c>
      <c r="J40" s="1">
        <v>46097</v>
      </c>
      <c r="K40" s="44"/>
      <c r="L40" s="51">
        <f>IFERROR(B40/I40,0)</f>
        <v>3.4746664035174284E-2</v>
      </c>
      <c r="M40" s="52">
        <f>IFERROR(H40/G40,0)</f>
        <v>5.1810237203495632E-2</v>
      </c>
      <c r="N40" s="50">
        <f>D40*250</f>
        <v>82250</v>
      </c>
      <c r="O40" s="53">
        <f t="shared" si="0"/>
        <v>11.977279899021774</v>
      </c>
    </row>
    <row r="41" spans="1:15" ht="14.5" thickBot="1" x14ac:dyDescent="0.35">
      <c r="A41" s="3" t="s">
        <v>37</v>
      </c>
      <c r="B41" s="1">
        <v>4131</v>
      </c>
      <c r="C41" s="2"/>
      <c r="D41" s="2">
        <v>151</v>
      </c>
      <c r="E41" s="2"/>
      <c r="F41" s="1">
        <v>2086</v>
      </c>
      <c r="G41" s="2">
        <v>979</v>
      </c>
      <c r="H41" s="2">
        <v>36</v>
      </c>
      <c r="I41" s="1">
        <v>122579</v>
      </c>
      <c r="J41" s="1">
        <v>29063</v>
      </c>
      <c r="K41" s="44"/>
      <c r="L41" s="51">
        <f>IFERROR(B41/I41,0)</f>
        <v>3.3700715456970606E-2</v>
      </c>
      <c r="M41" s="52">
        <f>IFERROR(H41/G41,0)</f>
        <v>3.6772216547497447E-2</v>
      </c>
      <c r="N41" s="50">
        <f>D41*250</f>
        <v>37750</v>
      </c>
      <c r="O41" s="53">
        <f t="shared" si="0"/>
        <v>8.1382231905107716</v>
      </c>
    </row>
    <row r="42" spans="1:15" ht="15" thickBot="1" x14ac:dyDescent="0.35">
      <c r="A42" s="46" t="s">
        <v>19</v>
      </c>
      <c r="B42" s="1">
        <v>75078</v>
      </c>
      <c r="C42" s="2"/>
      <c r="D42" s="1">
        <v>5493</v>
      </c>
      <c r="E42" s="2"/>
      <c r="F42" s="1">
        <v>23607</v>
      </c>
      <c r="G42" s="1">
        <v>5865</v>
      </c>
      <c r="H42" s="2">
        <v>429</v>
      </c>
      <c r="I42" s="1">
        <v>452927</v>
      </c>
      <c r="J42" s="1">
        <v>35379</v>
      </c>
      <c r="K42" s="44"/>
      <c r="L42" s="51">
        <f>IFERROR(B42/I42,0)</f>
        <v>0.16576181150604843</v>
      </c>
      <c r="M42" s="52">
        <f>IFERROR(H42/G42,0)</f>
        <v>7.3145780051150897E-2</v>
      </c>
      <c r="N42" s="50">
        <f>D42*250</f>
        <v>1373250</v>
      </c>
      <c r="O42" s="53">
        <f t="shared" si="0"/>
        <v>17.290977383521138</v>
      </c>
    </row>
    <row r="43" spans="1:15" ht="14.5" thickBot="1" x14ac:dyDescent="0.35">
      <c r="A43" s="3" t="s">
        <v>65</v>
      </c>
      <c r="B43" s="1">
        <v>3718</v>
      </c>
      <c r="C43" s="56">
        <v>71</v>
      </c>
      <c r="D43" s="2">
        <v>133</v>
      </c>
      <c r="E43" s="57">
        <v>1</v>
      </c>
      <c r="F43" s="1">
        <v>2735</v>
      </c>
      <c r="G43" s="1">
        <v>1098</v>
      </c>
      <c r="H43" s="2">
        <v>39</v>
      </c>
      <c r="I43" s="1">
        <v>13022</v>
      </c>
      <c r="J43" s="1">
        <v>3845</v>
      </c>
      <c r="K43" s="44"/>
      <c r="L43" s="51">
        <f>IFERROR(B43/I43,0)</f>
        <v>0.28551681769313469</v>
      </c>
      <c r="M43" s="52">
        <f>IFERROR(H43/G43,0)</f>
        <v>3.5519125683060107E-2</v>
      </c>
      <c r="N43" s="50">
        <f>D43*250</f>
        <v>33250</v>
      </c>
      <c r="O43" s="53">
        <f t="shared" si="0"/>
        <v>7.9429800968262505</v>
      </c>
    </row>
    <row r="44" spans="1:15" ht="15" thickBot="1" x14ac:dyDescent="0.35">
      <c r="A44" s="3" t="s">
        <v>40</v>
      </c>
      <c r="B44" s="1">
        <v>14635</v>
      </c>
      <c r="C44" s="2"/>
      <c r="D44" s="2">
        <v>693</v>
      </c>
      <c r="E44" s="2"/>
      <c r="F44" s="1">
        <v>12858</v>
      </c>
      <c r="G44" s="1">
        <v>13815</v>
      </c>
      <c r="H44" s="2">
        <v>654</v>
      </c>
      <c r="I44" s="1">
        <v>146355</v>
      </c>
      <c r="J44" s="1">
        <v>138154</v>
      </c>
      <c r="K44" s="43"/>
      <c r="L44" s="51">
        <f>IFERROR(B44/I44,0)</f>
        <v>9.9996583649345772E-2</v>
      </c>
      <c r="M44" s="52">
        <f>IFERROR(H44/G44,0)</f>
        <v>4.7339847991313792E-2</v>
      </c>
      <c r="N44" s="50">
        <f>D44*250</f>
        <v>173250</v>
      </c>
      <c r="O44" s="53">
        <f t="shared" si="0"/>
        <v>10.838059446532286</v>
      </c>
    </row>
    <row r="45" spans="1:15" ht="15" thickBot="1" x14ac:dyDescent="0.35">
      <c r="A45" s="3" t="s">
        <v>25</v>
      </c>
      <c r="B45" s="1">
        <v>11131</v>
      </c>
      <c r="C45" s="2"/>
      <c r="D45" s="2">
        <v>483</v>
      </c>
      <c r="E45" s="2"/>
      <c r="F45" s="1">
        <v>4605</v>
      </c>
      <c r="G45" s="1">
        <v>2162</v>
      </c>
      <c r="H45" s="2">
        <v>94</v>
      </c>
      <c r="I45" s="1">
        <v>194047</v>
      </c>
      <c r="J45" s="1">
        <v>37688</v>
      </c>
      <c r="K45" s="43"/>
      <c r="L45" s="51">
        <f>IFERROR(B45/I45,0)</f>
        <v>5.7362391585543709E-2</v>
      </c>
      <c r="M45" s="52">
        <f>IFERROR(H45/G45,0)</f>
        <v>4.3478260869565216E-2</v>
      </c>
      <c r="N45" s="50">
        <f>D45*250</f>
        <v>120750</v>
      </c>
      <c r="O45" s="53">
        <f t="shared" si="0"/>
        <v>9.8480819333393228</v>
      </c>
    </row>
    <row r="46" spans="1:15" ht="14.5" thickBot="1" x14ac:dyDescent="0.35">
      <c r="A46" s="3" t="s">
        <v>54</v>
      </c>
      <c r="B46" s="1">
        <v>4866</v>
      </c>
      <c r="C46" s="2"/>
      <c r="D46" s="2">
        <v>59</v>
      </c>
      <c r="E46" s="2"/>
      <c r="F46" s="1">
        <v>1063</v>
      </c>
      <c r="G46" s="1">
        <v>5500</v>
      </c>
      <c r="H46" s="2">
        <v>67</v>
      </c>
      <c r="I46" s="1">
        <v>39026</v>
      </c>
      <c r="J46" s="1">
        <v>44114</v>
      </c>
      <c r="K46" s="44"/>
      <c r="L46" s="51">
        <f>IFERROR(B46/I46,0)</f>
        <v>0.12468610669809871</v>
      </c>
      <c r="M46" s="52">
        <f>IFERROR(H46/G46,0)</f>
        <v>1.2181818181818183E-2</v>
      </c>
      <c r="N46" s="50">
        <f>D46*250</f>
        <v>14750</v>
      </c>
      <c r="O46" s="53">
        <f t="shared" si="0"/>
        <v>2.0312371557747637</v>
      </c>
    </row>
    <row r="47" spans="1:15" ht="15" thickBot="1" x14ac:dyDescent="0.35">
      <c r="A47" s="3" t="s">
        <v>20</v>
      </c>
      <c r="B47" s="1">
        <v>22085</v>
      </c>
      <c r="C47" s="2"/>
      <c r="D47" s="2">
        <v>360</v>
      </c>
      <c r="E47" s="2"/>
      <c r="F47" s="1">
        <v>7809</v>
      </c>
      <c r="G47" s="1">
        <v>3234</v>
      </c>
      <c r="H47" s="2">
        <v>53</v>
      </c>
      <c r="I47" s="1">
        <v>421967</v>
      </c>
      <c r="J47" s="1">
        <v>61789</v>
      </c>
      <c r="K47" s="43"/>
      <c r="L47" s="51">
        <f>IFERROR(B47/I47,0)</f>
        <v>5.2338216021632022E-2</v>
      </c>
      <c r="M47" s="52">
        <f>IFERROR(H47/G47,0)</f>
        <v>1.6388373531230675E-2</v>
      </c>
      <c r="N47" s="50">
        <f>D47*250</f>
        <v>90000</v>
      </c>
      <c r="O47" s="53">
        <f t="shared" si="0"/>
        <v>3.0751641385555808</v>
      </c>
    </row>
    <row r="48" spans="1:15" ht="15" thickBot="1" x14ac:dyDescent="0.35">
      <c r="A48" s="46" t="s">
        <v>15</v>
      </c>
      <c r="B48" s="1">
        <v>62126</v>
      </c>
      <c r="C48" s="2"/>
      <c r="D48" s="1">
        <v>1654</v>
      </c>
      <c r="E48" s="2"/>
      <c r="F48" s="1">
        <v>20335</v>
      </c>
      <c r="G48" s="1">
        <v>2143</v>
      </c>
      <c r="H48" s="2">
        <v>57</v>
      </c>
      <c r="I48" s="1">
        <v>1027675</v>
      </c>
      <c r="J48" s="1">
        <v>35442</v>
      </c>
      <c r="K48" s="43"/>
      <c r="L48" s="51">
        <f>IFERROR(B48/I48,0)</f>
        <v>6.0452964215340452E-2</v>
      </c>
      <c r="M48" s="52">
        <f>IFERROR(H48/G48,0)</f>
        <v>2.6598226784881007E-2</v>
      </c>
      <c r="N48" s="50">
        <f>D48*250</f>
        <v>413500</v>
      </c>
      <c r="O48" s="53">
        <f t="shared" si="0"/>
        <v>5.6558284776100187</v>
      </c>
    </row>
    <row r="49" spans="1:15" ht="14.5" thickBot="1" x14ac:dyDescent="0.35">
      <c r="A49" s="64" t="s">
        <v>66</v>
      </c>
      <c r="B49" s="58">
        <v>69</v>
      </c>
      <c r="C49" s="58"/>
      <c r="D49" s="58">
        <v>6</v>
      </c>
      <c r="E49" s="58"/>
      <c r="F49" s="58">
        <v>2</v>
      </c>
      <c r="G49" s="58"/>
      <c r="H49" s="58"/>
      <c r="I49" s="59">
        <v>1708</v>
      </c>
      <c r="J49" s="58"/>
      <c r="K49" s="44"/>
      <c r="L49" s="51">
        <f>IFERROR(B49/I49,0)</f>
        <v>4.0398126463700237E-2</v>
      </c>
      <c r="M49" s="52">
        <f>IFERROR(H49/G49,0)</f>
        <v>0</v>
      </c>
      <c r="N49" s="50">
        <f>D49*250</f>
        <v>1500</v>
      </c>
      <c r="O49" s="53">
        <f t="shared" si="0"/>
        <v>20.739130434782609</v>
      </c>
    </row>
    <row r="50" spans="1:15" ht="15" thickBot="1" x14ac:dyDescent="0.35">
      <c r="A50" s="3" t="s">
        <v>28</v>
      </c>
      <c r="B50" s="1">
        <v>9264</v>
      </c>
      <c r="C50" s="2"/>
      <c r="D50" s="2">
        <v>107</v>
      </c>
      <c r="E50" s="2"/>
      <c r="F50" s="1">
        <v>3811</v>
      </c>
      <c r="G50" s="1">
        <v>2890</v>
      </c>
      <c r="H50" s="2">
        <v>33</v>
      </c>
      <c r="I50" s="1">
        <v>203507</v>
      </c>
      <c r="J50" s="1">
        <v>63478</v>
      </c>
      <c r="K50" s="43"/>
      <c r="L50" s="51">
        <f>IFERROR(B50/I50,0)</f>
        <v>4.5521775663736386E-2</v>
      </c>
      <c r="M50" s="52">
        <f>IFERROR(H50/G50,0)</f>
        <v>1.1418685121107266E-2</v>
      </c>
      <c r="N50" s="50">
        <f>D50*250</f>
        <v>26750</v>
      </c>
      <c r="O50" s="53">
        <f t="shared" si="0"/>
        <v>1.8875215889464594</v>
      </c>
    </row>
    <row r="51" spans="1:15" ht="14.5" thickBot="1" x14ac:dyDescent="0.35">
      <c r="A51" s="3" t="s">
        <v>48</v>
      </c>
      <c r="B51" s="2">
        <v>975</v>
      </c>
      <c r="C51" s="2"/>
      <c r="D51" s="2">
        <v>55</v>
      </c>
      <c r="E51" s="2"/>
      <c r="F51" s="2">
        <v>61</v>
      </c>
      <c r="G51" s="1">
        <v>1563</v>
      </c>
      <c r="H51" s="2">
        <v>88</v>
      </c>
      <c r="I51" s="1">
        <v>31885</v>
      </c>
      <c r="J51" s="1">
        <v>51099</v>
      </c>
      <c r="K51" s="44"/>
      <c r="L51" s="51">
        <f>IFERROR(B51/I51,0)</f>
        <v>3.0578641994668341E-2</v>
      </c>
      <c r="M51" s="52">
        <f>IFERROR(H51/G51,0)</f>
        <v>5.6301983365323098E-2</v>
      </c>
      <c r="N51" s="50">
        <f>D51*250</f>
        <v>13750</v>
      </c>
      <c r="O51" s="53">
        <f t="shared" si="0"/>
        <v>13.102564102564102</v>
      </c>
    </row>
    <row r="52" spans="1:15" ht="15" thickBot="1" x14ac:dyDescent="0.35">
      <c r="A52" s="3" t="s">
        <v>29</v>
      </c>
      <c r="B52" s="1">
        <v>42533</v>
      </c>
      <c r="C52" s="2"/>
      <c r="D52" s="1">
        <v>1358</v>
      </c>
      <c r="E52" s="2"/>
      <c r="F52" s="1">
        <v>35527</v>
      </c>
      <c r="G52" s="1">
        <v>4983</v>
      </c>
      <c r="H52" s="2">
        <v>159</v>
      </c>
      <c r="I52" s="1">
        <v>332330</v>
      </c>
      <c r="J52" s="1">
        <v>38935</v>
      </c>
      <c r="K52" s="43"/>
      <c r="L52" s="51">
        <f>IFERROR(B52/I52,0)</f>
        <v>0.12798423253994523</v>
      </c>
      <c r="M52" s="52">
        <f>IFERROR(H52/G52,0)</f>
        <v>3.1908488862131247E-2</v>
      </c>
      <c r="N52" s="50">
        <f>D52*250</f>
        <v>339500</v>
      </c>
      <c r="O52" s="53">
        <f t="shared" si="0"/>
        <v>6.9820374767827333</v>
      </c>
    </row>
    <row r="53" spans="1:15" ht="15" thickBot="1" x14ac:dyDescent="0.35">
      <c r="A53" s="46" t="s">
        <v>9</v>
      </c>
      <c r="B53" s="1">
        <v>22097</v>
      </c>
      <c r="C53" s="2"/>
      <c r="D53" s="1">
        <v>1116</v>
      </c>
      <c r="E53" s="2"/>
      <c r="F53" s="1">
        <v>14844</v>
      </c>
      <c r="G53" s="1">
        <v>2902</v>
      </c>
      <c r="H53" s="2">
        <v>147</v>
      </c>
      <c r="I53" s="1">
        <v>348233</v>
      </c>
      <c r="J53" s="1">
        <v>45731</v>
      </c>
      <c r="K53" s="43"/>
      <c r="L53" s="51">
        <f>IFERROR(B53/I53,0)</f>
        <v>6.345464100185795E-2</v>
      </c>
      <c r="M53" s="52">
        <f>IFERROR(H53/G53,0)</f>
        <v>5.0654720882150242E-2</v>
      </c>
      <c r="N53" s="50">
        <f>D53*250</f>
        <v>279000</v>
      </c>
      <c r="O53" s="53">
        <f t="shared" si="0"/>
        <v>11.626148345929312</v>
      </c>
    </row>
    <row r="54" spans="1:15" ht="14.5" thickBot="1" x14ac:dyDescent="0.35">
      <c r="A54" s="3" t="s">
        <v>56</v>
      </c>
      <c r="B54" s="1">
        <v>1972</v>
      </c>
      <c r="C54" s="2"/>
      <c r="D54" s="2">
        <v>74</v>
      </c>
      <c r="E54" s="2"/>
      <c r="F54" s="2">
        <v>624</v>
      </c>
      <c r="G54" s="1">
        <v>1100</v>
      </c>
      <c r="H54" s="2">
        <v>41</v>
      </c>
      <c r="I54" s="1">
        <v>93872</v>
      </c>
      <c r="J54" s="1">
        <v>52380</v>
      </c>
      <c r="K54" s="44"/>
      <c r="L54" s="51">
        <f>IFERROR(B54/I54,0)</f>
        <v>2.100732912902676E-2</v>
      </c>
      <c r="M54" s="52">
        <f>IFERROR(H54/G54,0)</f>
        <v>3.727272727272727E-2</v>
      </c>
      <c r="N54" s="50">
        <f>D54*250</f>
        <v>18500</v>
      </c>
      <c r="O54" s="53">
        <f t="shared" si="0"/>
        <v>8.3813387423935097</v>
      </c>
    </row>
    <row r="55" spans="1:15" ht="15" thickBot="1" x14ac:dyDescent="0.35">
      <c r="A55" s="3" t="s">
        <v>22</v>
      </c>
      <c r="B55" s="1">
        <v>17707</v>
      </c>
      <c r="C55" s="2"/>
      <c r="D55" s="2">
        <v>568</v>
      </c>
      <c r="E55" s="2"/>
      <c r="F55" s="1">
        <v>6755</v>
      </c>
      <c r="G55" s="1">
        <v>3041</v>
      </c>
      <c r="H55" s="2">
        <v>98</v>
      </c>
      <c r="I55" s="1">
        <v>251295</v>
      </c>
      <c r="J55" s="1">
        <v>43160</v>
      </c>
      <c r="K55" s="43"/>
      <c r="L55" s="51">
        <f>IFERROR(B55/I55,0)</f>
        <v>7.0463001651445506E-2</v>
      </c>
      <c r="M55" s="52">
        <f>IFERROR(H55/G55,0)</f>
        <v>3.2226241367971059E-2</v>
      </c>
      <c r="N55" s="50">
        <f>D55*250</f>
        <v>142000</v>
      </c>
      <c r="O55" s="53">
        <f t="shared" si="0"/>
        <v>7.0194273451177498</v>
      </c>
    </row>
    <row r="56" spans="1:15" ht="15" thickBot="1" x14ac:dyDescent="0.35">
      <c r="A56" s="14" t="s">
        <v>55</v>
      </c>
      <c r="B56" s="15">
        <v>891</v>
      </c>
      <c r="C56" s="15"/>
      <c r="D56" s="15">
        <v>15</v>
      </c>
      <c r="E56" s="15"/>
      <c r="F56" s="15">
        <v>234</v>
      </c>
      <c r="G56" s="38">
        <v>1540</v>
      </c>
      <c r="H56" s="15">
        <v>26</v>
      </c>
      <c r="I56" s="38">
        <v>23191</v>
      </c>
      <c r="J56" s="38">
        <v>40070</v>
      </c>
      <c r="K56" s="68"/>
      <c r="L56" s="51">
        <f>IFERROR(B56/I56,0)</f>
        <v>3.8420076753913159E-2</v>
      </c>
      <c r="M56" s="52">
        <f>IFERROR(H56/G56,0)</f>
        <v>1.6883116883116882E-2</v>
      </c>
      <c r="N56" s="50">
        <f>D56*250</f>
        <v>3750</v>
      </c>
      <c r="O56" s="53">
        <f t="shared" si="0"/>
        <v>3.2087542087542089</v>
      </c>
    </row>
    <row r="57" spans="1:15" ht="15" thickBot="1" x14ac:dyDescent="0.35">
      <c r="A57" s="3"/>
      <c r="B57" s="49">
        <f>SUM(B2:B56)</f>
        <v>1759950</v>
      </c>
      <c r="C57" s="2"/>
      <c r="D57" s="49">
        <f>SUM(D2:D56)</f>
        <v>103078</v>
      </c>
      <c r="E57" s="2"/>
      <c r="F57" s="49">
        <f>SUM(F2:F56)</f>
        <v>1157551</v>
      </c>
      <c r="G57" s="1"/>
      <c r="H57" s="2"/>
      <c r="I57" s="49">
        <f>SUM(I2:I56)</f>
        <v>16602659</v>
      </c>
      <c r="J57" s="1"/>
      <c r="K57" s="8"/>
      <c r="N57" s="49">
        <f>SUM(N2:N56)</f>
        <v>25769500</v>
      </c>
    </row>
    <row r="58" spans="1:15" ht="13.5" thickBot="1" x14ac:dyDescent="0.35">
      <c r="A58" s="3"/>
      <c r="B58" s="1"/>
      <c r="C58" s="2"/>
      <c r="D58" s="2"/>
      <c r="E58" s="2"/>
      <c r="F58" s="1"/>
      <c r="G58" s="2"/>
      <c r="H58" s="2"/>
      <c r="I58" s="1"/>
      <c r="J58" s="1"/>
      <c r="K58" s="7"/>
      <c r="L58" s="37"/>
    </row>
    <row r="59" spans="1:15" ht="13.5" thickBot="1" x14ac:dyDescent="0.35">
      <c r="A59" s="3"/>
      <c r="B59" s="1"/>
      <c r="C59" s="2"/>
      <c r="D59" s="2"/>
      <c r="E59" s="2"/>
      <c r="F59" s="1"/>
      <c r="G59" s="2"/>
      <c r="H59" s="2"/>
      <c r="I59" s="1"/>
      <c r="J59" s="1"/>
      <c r="K59" s="7"/>
      <c r="L59" s="37"/>
    </row>
    <row r="60" spans="1:15" ht="13.5" thickBot="1" x14ac:dyDescent="0.35">
      <c r="A60" s="3"/>
      <c r="B60" s="1"/>
      <c r="C60" s="2"/>
      <c r="D60" s="2"/>
      <c r="E60" s="2"/>
      <c r="F60" s="1"/>
      <c r="G60" s="1"/>
      <c r="H60" s="2"/>
      <c r="I60" s="1"/>
      <c r="J60" s="1"/>
      <c r="K60" s="7"/>
      <c r="L60" s="37"/>
    </row>
    <row r="61" spans="1:15" ht="13.5" thickBot="1" x14ac:dyDescent="0.35">
      <c r="A61" s="3"/>
      <c r="B61" s="1"/>
      <c r="C61" s="2"/>
      <c r="D61" s="2"/>
      <c r="E61" s="2"/>
      <c r="F61" s="1"/>
      <c r="G61" s="1"/>
      <c r="H61" s="2"/>
      <c r="I61" s="1"/>
      <c r="J61" s="1"/>
      <c r="K61" s="7"/>
      <c r="L61" s="37"/>
    </row>
    <row r="62" spans="1:15" ht="15" thickBot="1" x14ac:dyDescent="0.35">
      <c r="A62" s="3"/>
      <c r="B62" s="2"/>
      <c r="C62" s="2"/>
      <c r="D62" s="2"/>
      <c r="E62" s="2"/>
      <c r="F62" s="2"/>
      <c r="G62" s="2"/>
      <c r="H62" s="2"/>
      <c r="I62" s="1"/>
      <c r="J62" s="1"/>
      <c r="K62" s="8"/>
      <c r="L62" s="37"/>
    </row>
    <row r="63" spans="1:15" ht="15" thickBot="1" x14ac:dyDescent="0.35">
      <c r="A63" s="3"/>
      <c r="B63" s="2"/>
      <c r="C63" s="2"/>
      <c r="D63" s="2"/>
      <c r="E63" s="2"/>
      <c r="F63" s="2"/>
      <c r="G63" s="2"/>
      <c r="H63" s="2"/>
      <c r="I63" s="1"/>
      <c r="J63" s="1"/>
      <c r="K63" s="8"/>
    </row>
    <row r="64" spans="1:15" ht="13.5" thickBot="1" x14ac:dyDescent="0.35">
      <c r="A64" s="3"/>
      <c r="B64" s="1"/>
      <c r="C64" s="2"/>
      <c r="D64" s="2"/>
      <c r="E64" s="2"/>
      <c r="F64" s="1"/>
      <c r="G64" s="2"/>
      <c r="H64" s="2"/>
      <c r="I64" s="1"/>
      <c r="J64" s="1"/>
      <c r="K64" s="7"/>
    </row>
    <row r="65" spans="1:12" ht="13.5" thickBot="1" x14ac:dyDescent="0.35">
      <c r="A65" s="3"/>
      <c r="B65" s="1"/>
      <c r="C65" s="2"/>
      <c r="D65" s="2"/>
      <c r="E65" s="2"/>
      <c r="F65" s="1"/>
      <c r="G65" s="2"/>
      <c r="H65" s="2"/>
      <c r="I65" s="1"/>
      <c r="J65" s="1"/>
      <c r="K65" s="7"/>
      <c r="L65" s="37"/>
    </row>
    <row r="66" spans="1:12" ht="13.5" thickBot="1" x14ac:dyDescent="0.35">
      <c r="A66" s="3"/>
      <c r="B66" s="2"/>
      <c r="C66" s="2"/>
      <c r="D66" s="2"/>
      <c r="E66" s="2"/>
      <c r="F66" s="2"/>
      <c r="G66" s="2"/>
      <c r="H66" s="2"/>
      <c r="I66" s="1"/>
      <c r="J66" s="1"/>
      <c r="K66" s="7"/>
      <c r="L66" s="37"/>
    </row>
    <row r="67" spans="1:12" ht="13.5" thickBot="1" x14ac:dyDescent="0.35">
      <c r="A67" s="14"/>
      <c r="B67" s="15"/>
      <c r="C67" s="15"/>
      <c r="D67" s="15"/>
      <c r="E67" s="15"/>
      <c r="F67" s="15"/>
      <c r="G67" s="15"/>
      <c r="H67" s="15"/>
      <c r="I67" s="38"/>
      <c r="J67" s="38"/>
      <c r="K67" s="39"/>
    </row>
  </sheetData>
  <autoFilter ref="A1:N56" xr:uid="{0FFC770D-E812-4BB2-BFE4-43D655F753EE}">
    <sortState xmlns:xlrd2="http://schemas.microsoft.com/office/spreadsheetml/2017/richdata2" ref="A2:N57">
      <sortCondition ref="A1:A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35" r:id="rId1" display="https://www.worldometers.info/coronavirus/usa/new-york/" xr:uid="{E8034E63-4B12-48EE-8219-A4BE1DED005C}"/>
    <hyperlink ref="A33" r:id="rId2" display="https://www.worldometers.info/coronavirus/usa/new-jersey/" xr:uid="{96AFB907-2EC3-451A-8D56-B66DFA996CB6}"/>
    <hyperlink ref="A16" r:id="rId3" display="https://www.worldometers.info/coronavirus/usa/illinois/" xr:uid="{C9A3A40B-F830-4A0F-8478-20E8C73B1C78}"/>
    <hyperlink ref="A6" r:id="rId4" display="https://www.worldometers.info/coronavirus/usa/california/" xr:uid="{037BDEF4-3A80-4A32-8F3D-1524BBE6AE56}"/>
    <hyperlink ref="A24" r:id="rId5" display="https://www.worldometers.info/coronavirus/usa/massachusetts/" xr:uid="{D39212C4-5F9E-4FD0-B931-010BD2D9C357}"/>
    <hyperlink ref="A42" r:id="rId6" display="https://www.worldometers.info/coronavirus/usa/pennsylvania/" xr:uid="{80B41DC0-98E2-465B-A8FB-3A24DAE2B072}"/>
    <hyperlink ref="A48" r:id="rId7" display="https://www.worldometers.info/coronavirus/usa/texas/" xr:uid="{116A2DEA-D039-46E2-9CF8-D08CFCC2FFFC}"/>
    <hyperlink ref="A11" r:id="rId8" display="https://www.worldometers.info/coronavirus/usa/florida/" xr:uid="{F82FDBBD-7289-47DC-A2EF-99FF2BF151A5}"/>
    <hyperlink ref="A21" r:id="rId9" display="https://www.worldometers.info/coronavirus/usa/louisiana/" xr:uid="{45A9B2CF-E252-4F3C-9AB6-6E21EAEB8A8C}"/>
    <hyperlink ref="A39" r:id="rId10" display="https://www.worldometers.info/coronavirus/usa/ohio/" xr:uid="{8A1CBD05-CB0B-49B2-ADD7-B2486B470E70}"/>
    <hyperlink ref="A53" r:id="rId11" display="https://www.worldometers.info/coronavirus/usa/washington/" xr:uid="{C603EE05-190A-4E32-98D4-332691F89D58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9" workbookViewId="0">
      <selection activeCell="A2" sqref="A2:B56"/>
    </sheetView>
  </sheetViews>
  <sheetFormatPr defaultRowHeight="14.5" x14ac:dyDescent="0.35"/>
  <cols>
    <col min="1" max="1" width="13.81640625" customWidth="1"/>
    <col min="2" max="2" width="8.7265625" style="45"/>
  </cols>
  <sheetData>
    <row r="1" spans="1:2" ht="15" thickBot="1" x14ac:dyDescent="0.4"/>
    <row r="2" spans="1:2" ht="15" thickBot="1" x14ac:dyDescent="0.4">
      <c r="A2" s="3" t="s">
        <v>36</v>
      </c>
      <c r="B2" s="40">
        <v>610</v>
      </c>
    </row>
    <row r="3" spans="1:2" ht="15" thickBot="1" x14ac:dyDescent="0.4">
      <c r="A3" s="3" t="s">
        <v>52</v>
      </c>
      <c r="B3" s="40">
        <v>10</v>
      </c>
    </row>
    <row r="4" spans="1:2" ht="15" thickBot="1" x14ac:dyDescent="0.4">
      <c r="A4" s="3" t="s">
        <v>33</v>
      </c>
      <c r="B4" s="40">
        <v>885</v>
      </c>
    </row>
    <row r="5" spans="1:2" ht="15" thickBot="1" x14ac:dyDescent="0.4">
      <c r="A5" s="3" t="s">
        <v>34</v>
      </c>
      <c r="B5" s="40">
        <v>132</v>
      </c>
    </row>
    <row r="6" spans="1:2" ht="15" thickBot="1" x14ac:dyDescent="0.4">
      <c r="A6" s="46" t="s">
        <v>10</v>
      </c>
      <c r="B6" s="40">
        <v>4137</v>
      </c>
    </row>
    <row r="7" spans="1:2" ht="15" thickBot="1" x14ac:dyDescent="0.4">
      <c r="A7" s="3" t="s">
        <v>18</v>
      </c>
      <c r="B7" s="40">
        <v>1436</v>
      </c>
    </row>
    <row r="8" spans="1:2" ht="15" thickBot="1" x14ac:dyDescent="0.4">
      <c r="A8" s="3" t="s">
        <v>23</v>
      </c>
      <c r="B8" s="40">
        <v>3868</v>
      </c>
    </row>
    <row r="9" spans="1:2" ht="15" thickBot="1" x14ac:dyDescent="0.4">
      <c r="A9" s="3" t="s">
        <v>43</v>
      </c>
      <c r="B9" s="40">
        <v>356</v>
      </c>
    </row>
    <row r="10" spans="1:2" ht="21.5" thickBot="1" x14ac:dyDescent="0.4">
      <c r="A10" s="3" t="s">
        <v>63</v>
      </c>
      <c r="B10" s="40">
        <v>460</v>
      </c>
    </row>
    <row r="11" spans="1:2" ht="15" thickBot="1" x14ac:dyDescent="0.4">
      <c r="A11" s="46" t="s">
        <v>13</v>
      </c>
      <c r="B11" s="40">
        <v>2413</v>
      </c>
    </row>
    <row r="12" spans="1:2" ht="15" thickBot="1" x14ac:dyDescent="0.4">
      <c r="A12" s="3" t="s">
        <v>16</v>
      </c>
      <c r="B12" s="40">
        <v>1984</v>
      </c>
    </row>
    <row r="13" spans="1:2" ht="15" thickBot="1" x14ac:dyDescent="0.4">
      <c r="A13" s="3" t="s">
        <v>64</v>
      </c>
      <c r="B13" s="40">
        <v>5</v>
      </c>
    </row>
    <row r="14" spans="1:2" ht="15" thickBot="1" x14ac:dyDescent="0.4">
      <c r="A14" s="3" t="s">
        <v>47</v>
      </c>
      <c r="B14" s="40">
        <v>17</v>
      </c>
    </row>
    <row r="15" spans="1:2" ht="15" thickBot="1" x14ac:dyDescent="0.4">
      <c r="A15" s="3" t="s">
        <v>49</v>
      </c>
      <c r="B15" s="40">
        <v>82</v>
      </c>
    </row>
    <row r="16" spans="1:2" ht="15" thickBot="1" x14ac:dyDescent="0.4">
      <c r="A16" s="46" t="s">
        <v>12</v>
      </c>
      <c r="B16" s="40">
        <v>5270</v>
      </c>
    </row>
    <row r="17" spans="1:2" ht="15" thickBot="1" x14ac:dyDescent="0.4">
      <c r="A17" s="3" t="s">
        <v>27</v>
      </c>
      <c r="B17" s="40">
        <v>2110</v>
      </c>
    </row>
    <row r="18" spans="1:2" ht="15" thickBot="1" x14ac:dyDescent="0.4">
      <c r="A18" s="3" t="s">
        <v>41</v>
      </c>
      <c r="B18" s="40">
        <v>527</v>
      </c>
    </row>
    <row r="19" spans="1:2" ht="15" thickBot="1" x14ac:dyDescent="0.4">
      <c r="A19" s="3" t="s">
        <v>45</v>
      </c>
      <c r="B19" s="40">
        <v>216</v>
      </c>
    </row>
    <row r="20" spans="1:2" ht="15" thickBot="1" x14ac:dyDescent="0.4">
      <c r="A20" s="3" t="s">
        <v>38</v>
      </c>
      <c r="B20" s="40">
        <v>418</v>
      </c>
    </row>
    <row r="21" spans="1:2" ht="15" thickBot="1" x14ac:dyDescent="0.4">
      <c r="A21" s="46" t="s">
        <v>14</v>
      </c>
      <c r="B21" s="40">
        <v>2766</v>
      </c>
    </row>
    <row r="22" spans="1:2" ht="15" thickBot="1" x14ac:dyDescent="0.4">
      <c r="A22" s="3" t="s">
        <v>39</v>
      </c>
      <c r="B22" s="40">
        <v>85</v>
      </c>
    </row>
    <row r="23" spans="1:2" ht="15" thickBot="1" x14ac:dyDescent="0.4">
      <c r="A23" s="3" t="s">
        <v>26</v>
      </c>
      <c r="B23" s="40">
        <v>2466</v>
      </c>
    </row>
    <row r="24" spans="1:2" ht="15" thickBot="1" x14ac:dyDescent="0.4">
      <c r="A24" s="46" t="s">
        <v>17</v>
      </c>
      <c r="B24" s="40">
        <v>6718</v>
      </c>
    </row>
    <row r="25" spans="1:2" ht="15" thickBot="1" x14ac:dyDescent="0.4">
      <c r="A25" s="3" t="s">
        <v>11</v>
      </c>
      <c r="B25" s="40">
        <v>5406</v>
      </c>
    </row>
    <row r="26" spans="1:2" ht="15" thickBot="1" x14ac:dyDescent="0.4">
      <c r="A26" s="3" t="s">
        <v>32</v>
      </c>
      <c r="B26" s="40">
        <v>1006</v>
      </c>
    </row>
    <row r="27" spans="1:2" ht="15" thickBot="1" x14ac:dyDescent="0.4">
      <c r="A27" s="3" t="s">
        <v>30</v>
      </c>
      <c r="B27" s="40">
        <v>710</v>
      </c>
    </row>
    <row r="28" spans="1:2" ht="15" thickBot="1" x14ac:dyDescent="0.4">
      <c r="A28" s="3" t="s">
        <v>35</v>
      </c>
      <c r="B28" s="40">
        <v>743</v>
      </c>
    </row>
    <row r="29" spans="1:2" ht="15" thickBot="1" x14ac:dyDescent="0.4">
      <c r="A29" s="3" t="s">
        <v>51</v>
      </c>
      <c r="B29" s="40">
        <v>17</v>
      </c>
    </row>
    <row r="30" spans="1:2" ht="15" thickBot="1" x14ac:dyDescent="0.4">
      <c r="A30" s="3" t="s">
        <v>50</v>
      </c>
      <c r="B30" s="40">
        <v>170</v>
      </c>
    </row>
    <row r="31" spans="1:2" ht="15" thickBot="1" x14ac:dyDescent="0.4">
      <c r="A31" s="3" t="s">
        <v>31</v>
      </c>
      <c r="B31" s="40">
        <v>415</v>
      </c>
    </row>
    <row r="32" spans="1:2" ht="15" thickBot="1" x14ac:dyDescent="0.4">
      <c r="A32" s="3" t="s">
        <v>42</v>
      </c>
      <c r="B32" s="40">
        <v>238</v>
      </c>
    </row>
    <row r="33" spans="1:2" ht="15" thickBot="1" x14ac:dyDescent="0.4">
      <c r="A33" s="46" t="s">
        <v>8</v>
      </c>
      <c r="B33" s="40">
        <v>11536</v>
      </c>
    </row>
    <row r="34" spans="1:2" ht="15" thickBot="1" x14ac:dyDescent="0.4">
      <c r="A34" s="3" t="s">
        <v>44</v>
      </c>
      <c r="B34" s="40">
        <v>344</v>
      </c>
    </row>
    <row r="35" spans="1:2" ht="15" thickBot="1" x14ac:dyDescent="0.4">
      <c r="A35" s="46" t="s">
        <v>7</v>
      </c>
      <c r="B35" s="40">
        <v>29751</v>
      </c>
    </row>
    <row r="36" spans="1:2" ht="15" thickBot="1" x14ac:dyDescent="0.4">
      <c r="A36" s="3" t="s">
        <v>24</v>
      </c>
      <c r="B36" s="40">
        <v>919</v>
      </c>
    </row>
    <row r="37" spans="1:2" ht="15" thickBot="1" x14ac:dyDescent="0.4">
      <c r="A37" s="3" t="s">
        <v>53</v>
      </c>
      <c r="B37" s="40">
        <v>59</v>
      </c>
    </row>
    <row r="38" spans="1:2" ht="21.5" thickBot="1" x14ac:dyDescent="0.4">
      <c r="A38" s="3" t="s">
        <v>67</v>
      </c>
      <c r="B38" s="40">
        <v>2</v>
      </c>
    </row>
    <row r="39" spans="1:2" ht="15" thickBot="1" x14ac:dyDescent="0.4">
      <c r="A39" s="46" t="s">
        <v>21</v>
      </c>
      <c r="B39" s="40">
        <v>2137</v>
      </c>
    </row>
    <row r="40" spans="1:2" ht="15" thickBot="1" x14ac:dyDescent="0.4">
      <c r="A40" s="3" t="s">
        <v>46</v>
      </c>
      <c r="B40" s="40">
        <v>329</v>
      </c>
    </row>
    <row r="41" spans="1:2" ht="15" thickBot="1" x14ac:dyDescent="0.4">
      <c r="A41" s="3" t="s">
        <v>37</v>
      </c>
      <c r="B41" s="40">
        <v>151</v>
      </c>
    </row>
    <row r="42" spans="1:2" ht="15" thickBot="1" x14ac:dyDescent="0.4">
      <c r="A42" s="46" t="s">
        <v>19</v>
      </c>
      <c r="B42" s="40">
        <v>5493</v>
      </c>
    </row>
    <row r="43" spans="1:2" ht="15" thickBot="1" x14ac:dyDescent="0.4">
      <c r="A43" s="3" t="s">
        <v>65</v>
      </c>
      <c r="B43" s="40">
        <v>133</v>
      </c>
    </row>
    <row r="44" spans="1:2" ht="15" thickBot="1" x14ac:dyDescent="0.4">
      <c r="A44" s="3" t="s">
        <v>40</v>
      </c>
      <c r="B44" s="40">
        <v>693</v>
      </c>
    </row>
    <row r="45" spans="1:2" ht="15" thickBot="1" x14ac:dyDescent="0.4">
      <c r="A45" s="3" t="s">
        <v>25</v>
      </c>
      <c r="B45" s="40">
        <v>483</v>
      </c>
    </row>
    <row r="46" spans="1:2" ht="15" thickBot="1" x14ac:dyDescent="0.4">
      <c r="A46" s="3" t="s">
        <v>54</v>
      </c>
      <c r="B46" s="40">
        <v>59</v>
      </c>
    </row>
    <row r="47" spans="1:2" ht="15" thickBot="1" x14ac:dyDescent="0.4">
      <c r="A47" s="3" t="s">
        <v>20</v>
      </c>
      <c r="B47" s="40">
        <v>360</v>
      </c>
    </row>
    <row r="48" spans="1:2" ht="15" thickBot="1" x14ac:dyDescent="0.4">
      <c r="A48" s="46" t="s">
        <v>15</v>
      </c>
      <c r="B48" s="40">
        <v>1654</v>
      </c>
    </row>
    <row r="49" spans="1:2" ht="21.5" thickBot="1" x14ac:dyDescent="0.4">
      <c r="A49" s="64" t="s">
        <v>66</v>
      </c>
      <c r="B49" s="65">
        <v>6</v>
      </c>
    </row>
    <row r="50" spans="1:2" ht="15" thickBot="1" x14ac:dyDescent="0.4">
      <c r="A50" s="3" t="s">
        <v>28</v>
      </c>
      <c r="B50" s="40">
        <v>107</v>
      </c>
    </row>
    <row r="51" spans="1:2" ht="15" thickBot="1" x14ac:dyDescent="0.4">
      <c r="A51" s="3" t="s">
        <v>48</v>
      </c>
      <c r="B51" s="40">
        <v>55</v>
      </c>
    </row>
    <row r="52" spans="1:2" ht="15" thickBot="1" x14ac:dyDescent="0.4">
      <c r="A52" s="3" t="s">
        <v>29</v>
      </c>
      <c r="B52" s="40">
        <v>1358</v>
      </c>
    </row>
    <row r="53" spans="1:2" ht="15" thickBot="1" x14ac:dyDescent="0.4">
      <c r="A53" s="46" t="s">
        <v>9</v>
      </c>
      <c r="B53" s="40">
        <v>1116</v>
      </c>
    </row>
    <row r="54" spans="1:2" ht="15" thickBot="1" x14ac:dyDescent="0.4">
      <c r="A54" s="3" t="s">
        <v>56</v>
      </c>
      <c r="B54" s="40">
        <v>74</v>
      </c>
    </row>
    <row r="55" spans="1:2" ht="15" thickBot="1" x14ac:dyDescent="0.4">
      <c r="A55" s="3" t="s">
        <v>22</v>
      </c>
      <c r="B55" s="40">
        <v>568</v>
      </c>
    </row>
    <row r="56" spans="1:2" ht="15" thickBot="1" x14ac:dyDescent="0.4">
      <c r="A56" s="14" t="s">
        <v>55</v>
      </c>
      <c r="B56" s="41">
        <v>15</v>
      </c>
    </row>
    <row r="57" spans="1:2" ht="15" thickBot="1" x14ac:dyDescent="0.4">
      <c r="A57" s="3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4"/>
    </row>
  </sheetData>
  <autoFilter ref="A1:A56" xr:uid="{1D19E26B-1765-4516-BAF0-E2894C03DB8E}"/>
  <hyperlinks>
    <hyperlink ref="A35" r:id="rId1" display="https://www.worldometers.info/coronavirus/usa/new-york/" xr:uid="{E0D6830A-DFA7-4991-9CC2-8FC8BD10A074}"/>
    <hyperlink ref="A33" r:id="rId2" display="https://www.worldometers.info/coronavirus/usa/new-jersey/" xr:uid="{233D20B0-9F53-43BA-A067-F1453CC17CD4}"/>
    <hyperlink ref="A16" r:id="rId3" display="https://www.worldometers.info/coronavirus/usa/illinois/" xr:uid="{EF171CB5-DD5C-4220-9408-9B34A30AA857}"/>
    <hyperlink ref="A6" r:id="rId4" display="https://www.worldometers.info/coronavirus/usa/california/" xr:uid="{A75BE730-7819-4DD6-AF79-B20F893C590F}"/>
    <hyperlink ref="A24" r:id="rId5" display="https://www.worldometers.info/coronavirus/usa/massachusetts/" xr:uid="{BA2819C2-BC81-463C-B48A-215C7CF4439D}"/>
    <hyperlink ref="A42" r:id="rId6" display="https://www.worldometers.info/coronavirus/usa/pennsylvania/" xr:uid="{E8C9E68F-D0E6-4F4B-9918-0D30174C8897}"/>
    <hyperlink ref="A48" r:id="rId7" display="https://www.worldometers.info/coronavirus/usa/texas/" xr:uid="{F806A2D9-787A-4F9A-9B92-E60E97812B48}"/>
    <hyperlink ref="A11" r:id="rId8" display="https://www.worldometers.info/coronavirus/usa/florida/" xr:uid="{30BDC86C-62B2-4837-9A53-D3767DABCD65}"/>
    <hyperlink ref="A21" r:id="rId9" display="https://www.worldometers.info/coronavirus/usa/louisiana/" xr:uid="{91054EF3-2EBA-4268-BD9D-313F1C7F4140}"/>
    <hyperlink ref="A39" r:id="rId10" display="https://www.worldometers.info/coronavirus/usa/ohio/" xr:uid="{3D8B5D67-BEC9-4B25-8E46-0A3341C161EC}"/>
    <hyperlink ref="A53" r:id="rId11" display="https://www.worldometers.info/coronavirus/usa/washington/" xr:uid="{18D0995A-C1BA-494C-9316-A572E0F74BB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60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36" bestFit="1" customWidth="1"/>
    <col min="3" max="3" width="10" style="42" bestFit="1" customWidth="1"/>
    <col min="4" max="16384" width="8.7265625" style="36"/>
  </cols>
  <sheetData>
    <row r="1" spans="1:3" ht="13" thickBot="1" x14ac:dyDescent="0.4">
      <c r="A1" s="36" t="s">
        <v>97</v>
      </c>
      <c r="C1" s="42" t="s">
        <v>96</v>
      </c>
    </row>
    <row r="2" spans="1:3" ht="13" thickBot="1" x14ac:dyDescent="0.4">
      <c r="A2" s="36" t="s">
        <v>36</v>
      </c>
      <c r="B2" s="3" t="s">
        <v>36</v>
      </c>
      <c r="C2" s="40">
        <v>610</v>
      </c>
    </row>
    <row r="3" spans="1:3" ht="13" thickBot="1" x14ac:dyDescent="0.4">
      <c r="B3" s="3" t="s">
        <v>52</v>
      </c>
      <c r="C3" s="40">
        <v>10</v>
      </c>
    </row>
    <row r="4" spans="1:3" ht="13" thickBot="1" x14ac:dyDescent="0.4">
      <c r="A4" s="36" t="s">
        <v>33</v>
      </c>
      <c r="B4" s="3" t="s">
        <v>33</v>
      </c>
      <c r="C4" s="40">
        <v>885</v>
      </c>
    </row>
    <row r="5" spans="1:3" ht="13" thickBot="1" x14ac:dyDescent="0.4">
      <c r="A5" s="36" t="s">
        <v>34</v>
      </c>
      <c r="B5" s="3" t="s">
        <v>34</v>
      </c>
      <c r="C5" s="40">
        <v>132</v>
      </c>
    </row>
    <row r="6" spans="1:3" ht="15" thickBot="1" x14ac:dyDescent="0.4">
      <c r="A6" s="36" t="s">
        <v>10</v>
      </c>
      <c r="B6" s="46" t="s">
        <v>10</v>
      </c>
      <c r="C6" s="40">
        <v>4137</v>
      </c>
    </row>
    <row r="7" spans="1:3" ht="13" thickBot="1" x14ac:dyDescent="0.4">
      <c r="A7" s="36" t="s">
        <v>18</v>
      </c>
      <c r="B7" s="3" t="s">
        <v>18</v>
      </c>
      <c r="C7" s="40">
        <v>1436</v>
      </c>
    </row>
    <row r="8" spans="1:3" ht="13" thickBot="1" x14ac:dyDescent="0.4">
      <c r="A8" s="36" t="s">
        <v>23</v>
      </c>
      <c r="B8" s="3" t="s">
        <v>23</v>
      </c>
      <c r="C8" s="40">
        <v>3868</v>
      </c>
    </row>
    <row r="9" spans="1:3" ht="13" thickBot="1" x14ac:dyDescent="0.4">
      <c r="A9" s="36" t="s">
        <v>43</v>
      </c>
      <c r="B9" s="3" t="s">
        <v>43</v>
      </c>
      <c r="C9" s="40">
        <v>356</v>
      </c>
    </row>
    <row r="10" spans="1:3" ht="13" thickBot="1" x14ac:dyDescent="0.4">
      <c r="A10" s="36" t="s">
        <v>95</v>
      </c>
      <c r="B10" s="3" t="s">
        <v>63</v>
      </c>
      <c r="C10" s="40">
        <v>460</v>
      </c>
    </row>
    <row r="11" spans="1:3" ht="15" thickBot="1" x14ac:dyDescent="0.4">
      <c r="A11" s="36" t="s">
        <v>13</v>
      </c>
      <c r="B11" s="46" t="s">
        <v>13</v>
      </c>
      <c r="C11" s="40">
        <v>2413</v>
      </c>
    </row>
    <row r="12" spans="1:3" ht="13" thickBot="1" x14ac:dyDescent="0.4">
      <c r="A12" s="36" t="s">
        <v>16</v>
      </c>
      <c r="B12" s="3" t="s">
        <v>16</v>
      </c>
      <c r="C12" s="40">
        <v>1984</v>
      </c>
    </row>
    <row r="13" spans="1:3" ht="13" thickBot="1" x14ac:dyDescent="0.4">
      <c r="A13" s="36" t="s">
        <v>64</v>
      </c>
      <c r="B13" s="3" t="s">
        <v>64</v>
      </c>
      <c r="C13" s="40">
        <v>5</v>
      </c>
    </row>
    <row r="14" spans="1:3" ht="13" thickBot="1" x14ac:dyDescent="0.4">
      <c r="B14" s="3" t="s">
        <v>47</v>
      </c>
      <c r="C14" s="40">
        <v>17</v>
      </c>
    </row>
    <row r="15" spans="1:3" ht="13" thickBot="1" x14ac:dyDescent="0.4">
      <c r="A15" s="36" t="s">
        <v>49</v>
      </c>
      <c r="B15" s="3" t="s">
        <v>49</v>
      </c>
      <c r="C15" s="40">
        <v>82</v>
      </c>
    </row>
    <row r="16" spans="1:3" ht="15" thickBot="1" x14ac:dyDescent="0.4">
      <c r="A16" s="36" t="s">
        <v>12</v>
      </c>
      <c r="B16" s="46" t="s">
        <v>12</v>
      </c>
      <c r="C16" s="40">
        <v>5270</v>
      </c>
    </row>
    <row r="17" spans="1:3" ht="13" thickBot="1" x14ac:dyDescent="0.4">
      <c r="A17" s="36" t="s">
        <v>27</v>
      </c>
      <c r="B17" s="3" t="s">
        <v>27</v>
      </c>
      <c r="C17" s="40">
        <v>2110</v>
      </c>
    </row>
    <row r="18" spans="1:3" ht="13" thickBot="1" x14ac:dyDescent="0.4">
      <c r="A18" s="36" t="s">
        <v>41</v>
      </c>
      <c r="B18" s="3" t="s">
        <v>41</v>
      </c>
      <c r="C18" s="40">
        <v>527</v>
      </c>
    </row>
    <row r="19" spans="1:3" ht="13" thickBot="1" x14ac:dyDescent="0.4">
      <c r="A19" s="36" t="s">
        <v>45</v>
      </c>
      <c r="B19" s="3" t="s">
        <v>45</v>
      </c>
      <c r="C19" s="40">
        <v>216</v>
      </c>
    </row>
    <row r="20" spans="1:3" ht="13" thickBot="1" x14ac:dyDescent="0.4">
      <c r="A20" s="36" t="s">
        <v>38</v>
      </c>
      <c r="B20" s="3" t="s">
        <v>38</v>
      </c>
      <c r="C20" s="40">
        <v>418</v>
      </c>
    </row>
    <row r="21" spans="1:3" ht="15" thickBot="1" x14ac:dyDescent="0.4">
      <c r="A21" s="36" t="s">
        <v>14</v>
      </c>
      <c r="B21" s="46" t="s">
        <v>14</v>
      </c>
      <c r="C21" s="40">
        <v>2766</v>
      </c>
    </row>
    <row r="22" spans="1:3" ht="13" thickBot="1" x14ac:dyDescent="0.4">
      <c r="B22" s="3" t="s">
        <v>39</v>
      </c>
      <c r="C22" s="40">
        <v>85</v>
      </c>
    </row>
    <row r="23" spans="1:3" ht="13" thickBot="1" x14ac:dyDescent="0.4">
      <c r="A23" s="36" t="s">
        <v>26</v>
      </c>
      <c r="B23" s="3" t="s">
        <v>26</v>
      </c>
      <c r="C23" s="40">
        <v>2466</v>
      </c>
    </row>
    <row r="24" spans="1:3" ht="15" thickBot="1" x14ac:dyDescent="0.4">
      <c r="A24" s="36" t="s">
        <v>17</v>
      </c>
      <c r="B24" s="46" t="s">
        <v>17</v>
      </c>
      <c r="C24" s="40">
        <v>6718</v>
      </c>
    </row>
    <row r="25" spans="1:3" ht="13" thickBot="1" x14ac:dyDescent="0.4">
      <c r="A25" s="36" t="s">
        <v>11</v>
      </c>
      <c r="B25" s="3" t="s">
        <v>11</v>
      </c>
      <c r="C25" s="40">
        <v>5406</v>
      </c>
    </row>
    <row r="26" spans="1:3" ht="13" thickBot="1" x14ac:dyDescent="0.4">
      <c r="A26" s="36" t="s">
        <v>32</v>
      </c>
      <c r="B26" s="3" t="s">
        <v>32</v>
      </c>
      <c r="C26" s="40">
        <v>1006</v>
      </c>
    </row>
    <row r="27" spans="1:3" ht="13" thickBot="1" x14ac:dyDescent="0.4">
      <c r="A27" s="36" t="s">
        <v>30</v>
      </c>
      <c r="B27" s="3" t="s">
        <v>30</v>
      </c>
      <c r="C27" s="40">
        <v>710</v>
      </c>
    </row>
    <row r="28" spans="1:3" ht="13" thickBot="1" x14ac:dyDescent="0.4">
      <c r="A28" s="36" t="s">
        <v>35</v>
      </c>
      <c r="B28" s="3" t="s">
        <v>35</v>
      </c>
      <c r="C28" s="40">
        <v>743</v>
      </c>
    </row>
    <row r="29" spans="1:3" ht="13" thickBot="1" x14ac:dyDescent="0.4">
      <c r="B29" s="3" t="s">
        <v>51</v>
      </c>
      <c r="C29" s="40">
        <v>17</v>
      </c>
    </row>
    <row r="30" spans="1:3" ht="13" thickBot="1" x14ac:dyDescent="0.4">
      <c r="B30" s="3" t="s">
        <v>50</v>
      </c>
      <c r="C30" s="40">
        <v>170</v>
      </c>
    </row>
    <row r="31" spans="1:3" ht="13" thickBot="1" x14ac:dyDescent="0.4">
      <c r="A31" s="36" t="s">
        <v>31</v>
      </c>
      <c r="B31" s="3" t="s">
        <v>31</v>
      </c>
      <c r="C31" s="40">
        <v>415</v>
      </c>
    </row>
    <row r="32" spans="1:3" ht="13" thickBot="1" x14ac:dyDescent="0.4">
      <c r="A32" s="36" t="s">
        <v>42</v>
      </c>
      <c r="B32" s="3" t="s">
        <v>42</v>
      </c>
      <c r="C32" s="40">
        <v>238</v>
      </c>
    </row>
    <row r="33" spans="1:3" ht="15" thickBot="1" x14ac:dyDescent="0.4">
      <c r="A33" s="36" t="s">
        <v>8</v>
      </c>
      <c r="B33" s="46" t="s">
        <v>8</v>
      </c>
      <c r="C33" s="40">
        <v>11536</v>
      </c>
    </row>
    <row r="34" spans="1:3" ht="13" thickBot="1" x14ac:dyDescent="0.4">
      <c r="A34" s="36" t="s">
        <v>44</v>
      </c>
      <c r="B34" s="3" t="s">
        <v>44</v>
      </c>
      <c r="C34" s="40">
        <v>344</v>
      </c>
    </row>
    <row r="35" spans="1:3" ht="15" thickBot="1" x14ac:dyDescent="0.4">
      <c r="A35" s="36" t="s">
        <v>7</v>
      </c>
      <c r="B35" s="46" t="s">
        <v>7</v>
      </c>
      <c r="C35" s="40">
        <v>29751</v>
      </c>
    </row>
    <row r="36" spans="1:3" ht="13" thickBot="1" x14ac:dyDescent="0.4">
      <c r="A36" s="36" t="s">
        <v>24</v>
      </c>
      <c r="B36" s="3" t="s">
        <v>24</v>
      </c>
      <c r="C36" s="40">
        <v>919</v>
      </c>
    </row>
    <row r="37" spans="1:3" ht="13" thickBot="1" x14ac:dyDescent="0.4">
      <c r="B37" s="3" t="s">
        <v>53</v>
      </c>
      <c r="C37" s="40">
        <v>59</v>
      </c>
    </row>
    <row r="38" spans="1:3" ht="15" thickBot="1" x14ac:dyDescent="0.4">
      <c r="A38" s="36" t="s">
        <v>21</v>
      </c>
      <c r="B38" s="46" t="s">
        <v>21</v>
      </c>
      <c r="C38" s="40">
        <v>2137</v>
      </c>
    </row>
    <row r="39" spans="1:3" ht="13" thickBot="1" x14ac:dyDescent="0.4">
      <c r="A39" s="36" t="s">
        <v>46</v>
      </c>
      <c r="B39" s="3" t="s">
        <v>46</v>
      </c>
      <c r="C39" s="40">
        <v>329</v>
      </c>
    </row>
    <row r="40" spans="1:3" ht="13" thickBot="1" x14ac:dyDescent="0.4">
      <c r="A40" s="36" t="s">
        <v>37</v>
      </c>
      <c r="B40" s="3" t="s">
        <v>37</v>
      </c>
      <c r="C40" s="40">
        <v>151</v>
      </c>
    </row>
    <row r="41" spans="1:3" ht="15" thickBot="1" x14ac:dyDescent="0.4">
      <c r="A41" s="36" t="s">
        <v>19</v>
      </c>
      <c r="B41" s="46" t="s">
        <v>19</v>
      </c>
      <c r="C41" s="40">
        <v>5493</v>
      </c>
    </row>
    <row r="42" spans="1:3" ht="13" thickBot="1" x14ac:dyDescent="0.4">
      <c r="A42" s="36" t="s">
        <v>65</v>
      </c>
      <c r="B42" s="3" t="s">
        <v>65</v>
      </c>
      <c r="C42" s="40">
        <v>133</v>
      </c>
    </row>
    <row r="43" spans="1:3" ht="13" thickBot="1" x14ac:dyDescent="0.4">
      <c r="B43" s="3" t="s">
        <v>40</v>
      </c>
      <c r="C43" s="40">
        <v>693</v>
      </c>
    </row>
    <row r="44" spans="1:3" ht="13" thickBot="1" x14ac:dyDescent="0.4">
      <c r="A44" s="36" t="s">
        <v>25</v>
      </c>
      <c r="B44" s="3" t="s">
        <v>25</v>
      </c>
      <c r="C44" s="40">
        <v>483</v>
      </c>
    </row>
    <row r="45" spans="1:3" ht="13" thickBot="1" x14ac:dyDescent="0.4">
      <c r="A45" s="36" t="s">
        <v>54</v>
      </c>
      <c r="B45" s="3" t="s">
        <v>54</v>
      </c>
      <c r="C45" s="40">
        <v>59</v>
      </c>
    </row>
    <row r="46" spans="1:3" ht="13" thickBot="1" x14ac:dyDescent="0.4">
      <c r="A46" s="36" t="s">
        <v>20</v>
      </c>
      <c r="B46" s="3" t="s">
        <v>20</v>
      </c>
      <c r="C46" s="40">
        <v>360</v>
      </c>
    </row>
    <row r="47" spans="1:3" ht="15" thickBot="1" x14ac:dyDescent="0.4">
      <c r="A47" s="36" t="s">
        <v>15</v>
      </c>
      <c r="B47" s="46" t="s">
        <v>15</v>
      </c>
      <c r="C47" s="40">
        <v>1654</v>
      </c>
    </row>
    <row r="48" spans="1:3" ht="13" thickBot="1" x14ac:dyDescent="0.4">
      <c r="A48" s="36" t="s">
        <v>28</v>
      </c>
      <c r="B48" s="3" t="s">
        <v>28</v>
      </c>
      <c r="C48" s="40">
        <v>107</v>
      </c>
    </row>
    <row r="49" spans="1:3" ht="13" thickBot="1" x14ac:dyDescent="0.4">
      <c r="A49" s="36" t="s">
        <v>48</v>
      </c>
      <c r="B49" s="3" t="s">
        <v>48</v>
      </c>
      <c r="C49" s="40">
        <v>55</v>
      </c>
    </row>
    <row r="50" spans="1:3" ht="13" thickBot="1" x14ac:dyDescent="0.4">
      <c r="A50" s="36" t="s">
        <v>29</v>
      </c>
      <c r="B50" s="3" t="s">
        <v>29</v>
      </c>
      <c r="C50" s="40">
        <v>1358</v>
      </c>
    </row>
    <row r="51" spans="1:3" ht="15" thickBot="1" x14ac:dyDescent="0.4">
      <c r="A51" s="36" t="s">
        <v>9</v>
      </c>
      <c r="B51" s="46" t="s">
        <v>9</v>
      </c>
      <c r="C51" s="40">
        <v>1116</v>
      </c>
    </row>
    <row r="52" spans="1:3" ht="13" thickBot="1" x14ac:dyDescent="0.4">
      <c r="B52" s="3" t="s">
        <v>56</v>
      </c>
      <c r="C52" s="40">
        <v>74</v>
      </c>
    </row>
    <row r="53" spans="1:3" ht="13" thickBot="1" x14ac:dyDescent="0.4">
      <c r="A53" s="36" t="s">
        <v>22</v>
      </c>
      <c r="B53" s="3" t="s">
        <v>22</v>
      </c>
      <c r="C53" s="40">
        <v>568</v>
      </c>
    </row>
    <row r="54" spans="1:3" ht="13" thickBot="1" x14ac:dyDescent="0.4">
      <c r="A54" s="36" t="s">
        <v>55</v>
      </c>
      <c r="B54" s="14" t="s">
        <v>55</v>
      </c>
      <c r="C54" s="41">
        <v>15</v>
      </c>
    </row>
    <row r="59" spans="1:3" ht="13" thickBot="1" x14ac:dyDescent="0.4"/>
    <row r="60" spans="1:3" ht="14.5" x14ac:dyDescent="0.35">
      <c r="B60" s="3"/>
      <c r="C60" s="45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35" r:id="rId1" display="https://www.worldometers.info/coronavirus/usa/new-york/" xr:uid="{2B2D361F-24E0-402D-A595-413C83B9BDCA}"/>
    <hyperlink ref="B33" r:id="rId2" display="https://www.worldometers.info/coronavirus/usa/new-jersey/" xr:uid="{DA85D9F7-3121-4281-8C6E-522AA90D91E6}"/>
    <hyperlink ref="B16" r:id="rId3" display="https://www.worldometers.info/coronavirus/usa/illinois/" xr:uid="{1B5E1C89-BC75-462E-8B5F-3A73B1DC0194}"/>
    <hyperlink ref="B6" r:id="rId4" display="https://www.worldometers.info/coronavirus/usa/california/" xr:uid="{99B568EC-2831-42DF-B56F-EDAA4B5E51BA}"/>
    <hyperlink ref="B24" r:id="rId5" display="https://www.worldometers.info/coronavirus/usa/massachusetts/" xr:uid="{BC57B920-8E41-4782-9054-8C21FF474F65}"/>
    <hyperlink ref="B41" r:id="rId6" display="https://www.worldometers.info/coronavirus/usa/pennsylvania/" xr:uid="{E34C782F-FA1A-4909-BA15-6E23BFD8C492}"/>
    <hyperlink ref="B47" r:id="rId7" display="https://www.worldometers.info/coronavirus/usa/texas/" xr:uid="{77046E79-F1FC-456E-8C5F-1497F08382DE}"/>
    <hyperlink ref="B11" r:id="rId8" display="https://www.worldometers.info/coronavirus/usa/florida/" xr:uid="{3316F00F-5E5D-479A-BDD8-DEE029B44E01}"/>
    <hyperlink ref="B21" r:id="rId9" display="https://www.worldometers.info/coronavirus/usa/louisiana/" xr:uid="{EA9C4A11-DC1F-4BB3-9910-32D04C1BD666}"/>
    <hyperlink ref="B38" r:id="rId10" display="https://www.worldometers.info/coronavirus/usa/ohio/" xr:uid="{414A98BF-05F1-4CE6-AEA3-52014E5051B1}"/>
    <hyperlink ref="B51" r:id="rId11" display="https://www.worldometers.info/coronavirus/usa/washington/" xr:uid="{F9DEFEDC-9B77-4193-BAB3-DECEA3889018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2020-05-30T11:49:18Z</dcterms:modified>
</cp:coreProperties>
</file>