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FFAF07CB-8524-43C9-844B-54B592DF5953}" xr6:coauthVersionLast="45" xr6:coauthVersionMax="45" xr10:uidLastSave="{D8BC0278-DF45-4249-8DB8-D61363FFADE0}"/>
  <bookViews>
    <workbookView xWindow="10200" yWindow="-20385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Updates'!$A$1:$V$13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3" l="1"/>
  <c r="L38" i="3" l="1"/>
  <c r="M38" i="3"/>
  <c r="N38" i="3"/>
  <c r="N39" i="3" l="1"/>
  <c r="N53" i="3"/>
  <c r="N44" i="3"/>
  <c r="N49" i="3"/>
  <c r="N26" i="3"/>
  <c r="N7" i="3"/>
  <c r="N24" i="3"/>
  <c r="N51" i="3"/>
  <c r="N52" i="3"/>
  <c r="N21" i="3"/>
  <c r="N54" i="3"/>
  <c r="N2" i="3"/>
  <c r="N37" i="3"/>
  <c r="N15" i="3"/>
  <c r="N8" i="3"/>
  <c r="N5" i="3"/>
  <c r="N16" i="3"/>
  <c r="N19" i="3"/>
  <c r="N9" i="3"/>
  <c r="N23" i="3"/>
  <c r="N22" i="3"/>
  <c r="N12" i="3"/>
  <c r="N46" i="3"/>
  <c r="N34" i="3"/>
  <c r="N20" i="3"/>
  <c r="N48" i="3"/>
  <c r="N17" i="3"/>
  <c r="N50" i="3"/>
  <c r="N43" i="3"/>
  <c r="N40" i="3"/>
  <c r="N10" i="3"/>
  <c r="N47" i="3"/>
  <c r="N3" i="3"/>
  <c r="N55" i="3"/>
  <c r="N32" i="3"/>
  <c r="N28" i="3"/>
  <c r="N25" i="3"/>
  <c r="N56" i="3"/>
  <c r="N11" i="3"/>
  <c r="N33" i="3"/>
  <c r="N29" i="3"/>
  <c r="N45" i="3"/>
  <c r="N13" i="3"/>
  <c r="N36" i="3"/>
  <c r="N6" i="3"/>
  <c r="N18" i="3"/>
  <c r="N30" i="3"/>
  <c r="N41" i="3"/>
  <c r="N35" i="3"/>
  <c r="N4" i="3"/>
  <c r="N42" i="3"/>
  <c r="N27" i="3"/>
  <c r="N14" i="3"/>
  <c r="N31" i="3"/>
  <c r="M55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M6" i="1"/>
  <c r="M7" i="1"/>
  <c r="M8" i="1"/>
  <c r="M9" i="1"/>
  <c r="M10" i="1"/>
  <c r="M11" i="1"/>
  <c r="O56" i="3" l="1"/>
  <c r="L55" i="3"/>
  <c r="L7" i="3"/>
  <c r="L28" i="3"/>
  <c r="L35" i="3"/>
  <c r="L48" i="3"/>
  <c r="L39" i="3"/>
  <c r="L20" i="3"/>
  <c r="L50" i="3"/>
  <c r="L46" i="3"/>
  <c r="L15" i="3"/>
  <c r="L27" i="3"/>
  <c r="L44" i="3"/>
  <c r="L16" i="3"/>
  <c r="L26" i="3"/>
  <c r="L42" i="3"/>
  <c r="L14" i="3"/>
  <c r="L43" i="3"/>
  <c r="L32" i="3"/>
  <c r="L52" i="3"/>
  <c r="L40" i="3"/>
  <c r="L13" i="3"/>
  <c r="L41" i="3"/>
  <c r="L51" i="3"/>
  <c r="L2" i="3"/>
  <c r="L12" i="3"/>
  <c r="L4" i="3"/>
  <c r="L36" i="3"/>
  <c r="L53" i="3"/>
  <c r="L19" i="3"/>
  <c r="L25" i="3"/>
  <c r="L56" i="3"/>
  <c r="L5" i="3"/>
  <c r="L23" i="3"/>
  <c r="L21" i="3"/>
  <c r="L22" i="3"/>
  <c r="L37" i="3"/>
  <c r="L30" i="3"/>
  <c r="L47" i="3"/>
  <c r="L10" i="3"/>
  <c r="L45" i="3"/>
  <c r="L6" i="3"/>
  <c r="L31" i="3"/>
  <c r="L18" i="3"/>
  <c r="L9" i="3"/>
  <c r="L29" i="3"/>
  <c r="L54" i="3"/>
  <c r="L3" i="3"/>
  <c r="L17" i="3"/>
  <c r="L34" i="3"/>
  <c r="L33" i="3"/>
  <c r="L49" i="3"/>
  <c r="L8" i="3"/>
  <c r="M37" i="3" l="1"/>
  <c r="M41" i="3"/>
  <c r="M43" i="3"/>
  <c r="M45" i="3"/>
  <c r="M39" i="3"/>
  <c r="M17" i="3"/>
  <c r="M30" i="3"/>
  <c r="M11" i="3"/>
  <c r="M40" i="3"/>
  <c r="M22" i="3"/>
  <c r="M2" i="3"/>
  <c r="M14" i="3"/>
  <c r="M51" i="3"/>
  <c r="M49" i="3"/>
  <c r="M24" i="3"/>
  <c r="M15" i="3"/>
  <c r="M52" i="3"/>
  <c r="M3" i="3"/>
  <c r="M7" i="3"/>
  <c r="M10" i="3"/>
  <c r="M32" i="3"/>
  <c r="M48" i="3"/>
  <c r="M23" i="3"/>
  <c r="M44" i="3"/>
  <c r="M27" i="3"/>
  <c r="M29" i="3"/>
  <c r="M50" i="3"/>
  <c r="M36" i="3"/>
  <c r="M4" i="3"/>
  <c r="M20" i="3"/>
  <c r="M5" i="3"/>
  <c r="M12" i="3"/>
  <c r="M18" i="3"/>
  <c r="M19" i="3"/>
  <c r="M54" i="3"/>
  <c r="M34" i="3"/>
  <c r="M56" i="3"/>
  <c r="M42" i="3"/>
  <c r="M26" i="3"/>
  <c r="M8" i="3"/>
  <c r="M21" i="3"/>
  <c r="M9" i="3"/>
  <c r="M53" i="3"/>
  <c r="M25" i="3"/>
  <c r="M13" i="3"/>
  <c r="M33" i="3"/>
  <c r="M31" i="3"/>
  <c r="M6" i="3"/>
  <c r="M35" i="3"/>
  <c r="M46" i="3"/>
  <c r="M47" i="3"/>
  <c r="M16" i="3"/>
  <c r="M28" i="3"/>
  <c r="L24" i="3" l="1"/>
  <c r="N5" i="1" l="1"/>
  <c r="O5" i="1" s="1"/>
  <c r="N6" i="1"/>
  <c r="O6" i="1" s="1"/>
  <c r="N7" i="1"/>
  <c r="N8" i="1"/>
  <c r="N9" i="1"/>
  <c r="N10" i="1"/>
  <c r="O10" i="1" s="1"/>
  <c r="N11" i="1"/>
  <c r="O11" i="1" s="1"/>
  <c r="O8" i="1" l="1"/>
  <c r="O7" i="1"/>
  <c r="O9" i="1"/>
  <c r="U2" i="1"/>
  <c r="N12" i="1" l="1"/>
  <c r="O12" i="1" l="1"/>
  <c r="U6" i="1"/>
  <c r="V6" i="1" s="1"/>
  <c r="U8" i="1"/>
  <c r="V8" i="1" s="1"/>
  <c r="U5" i="1"/>
  <c r="V5" i="1" s="1"/>
  <c r="U11" i="1"/>
  <c r="V11" i="1" s="1"/>
  <c r="U9" i="1"/>
  <c r="V9" i="1" s="1"/>
  <c r="U10" i="1"/>
  <c r="V10" i="1" s="1"/>
  <c r="U7" i="1"/>
  <c r="V7" i="1" s="1"/>
  <c r="S11" i="1"/>
  <c r="S5" i="1"/>
  <c r="S10" i="1"/>
  <c r="S7" i="1"/>
  <c r="S8" i="1"/>
  <c r="S9" i="1"/>
  <c r="S12" i="1" s="1"/>
  <c r="S6" i="1"/>
  <c r="T5" i="1"/>
  <c r="T9" i="1"/>
  <c r="T12" i="1" s="1"/>
  <c r="T8" i="1"/>
  <c r="T10" i="1"/>
  <c r="T7" i="1"/>
  <c r="T6" i="1"/>
  <c r="T11" i="1"/>
  <c r="R6" i="1"/>
  <c r="R8" i="1"/>
  <c r="R5" i="1"/>
  <c r="R11" i="1"/>
  <c r="R10" i="1"/>
  <c r="R7" i="1"/>
  <c r="R9" i="1"/>
  <c r="R12" i="1" s="1"/>
  <c r="Q9" i="1"/>
  <c r="Q12" i="1" s="1"/>
  <c r="Q6" i="1"/>
  <c r="Q7" i="1"/>
  <c r="Q11" i="1"/>
  <c r="Q10" i="1"/>
  <c r="Q5" i="1"/>
  <c r="Q8" i="1"/>
  <c r="U1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<sst xmlns="http://schemas.openxmlformats.org/spreadsheetml/2006/main" count="321" uniqueCount="102">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</sst>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kentucky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virginia/" TargetMode="External"/><Relationship Id="rId17" Type="http://schemas.openxmlformats.org/officeDocument/2006/relationships/hyperlink" Target="https://www.worldometers.info/coronavirus/usa/washington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new-mexic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maryland/" TargetMode="External"/><Relationship Id="rId5" Type="http://schemas.openxmlformats.org/officeDocument/2006/relationships/hyperlink" Target="https://www.worldometers.info/coronavirus/usa/texas/" TargetMode="External"/><Relationship Id="rId15" Type="http://schemas.openxmlformats.org/officeDocument/2006/relationships/hyperlink" Target="https://www.worldometers.info/coronavirus/usa/louisiana/" TargetMode="External"/><Relationship Id="rId10" Type="http://schemas.openxmlformats.org/officeDocument/2006/relationships/hyperlink" Target="https://www.worldometers.info/coronavirus/usa/georgia/" TargetMode="External"/><Relationship Id="rId19" Type="http://schemas.openxmlformats.org/officeDocument/2006/relationships/hyperlink" Target="https://www.worldometers.info/coronavirus/usa/oklahoma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north-caroli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kentucky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virginia/" TargetMode="External"/><Relationship Id="rId17" Type="http://schemas.openxmlformats.org/officeDocument/2006/relationships/hyperlink" Target="https://www.worldometers.info/coronavirus/usa/washington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new-mexic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maryland/" TargetMode="External"/><Relationship Id="rId5" Type="http://schemas.openxmlformats.org/officeDocument/2006/relationships/hyperlink" Target="https://www.worldometers.info/coronavirus/usa/texas/" TargetMode="External"/><Relationship Id="rId15" Type="http://schemas.openxmlformats.org/officeDocument/2006/relationships/hyperlink" Target="https://www.worldometers.info/coronavirus/usa/louisiana/" TargetMode="External"/><Relationship Id="rId10" Type="http://schemas.openxmlformats.org/officeDocument/2006/relationships/hyperlink" Target="https://www.worldometers.info/coronavirus/usa/georgia/" TargetMode="External"/><Relationship Id="rId19" Type="http://schemas.openxmlformats.org/officeDocument/2006/relationships/hyperlink" Target="https://www.worldometers.info/coronavirus/usa/oklahoma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north-caroli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kentucky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virginia/" TargetMode="External"/><Relationship Id="rId17" Type="http://schemas.openxmlformats.org/officeDocument/2006/relationships/hyperlink" Target="https://www.worldometers.info/coronavirus/usa/washington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new-mexic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maryland/" TargetMode="External"/><Relationship Id="rId5" Type="http://schemas.openxmlformats.org/officeDocument/2006/relationships/hyperlink" Target="https://www.worldometers.info/coronavirus/usa/texas/" TargetMode="External"/><Relationship Id="rId15" Type="http://schemas.openxmlformats.org/officeDocument/2006/relationships/hyperlink" Target="https://www.worldometers.info/coronavirus/usa/louisiana/" TargetMode="External"/><Relationship Id="rId10" Type="http://schemas.openxmlformats.org/officeDocument/2006/relationships/hyperlink" Target="https://www.worldometers.info/coronavirus/usa/georgia/" TargetMode="External"/><Relationship Id="rId19" Type="http://schemas.openxmlformats.org/officeDocument/2006/relationships/hyperlink" Target="https://www.worldometers.info/coronavirus/usa/oklahoma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north-caroli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kentucky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virginia/" TargetMode="External"/><Relationship Id="rId17" Type="http://schemas.openxmlformats.org/officeDocument/2006/relationships/hyperlink" Target="https://www.worldometers.info/coronavirus/usa/washington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new-mexic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maryland/" TargetMode="External"/><Relationship Id="rId5" Type="http://schemas.openxmlformats.org/officeDocument/2006/relationships/hyperlink" Target="https://www.worldometers.info/coronavirus/usa/texas/" TargetMode="External"/><Relationship Id="rId15" Type="http://schemas.openxmlformats.org/officeDocument/2006/relationships/hyperlink" Target="https://www.worldometers.info/coronavirus/usa/louisiana/" TargetMode="External"/><Relationship Id="rId10" Type="http://schemas.openxmlformats.org/officeDocument/2006/relationships/hyperlink" Target="https://www.worldometers.info/coronavirus/usa/georgia/" TargetMode="External"/><Relationship Id="rId19" Type="http://schemas.openxmlformats.org/officeDocument/2006/relationships/hyperlink" Target="https://www.worldometers.info/coronavirus/usa/oklahoma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north-caroli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19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412636</v>
      </c>
      <c r="C5" s="2"/>
      <c r="D5" s="1">
        <v>31314</v>
      </c>
      <c r="E5" s="2"/>
      <c r="F5" s="1">
        <v>293987</v>
      </c>
      <c r="G5" s="1">
        <v>21211</v>
      </c>
      <c r="H5" s="1">
        <v>1610</v>
      </c>
      <c r="I5" s="1">
        <v>3500999</v>
      </c>
      <c r="J5" s="1">
        <v>179967</v>
      </c>
      <c r="K5" s="7"/>
      <c r="L5" s="8"/>
      <c r="M5" s="26">
        <f t="shared" ref="M5:M11" si="0">D5/B5</f>
        <v>7.588770732558478E-2</v>
      </c>
      <c r="N5" s="4">
        <f t="shared" ref="N5:N12" si="1">D5/$O$1</f>
        <v>2087600</v>
      </c>
      <c r="O5" s="5">
        <f t="shared" ref="O5:O12" si="2">ABS(F5-N5)/N5</f>
        <v>0.85917465031615248</v>
      </c>
      <c r="P5" s="5"/>
      <c r="Q5" s="22">
        <f t="shared" ref="Q5:Q11" si="3">$Q$2*$N5</f>
        <v>313140</v>
      </c>
      <c r="R5" s="22">
        <f t="shared" ref="R5:R11" si="4">$R$2*$N5</f>
        <v>1252560</v>
      </c>
      <c r="S5" s="22">
        <f t="shared" ref="S5:S11" si="5">$S$2*$N5</f>
        <v>521900</v>
      </c>
      <c r="T5" s="22">
        <f t="shared" ref="T5:T11" si="6">$T$2*$N5</f>
        <v>260950</v>
      </c>
      <c r="U5" s="22">
        <f t="shared" ref="U5:U11" si="7">$U$2*$N5</f>
        <v>31314</v>
      </c>
      <c r="V5" s="19">
        <f t="shared" ref="V5:V11" si="8">N5-U5</f>
        <v>2056286</v>
      </c>
    </row>
    <row r="6" spans="1:22" ht="15" thickBot="1" x14ac:dyDescent="0.4">
      <c r="A6" s="44" t="s">
        <v>10</v>
      </c>
      <c r="B6" s="1">
        <v>190848</v>
      </c>
      <c r="C6" s="53">
        <v>250</v>
      </c>
      <c r="D6" s="1">
        <v>5635</v>
      </c>
      <c r="E6" s="58">
        <v>2</v>
      </c>
      <c r="F6" s="1">
        <v>133763</v>
      </c>
      <c r="G6" s="1">
        <v>4830</v>
      </c>
      <c r="H6" s="2">
        <v>143</v>
      </c>
      <c r="I6" s="1">
        <v>3503803</v>
      </c>
      <c r="J6" s="1">
        <v>88676</v>
      </c>
      <c r="K6" s="7"/>
      <c r="L6" s="8"/>
      <c r="M6" s="26">
        <f t="shared" si="0"/>
        <v>2.952611502347418E-2</v>
      </c>
      <c r="N6" s="4">
        <f t="shared" si="1"/>
        <v>375666.66666666669</v>
      </c>
      <c r="O6" s="5">
        <f t="shared" si="2"/>
        <v>0.64393167701863352</v>
      </c>
      <c r="P6" s="5"/>
      <c r="Q6" s="22">
        <f t="shared" si="3"/>
        <v>56350</v>
      </c>
      <c r="R6" s="22">
        <f t="shared" si="4"/>
        <v>225400</v>
      </c>
      <c r="S6" s="22">
        <f t="shared" si="5"/>
        <v>93916.666666666672</v>
      </c>
      <c r="T6" s="22">
        <f t="shared" si="6"/>
        <v>46958.333333333336</v>
      </c>
      <c r="U6" s="22">
        <f t="shared" si="7"/>
        <v>5635</v>
      </c>
      <c r="V6" s="19">
        <f t="shared" si="8"/>
        <v>370031.66666666669</v>
      </c>
    </row>
    <row r="7" spans="1:22" ht="15" thickBot="1" x14ac:dyDescent="0.4">
      <c r="A7" s="44" t="s">
        <v>8</v>
      </c>
      <c r="B7" s="1">
        <v>172960</v>
      </c>
      <c r="C7" s="2"/>
      <c r="D7" s="1">
        <v>13081</v>
      </c>
      <c r="E7" s="2"/>
      <c r="F7" s="1">
        <v>121801</v>
      </c>
      <c r="G7" s="1">
        <v>19473</v>
      </c>
      <c r="H7" s="1">
        <v>1473</v>
      </c>
      <c r="I7" s="1">
        <v>1283451</v>
      </c>
      <c r="J7" s="1">
        <v>144497</v>
      </c>
      <c r="K7" s="7"/>
      <c r="L7" s="8"/>
      <c r="M7" s="26">
        <f t="shared" si="0"/>
        <v>7.5630203515263644E-2</v>
      </c>
      <c r="N7" s="4">
        <f t="shared" si="1"/>
        <v>872066.66666666674</v>
      </c>
      <c r="O7" s="5">
        <f t="shared" si="2"/>
        <v>0.86033063221466255</v>
      </c>
      <c r="P7" s="5"/>
      <c r="Q7" s="22">
        <f t="shared" si="3"/>
        <v>130810</v>
      </c>
      <c r="R7" s="22">
        <f t="shared" si="4"/>
        <v>523240</v>
      </c>
      <c r="S7" s="22">
        <f t="shared" si="5"/>
        <v>218016.66666666669</v>
      </c>
      <c r="T7" s="22">
        <f t="shared" si="6"/>
        <v>109008.33333333334</v>
      </c>
      <c r="U7" s="22">
        <f t="shared" si="7"/>
        <v>13081</v>
      </c>
      <c r="V7" s="19">
        <f t="shared" si="8"/>
        <v>858985.66666666674</v>
      </c>
    </row>
    <row r="8" spans="1:22" ht="15" thickBot="1" x14ac:dyDescent="0.4">
      <c r="A8" s="44" t="s">
        <v>12</v>
      </c>
      <c r="B8" s="1">
        <v>137825</v>
      </c>
      <c r="C8" s="2"/>
      <c r="D8" s="1">
        <v>6707</v>
      </c>
      <c r="E8" s="2"/>
      <c r="F8" s="1">
        <v>26042</v>
      </c>
      <c r="G8" s="1">
        <v>10876</v>
      </c>
      <c r="H8" s="2">
        <v>529</v>
      </c>
      <c r="I8" s="1">
        <v>1399510</v>
      </c>
      <c r="J8" s="1">
        <v>110443</v>
      </c>
      <c r="K8" s="7"/>
      <c r="L8" s="8"/>
      <c r="M8" s="26">
        <f t="shared" si="0"/>
        <v>4.8663159804099403E-2</v>
      </c>
      <c r="N8" s="4">
        <f t="shared" si="1"/>
        <v>447133.33333333337</v>
      </c>
      <c r="O8" s="5">
        <f t="shared" si="2"/>
        <v>0.94175786491725066</v>
      </c>
      <c r="P8" s="5"/>
      <c r="Q8" s="22">
        <f t="shared" si="3"/>
        <v>67070</v>
      </c>
      <c r="R8" s="22">
        <f t="shared" si="4"/>
        <v>268280</v>
      </c>
      <c r="S8" s="22">
        <f t="shared" si="5"/>
        <v>111783.33333333334</v>
      </c>
      <c r="T8" s="22">
        <f t="shared" si="6"/>
        <v>55891.666666666672</v>
      </c>
      <c r="U8" s="22">
        <f t="shared" si="7"/>
        <v>6707</v>
      </c>
      <c r="V8" s="19">
        <f t="shared" si="8"/>
        <v>440426.33333333337</v>
      </c>
    </row>
    <row r="9" spans="1:22" ht="15" thickBot="1" x14ac:dyDescent="0.4">
      <c r="A9" s="44" t="s">
        <v>15</v>
      </c>
      <c r="B9" s="1">
        <v>125015</v>
      </c>
      <c r="C9" s="2"/>
      <c r="D9" s="1">
        <v>2251</v>
      </c>
      <c r="E9" s="2"/>
      <c r="F9" s="1">
        <v>52050</v>
      </c>
      <c r="G9" s="1">
        <v>4311</v>
      </c>
      <c r="H9" s="2">
        <v>78</v>
      </c>
      <c r="I9" s="1">
        <v>1820865</v>
      </c>
      <c r="J9" s="1">
        <v>62797</v>
      </c>
      <c r="K9" s="7"/>
      <c r="L9" s="8"/>
      <c r="M9" s="26">
        <f t="shared" si="0"/>
        <v>1.8005839299284086E-2</v>
      </c>
      <c r="N9" s="4">
        <f t="shared" si="1"/>
        <v>150066.66666666669</v>
      </c>
      <c r="O9" s="5">
        <f t="shared" si="2"/>
        <v>0.6531541537094625</v>
      </c>
      <c r="P9" s="5"/>
      <c r="Q9" s="22">
        <f t="shared" si="3"/>
        <v>22510.000000000004</v>
      </c>
      <c r="R9" s="22">
        <f t="shared" si="4"/>
        <v>90040.000000000015</v>
      </c>
      <c r="S9" s="22">
        <f t="shared" si="5"/>
        <v>37516.666666666672</v>
      </c>
      <c r="T9" s="22">
        <f t="shared" si="6"/>
        <v>18758.333333333336</v>
      </c>
      <c r="U9" s="22">
        <f t="shared" si="7"/>
        <v>2251</v>
      </c>
      <c r="V9" s="19">
        <f t="shared" si="8"/>
        <v>147815.66666666669</v>
      </c>
    </row>
    <row r="10" spans="1:22" ht="15" thickBot="1" x14ac:dyDescent="0.4">
      <c r="A10" s="44" t="s">
        <v>17</v>
      </c>
      <c r="B10" s="1">
        <v>107439</v>
      </c>
      <c r="C10" s="2"/>
      <c r="D10" s="1">
        <v>7890</v>
      </c>
      <c r="E10" s="2"/>
      <c r="F10" s="1">
        <v>10824</v>
      </c>
      <c r="G10" s="1">
        <v>15588</v>
      </c>
      <c r="H10" s="1">
        <v>1145</v>
      </c>
      <c r="I10" s="1">
        <v>848167</v>
      </c>
      <c r="J10" s="1">
        <v>123056</v>
      </c>
      <c r="K10" s="8"/>
      <c r="L10" s="8"/>
      <c r="M10" s="26">
        <f t="shared" si="0"/>
        <v>7.3437020076508527E-2</v>
      </c>
      <c r="N10" s="4">
        <f t="shared" si="1"/>
        <v>526000</v>
      </c>
      <c r="O10" s="5">
        <f t="shared" si="2"/>
        <v>0.9794220532319392</v>
      </c>
      <c r="P10" s="5"/>
      <c r="Q10" s="22">
        <f t="shared" si="3"/>
        <v>78900</v>
      </c>
      <c r="R10" s="22">
        <f t="shared" si="4"/>
        <v>315600</v>
      </c>
      <c r="S10" s="22">
        <f t="shared" si="5"/>
        <v>131500</v>
      </c>
      <c r="T10" s="22">
        <f t="shared" si="6"/>
        <v>65750</v>
      </c>
      <c r="U10" s="22">
        <f t="shared" si="7"/>
        <v>7890</v>
      </c>
      <c r="V10" s="19">
        <f t="shared" si="8"/>
        <v>518110</v>
      </c>
    </row>
    <row r="11" spans="1:22" ht="15" thickBot="1" x14ac:dyDescent="0.4">
      <c r="A11" s="44" t="s">
        <v>13</v>
      </c>
      <c r="B11" s="1">
        <v>103503</v>
      </c>
      <c r="C11" s="2"/>
      <c r="D11" s="1">
        <v>3240</v>
      </c>
      <c r="E11" s="2"/>
      <c r="F11" s="1">
        <v>80024</v>
      </c>
      <c r="G11" s="1">
        <v>4819</v>
      </c>
      <c r="H11" s="2">
        <v>151</v>
      </c>
      <c r="I11" s="1">
        <v>1641838</v>
      </c>
      <c r="J11" s="1">
        <v>76444</v>
      </c>
      <c r="K11" s="7"/>
      <c r="L11" s="8"/>
      <c r="M11" s="26">
        <f t="shared" si="0"/>
        <v>3.1303440479986087E-2</v>
      </c>
      <c r="N11" s="4">
        <f t="shared" si="1"/>
        <v>216000</v>
      </c>
      <c r="O11" s="5">
        <f t="shared" si="2"/>
        <v>0.62951851851851848</v>
      </c>
      <c r="P11" s="5"/>
      <c r="Q11" s="22">
        <f t="shared" si="3"/>
        <v>32400</v>
      </c>
      <c r="R11" s="22">
        <f t="shared" si="4"/>
        <v>129600</v>
      </c>
      <c r="S11" s="22">
        <f t="shared" si="5"/>
        <v>54000</v>
      </c>
      <c r="T11" s="22">
        <f t="shared" si="6"/>
        <v>27000</v>
      </c>
      <c r="U11" s="22">
        <f t="shared" si="7"/>
        <v>3240</v>
      </c>
      <c r="V11" s="19">
        <f t="shared" si="8"/>
        <v>212760</v>
      </c>
    </row>
    <row r="12" spans="1:22" ht="15" thickBot="1" x14ac:dyDescent="0.4">
      <c r="A12" s="44" t="s">
        <v>19</v>
      </c>
      <c r="B12" s="1">
        <v>87284</v>
      </c>
      <c r="C12" s="2"/>
      <c r="D12" s="1">
        <v>6527</v>
      </c>
      <c r="E12" s="2"/>
      <c r="F12" s="1">
        <v>16255</v>
      </c>
      <c r="G12" s="1">
        <v>6818</v>
      </c>
      <c r="H12" s="2">
        <v>510</v>
      </c>
      <c r="I12" s="1">
        <v>698182</v>
      </c>
      <c r="J12" s="1">
        <v>54537</v>
      </c>
      <c r="K12" s="7"/>
      <c r="L12" s="8"/>
      <c r="M12" s="25"/>
      <c r="N12" s="4">
        <f t="shared" si="1"/>
        <v>435133.33333333337</v>
      </c>
      <c r="O12" s="5">
        <f t="shared" si="2"/>
        <v>0.96264363413513099</v>
      </c>
      <c r="P12" s="5"/>
      <c r="Q12" s="22">
        <f>Q9*$N12</f>
        <v>9794851333.3333359</v>
      </c>
      <c r="R12" s="22">
        <f>R9*$N12</f>
        <v>39179405333.333344</v>
      </c>
      <c r="S12" s="22">
        <f>S9*$N12</f>
        <v>16324752222.222225</v>
      </c>
      <c r="T12" s="22">
        <f>T9*$N12</f>
        <v>8162376111.1111126</v>
      </c>
      <c r="U12" s="22">
        <f>U9*$N12</f>
        <v>979485133.33333337</v>
      </c>
    </row>
    <row r="13" spans="1:22" ht="15" thickBot="1" x14ac:dyDescent="0.4">
      <c r="A13" s="44" t="s">
        <v>11</v>
      </c>
      <c r="B13" s="1">
        <v>68197</v>
      </c>
      <c r="C13" s="2"/>
      <c r="D13" s="1">
        <v>6109</v>
      </c>
      <c r="E13" s="2"/>
      <c r="F13" s="1">
        <v>12798</v>
      </c>
      <c r="G13" s="1">
        <v>6829</v>
      </c>
      <c r="H13" s="2">
        <v>612</v>
      </c>
      <c r="I13" s="1">
        <v>1089297</v>
      </c>
      <c r="J13" s="1">
        <v>109073</v>
      </c>
      <c r="K13" s="7"/>
      <c r="L13" s="8"/>
      <c r="M13" s="24"/>
      <c r="N13" s="4"/>
      <c r="O13" s="5"/>
      <c r="P13" s="5"/>
    </row>
    <row r="14" spans="1:22" ht="15" thickBot="1" x14ac:dyDescent="0.4">
      <c r="A14" s="44" t="s">
        <v>16</v>
      </c>
      <c r="B14" s="1">
        <v>67678</v>
      </c>
      <c r="C14" s="2"/>
      <c r="D14" s="1">
        <v>2688</v>
      </c>
      <c r="E14" s="2"/>
      <c r="F14" s="1">
        <v>59310</v>
      </c>
      <c r="G14" s="1">
        <v>6374</v>
      </c>
      <c r="H14" s="2">
        <v>253</v>
      </c>
      <c r="I14" s="1">
        <v>874123</v>
      </c>
      <c r="J14" s="1">
        <v>82329</v>
      </c>
      <c r="K14" s="8"/>
      <c r="L14" s="8"/>
    </row>
    <row r="15" spans="1:22" ht="15" thickBot="1" x14ac:dyDescent="0.4">
      <c r="A15" s="44" t="s">
        <v>26</v>
      </c>
      <c r="B15" s="1">
        <v>65007</v>
      </c>
      <c r="C15" s="2"/>
      <c r="D15" s="1">
        <v>3092</v>
      </c>
      <c r="E15" s="2"/>
      <c r="F15" s="1">
        <v>57118</v>
      </c>
      <c r="G15" s="1">
        <v>10753</v>
      </c>
      <c r="H15" s="2">
        <v>511</v>
      </c>
      <c r="I15" s="1">
        <v>583091</v>
      </c>
      <c r="J15" s="1">
        <v>96448</v>
      </c>
      <c r="K15" s="8"/>
      <c r="L15" s="8"/>
    </row>
    <row r="16" spans="1:22" ht="15" thickBot="1" x14ac:dyDescent="0.4">
      <c r="A16" s="44" t="s">
        <v>29</v>
      </c>
      <c r="B16" s="1">
        <v>58994</v>
      </c>
      <c r="C16" s="2"/>
      <c r="D16" s="1">
        <v>1645</v>
      </c>
      <c r="E16" s="2"/>
      <c r="F16" s="1">
        <v>49624</v>
      </c>
      <c r="G16" s="1">
        <v>6912</v>
      </c>
      <c r="H16" s="2">
        <v>193</v>
      </c>
      <c r="I16" s="1">
        <v>627248</v>
      </c>
      <c r="J16" s="1">
        <v>73487</v>
      </c>
      <c r="K16" s="7"/>
      <c r="L16" s="8"/>
    </row>
    <row r="17" spans="1:12" ht="15" thickBot="1" x14ac:dyDescent="0.4">
      <c r="A17" s="44" t="s">
        <v>33</v>
      </c>
      <c r="B17" s="1">
        <v>58179</v>
      </c>
      <c r="C17" s="2"/>
      <c r="D17" s="1">
        <v>1384</v>
      </c>
      <c r="E17" s="2"/>
      <c r="F17" s="1">
        <v>49049</v>
      </c>
      <c r="G17" s="1">
        <v>7993</v>
      </c>
      <c r="H17" s="2">
        <v>190</v>
      </c>
      <c r="I17" s="1">
        <v>589754</v>
      </c>
      <c r="J17" s="1">
        <v>81024</v>
      </c>
      <c r="K17" s="8"/>
      <c r="L17" s="8"/>
    </row>
    <row r="18" spans="1:12" ht="15" thickBot="1" x14ac:dyDescent="0.4">
      <c r="A18" s="44" t="s">
        <v>24</v>
      </c>
      <c r="B18" s="1">
        <v>54571</v>
      </c>
      <c r="C18" s="2"/>
      <c r="D18" s="1">
        <v>1294</v>
      </c>
      <c r="E18" s="2"/>
      <c r="F18" s="1">
        <v>16356</v>
      </c>
      <c r="G18" s="1">
        <v>5203</v>
      </c>
      <c r="H18" s="2">
        <v>123</v>
      </c>
      <c r="I18" s="1">
        <v>773828</v>
      </c>
      <c r="J18" s="1">
        <v>73782</v>
      </c>
      <c r="K18" s="7"/>
      <c r="L18" s="8"/>
    </row>
    <row r="19" spans="1:12" ht="15" thickBot="1" x14ac:dyDescent="0.4">
      <c r="A19" s="44" t="s">
        <v>14</v>
      </c>
      <c r="B19" s="1">
        <v>51713</v>
      </c>
      <c r="C19" s="2"/>
      <c r="D19" s="1">
        <v>3142</v>
      </c>
      <c r="E19" s="2"/>
      <c r="F19" s="1">
        <v>8779</v>
      </c>
      <c r="G19" s="1">
        <v>11124</v>
      </c>
      <c r="H19" s="2">
        <v>676</v>
      </c>
      <c r="I19" s="1">
        <v>635939</v>
      </c>
      <c r="J19" s="1">
        <v>136797</v>
      </c>
      <c r="K19" s="7"/>
      <c r="L19" s="8"/>
    </row>
    <row r="20" spans="1:12" ht="15" thickBot="1" x14ac:dyDescent="0.4">
      <c r="A20" s="44" t="s">
        <v>21</v>
      </c>
      <c r="B20" s="1">
        <v>46184</v>
      </c>
      <c r="C20" s="2"/>
      <c r="D20" s="1">
        <v>2740</v>
      </c>
      <c r="E20" s="2"/>
      <c r="F20" s="1">
        <v>33028</v>
      </c>
      <c r="G20" s="1">
        <v>3951</v>
      </c>
      <c r="H20" s="2">
        <v>234</v>
      </c>
      <c r="I20" s="1">
        <v>670437</v>
      </c>
      <c r="J20" s="1">
        <v>57356</v>
      </c>
      <c r="K20" s="7"/>
      <c r="L20" s="8"/>
    </row>
    <row r="21" spans="1:12" ht="15" thickBot="1" x14ac:dyDescent="0.4">
      <c r="A21" s="3" t="s">
        <v>23</v>
      </c>
      <c r="B21" s="1">
        <v>45899</v>
      </c>
      <c r="C21" s="2"/>
      <c r="D21" s="1">
        <v>4277</v>
      </c>
      <c r="E21" s="2"/>
      <c r="F21" s="1">
        <v>32398</v>
      </c>
      <c r="G21" s="1">
        <v>12874</v>
      </c>
      <c r="H21" s="1">
        <v>1200</v>
      </c>
      <c r="I21" s="1">
        <v>403944</v>
      </c>
      <c r="J21" s="1">
        <v>113299</v>
      </c>
      <c r="K21" s="8"/>
      <c r="L21" s="8"/>
    </row>
    <row r="22" spans="1:12" ht="15" thickBot="1" x14ac:dyDescent="0.4">
      <c r="A22" s="3" t="s">
        <v>27</v>
      </c>
      <c r="B22" s="1">
        <v>42871</v>
      </c>
      <c r="C22" s="2"/>
      <c r="D22" s="1">
        <v>2569</v>
      </c>
      <c r="E22" s="2"/>
      <c r="F22" s="1">
        <v>8150</v>
      </c>
      <c r="G22" s="1">
        <v>6368</v>
      </c>
      <c r="H22" s="2">
        <v>382</v>
      </c>
      <c r="I22" s="1">
        <v>426376</v>
      </c>
      <c r="J22" s="1">
        <v>63334</v>
      </c>
      <c r="K22" s="7"/>
      <c r="L22" s="8"/>
    </row>
    <row r="23" spans="1:12" ht="15" thickBot="1" x14ac:dyDescent="0.4">
      <c r="A23" s="3" t="s">
        <v>20</v>
      </c>
      <c r="B23" s="1">
        <v>36303</v>
      </c>
      <c r="C23" s="2"/>
      <c r="D23" s="2">
        <v>542</v>
      </c>
      <c r="E23" s="2"/>
      <c r="F23" s="1">
        <v>11693</v>
      </c>
      <c r="G23" s="1">
        <v>5316</v>
      </c>
      <c r="H23" s="2">
        <v>79</v>
      </c>
      <c r="I23" s="1">
        <v>705419</v>
      </c>
      <c r="J23" s="1">
        <v>103295</v>
      </c>
      <c r="K23" s="7"/>
      <c r="L23" s="8"/>
    </row>
    <row r="24" spans="1:12" ht="15" thickBot="1" x14ac:dyDescent="0.4">
      <c r="A24" s="3" t="s">
        <v>32</v>
      </c>
      <c r="B24" s="1">
        <v>33469</v>
      </c>
      <c r="C24" s="2"/>
      <c r="D24" s="1">
        <v>1425</v>
      </c>
      <c r="E24" s="2"/>
      <c r="F24" s="1">
        <v>2645</v>
      </c>
      <c r="G24" s="1">
        <v>5935</v>
      </c>
      <c r="H24" s="2">
        <v>253</v>
      </c>
      <c r="I24" s="1">
        <v>520045</v>
      </c>
      <c r="J24" s="1">
        <v>92213</v>
      </c>
      <c r="K24" s="7"/>
      <c r="L24" s="8"/>
    </row>
    <row r="25" spans="1:12" ht="15" thickBot="1" x14ac:dyDescent="0.4">
      <c r="A25" s="3" t="s">
        <v>36</v>
      </c>
      <c r="B25" s="1">
        <v>31097</v>
      </c>
      <c r="C25" s="2"/>
      <c r="D25" s="2">
        <v>864</v>
      </c>
      <c r="E25" s="2"/>
      <c r="F25" s="1">
        <v>14259</v>
      </c>
      <c r="G25" s="1">
        <v>6342</v>
      </c>
      <c r="H25" s="2">
        <v>176</v>
      </c>
      <c r="I25" s="1">
        <v>353611</v>
      </c>
      <c r="J25" s="1">
        <v>72119</v>
      </c>
      <c r="K25" s="8"/>
      <c r="L25" s="8"/>
    </row>
    <row r="26" spans="1:12" ht="15" thickBot="1" x14ac:dyDescent="0.4">
      <c r="A26" s="3" t="s">
        <v>18</v>
      </c>
      <c r="B26" s="1">
        <v>30893</v>
      </c>
      <c r="C26" s="2"/>
      <c r="D26" s="1">
        <v>1665</v>
      </c>
      <c r="E26" s="2"/>
      <c r="F26" s="1">
        <v>24150</v>
      </c>
      <c r="G26" s="1">
        <v>5365</v>
      </c>
      <c r="H26" s="2">
        <v>289</v>
      </c>
      <c r="I26" s="1">
        <v>288079</v>
      </c>
      <c r="J26" s="1">
        <v>50025</v>
      </c>
      <c r="K26" s="8"/>
      <c r="L26" s="8"/>
    </row>
    <row r="27" spans="1:12" ht="15" thickBot="1" x14ac:dyDescent="0.4">
      <c r="A27" s="44" t="s">
        <v>9</v>
      </c>
      <c r="B27" s="1">
        <v>30225</v>
      </c>
      <c r="C27" s="2"/>
      <c r="D27" s="1">
        <v>1285</v>
      </c>
      <c r="E27" s="2"/>
      <c r="F27" s="1">
        <v>19259</v>
      </c>
      <c r="G27" s="1">
        <v>3969</v>
      </c>
      <c r="H27" s="2">
        <v>169</v>
      </c>
      <c r="I27" s="1">
        <v>487059</v>
      </c>
      <c r="J27" s="1">
        <v>63961</v>
      </c>
      <c r="K27" s="7"/>
      <c r="L27" s="8"/>
    </row>
    <row r="28" spans="1:12" ht="15" thickBot="1" x14ac:dyDescent="0.4">
      <c r="A28" s="3" t="s">
        <v>25</v>
      </c>
      <c r="B28" s="1">
        <v>26613</v>
      </c>
      <c r="C28" s="2"/>
      <c r="D28" s="2">
        <v>673</v>
      </c>
      <c r="E28" s="2"/>
      <c r="F28" s="1">
        <v>13623</v>
      </c>
      <c r="G28" s="1">
        <v>5169</v>
      </c>
      <c r="H28" s="2">
        <v>131</v>
      </c>
      <c r="I28" s="1">
        <v>352750</v>
      </c>
      <c r="J28" s="1">
        <v>68512</v>
      </c>
      <c r="K28" s="7"/>
      <c r="L28" s="8"/>
    </row>
    <row r="29" spans="1:12" ht="15" thickBot="1" x14ac:dyDescent="0.4">
      <c r="A29" s="3" t="s">
        <v>41</v>
      </c>
      <c r="B29" s="1">
        <v>26470</v>
      </c>
      <c r="C29" s="53">
        <v>74</v>
      </c>
      <c r="D29" s="2">
        <v>690</v>
      </c>
      <c r="E29" s="58">
        <v>1</v>
      </c>
      <c r="F29" s="1">
        <v>9065</v>
      </c>
      <c r="G29" s="1">
        <v>8390</v>
      </c>
      <c r="H29" s="2">
        <v>219</v>
      </c>
      <c r="I29" s="1">
        <v>266592</v>
      </c>
      <c r="J29" s="1">
        <v>84496</v>
      </c>
      <c r="K29" s="7"/>
      <c r="L29" s="8"/>
    </row>
    <row r="30" spans="1:12" ht="15" thickBot="1" x14ac:dyDescent="0.4">
      <c r="A30" s="3" t="s">
        <v>22</v>
      </c>
      <c r="B30" s="1">
        <v>25331</v>
      </c>
      <c r="C30" s="2"/>
      <c r="D30" s="2">
        <v>750</v>
      </c>
      <c r="E30" s="2"/>
      <c r="F30" s="1">
        <v>4729</v>
      </c>
      <c r="G30" s="1">
        <v>4351</v>
      </c>
      <c r="H30" s="2">
        <v>129</v>
      </c>
      <c r="I30" s="1">
        <v>503496</v>
      </c>
      <c r="J30" s="1">
        <v>86475</v>
      </c>
      <c r="K30" s="7"/>
      <c r="L30" s="8"/>
    </row>
    <row r="31" spans="1:12" ht="15" thickBot="1" x14ac:dyDescent="0.4">
      <c r="A31" s="3" t="s">
        <v>30</v>
      </c>
      <c r="B31" s="1">
        <v>22898</v>
      </c>
      <c r="C31" s="2"/>
      <c r="D31" s="2">
        <v>989</v>
      </c>
      <c r="E31" s="2"/>
      <c r="F31" s="1">
        <v>4667</v>
      </c>
      <c r="G31" s="1">
        <v>7694</v>
      </c>
      <c r="H31" s="2">
        <v>332</v>
      </c>
      <c r="I31" s="1">
        <v>263811</v>
      </c>
      <c r="J31" s="1">
        <v>88642</v>
      </c>
      <c r="K31" s="7"/>
      <c r="L31" s="8"/>
    </row>
    <row r="32" spans="1:12" ht="15" thickBot="1" x14ac:dyDescent="0.4">
      <c r="A32" s="3" t="s">
        <v>35</v>
      </c>
      <c r="B32" s="1">
        <v>19235</v>
      </c>
      <c r="C32" s="2"/>
      <c r="D32" s="2">
        <v>995</v>
      </c>
      <c r="E32" s="2"/>
      <c r="F32" s="1">
        <v>14208</v>
      </c>
      <c r="G32" s="1">
        <v>3134</v>
      </c>
      <c r="H32" s="2">
        <v>162</v>
      </c>
      <c r="I32" s="1">
        <v>360520</v>
      </c>
      <c r="J32" s="1">
        <v>58741</v>
      </c>
      <c r="K32" s="7"/>
      <c r="L32" s="8"/>
    </row>
    <row r="33" spans="1:12" ht="15" thickBot="1" x14ac:dyDescent="0.4">
      <c r="A33" s="3" t="s">
        <v>28</v>
      </c>
      <c r="B33" s="1">
        <v>18300</v>
      </c>
      <c r="C33" s="2"/>
      <c r="D33" s="2">
        <v>163</v>
      </c>
      <c r="E33" s="2"/>
      <c r="F33" s="1">
        <v>8080</v>
      </c>
      <c r="G33" s="1">
        <v>5708</v>
      </c>
      <c r="H33" s="2">
        <v>51</v>
      </c>
      <c r="I33" s="1">
        <v>302276</v>
      </c>
      <c r="J33" s="1">
        <v>94286</v>
      </c>
      <c r="K33" s="8"/>
      <c r="L33" s="8"/>
    </row>
    <row r="34" spans="1:12" ht="15" thickBot="1" x14ac:dyDescent="0.4">
      <c r="A34" s="3" t="s">
        <v>50</v>
      </c>
      <c r="B34" s="1">
        <v>18092</v>
      </c>
      <c r="C34" s="2"/>
      <c r="D34" s="2">
        <v>256</v>
      </c>
      <c r="E34" s="2"/>
      <c r="F34" s="1">
        <v>5737</v>
      </c>
      <c r="G34" s="1">
        <v>9353</v>
      </c>
      <c r="H34" s="2">
        <v>132</v>
      </c>
      <c r="I34" s="1">
        <v>161494</v>
      </c>
      <c r="J34" s="1">
        <v>83485</v>
      </c>
      <c r="K34" s="7"/>
      <c r="L34" s="8"/>
    </row>
    <row r="35" spans="1:12" ht="15" thickBot="1" x14ac:dyDescent="0.4">
      <c r="A35" s="3" t="s">
        <v>34</v>
      </c>
      <c r="B35" s="1">
        <v>16678</v>
      </c>
      <c r="C35" s="2"/>
      <c r="D35" s="2">
        <v>237</v>
      </c>
      <c r="E35" s="2"/>
      <c r="F35" s="1">
        <v>5221</v>
      </c>
      <c r="G35" s="1">
        <v>5527</v>
      </c>
      <c r="H35" s="2">
        <v>79</v>
      </c>
      <c r="I35" s="1">
        <v>264492</v>
      </c>
      <c r="J35" s="1">
        <v>87644</v>
      </c>
      <c r="K35" s="7"/>
      <c r="L35" s="8"/>
    </row>
    <row r="36" spans="1:12" ht="15" thickBot="1" x14ac:dyDescent="0.4">
      <c r="A36" s="3" t="s">
        <v>40</v>
      </c>
      <c r="B36" s="1">
        <v>16533</v>
      </c>
      <c r="C36" s="2"/>
      <c r="D36" s="2">
        <v>906</v>
      </c>
      <c r="E36" s="2"/>
      <c r="F36" s="1">
        <v>14065</v>
      </c>
      <c r="G36" s="1">
        <v>15607</v>
      </c>
      <c r="H36" s="2">
        <v>855</v>
      </c>
      <c r="I36" s="1">
        <v>222163</v>
      </c>
      <c r="J36" s="1">
        <v>209714</v>
      </c>
      <c r="K36" s="8"/>
      <c r="L36" s="8"/>
    </row>
    <row r="37" spans="1:12" ht="15" thickBot="1" x14ac:dyDescent="0.4">
      <c r="A37" s="44" t="s">
        <v>38</v>
      </c>
      <c r="B37" s="1">
        <v>14141</v>
      </c>
      <c r="C37" s="2"/>
      <c r="D37" s="2">
        <v>537</v>
      </c>
      <c r="E37" s="2"/>
      <c r="F37" s="1">
        <v>10013</v>
      </c>
      <c r="G37" s="1">
        <v>3165</v>
      </c>
      <c r="H37" s="2">
        <v>120</v>
      </c>
      <c r="I37" s="1">
        <v>363027</v>
      </c>
      <c r="J37" s="1">
        <v>81256</v>
      </c>
      <c r="K37" s="7"/>
      <c r="L37" s="8"/>
    </row>
    <row r="38" spans="1:12" ht="15" thickBot="1" x14ac:dyDescent="0.4">
      <c r="A38" s="3" t="s">
        <v>31</v>
      </c>
      <c r="B38" s="1">
        <v>13997</v>
      </c>
      <c r="C38" s="2"/>
      <c r="D38" s="2">
        <v>492</v>
      </c>
      <c r="E38" s="2"/>
      <c r="F38" s="1">
        <v>3960</v>
      </c>
      <c r="G38" s="1">
        <v>4544</v>
      </c>
      <c r="H38" s="2">
        <v>160</v>
      </c>
      <c r="I38" s="1">
        <v>285790</v>
      </c>
      <c r="J38" s="1">
        <v>92784</v>
      </c>
      <c r="K38" s="7"/>
      <c r="L38" s="8"/>
    </row>
    <row r="39" spans="1:12" ht="15" thickBot="1" x14ac:dyDescent="0.4">
      <c r="A39" s="3" t="s">
        <v>45</v>
      </c>
      <c r="B39" s="1">
        <v>12621</v>
      </c>
      <c r="C39" s="2"/>
      <c r="D39" s="2">
        <v>262</v>
      </c>
      <c r="E39" s="2"/>
      <c r="F39" s="1">
        <v>4571</v>
      </c>
      <c r="G39" s="1">
        <v>4332</v>
      </c>
      <c r="H39" s="2">
        <v>90</v>
      </c>
      <c r="I39" s="1">
        <v>155013</v>
      </c>
      <c r="J39" s="1">
        <v>53208</v>
      </c>
      <c r="K39" s="7"/>
      <c r="L39" s="8"/>
    </row>
    <row r="40" spans="1:12" ht="15" thickBot="1" x14ac:dyDescent="0.4">
      <c r="A40" s="44" t="s">
        <v>46</v>
      </c>
      <c r="B40" s="1">
        <v>11028</v>
      </c>
      <c r="C40" s="2"/>
      <c r="D40" s="2">
        <v>371</v>
      </c>
      <c r="E40" s="2"/>
      <c r="F40" s="1">
        <v>2769</v>
      </c>
      <c r="G40" s="1">
        <v>2787</v>
      </c>
      <c r="H40" s="2">
        <v>94</v>
      </c>
      <c r="I40" s="1">
        <v>296988</v>
      </c>
      <c r="J40" s="1">
        <v>75054</v>
      </c>
      <c r="K40" s="7"/>
      <c r="L40" s="8"/>
    </row>
    <row r="41" spans="1:12" ht="15" thickBot="1" x14ac:dyDescent="0.4">
      <c r="A41" s="3" t="s">
        <v>43</v>
      </c>
      <c r="B41" s="1">
        <v>10847</v>
      </c>
      <c r="C41" s="2"/>
      <c r="D41" s="2">
        <v>504</v>
      </c>
      <c r="E41" s="2"/>
      <c r="F41" s="1">
        <v>3789</v>
      </c>
      <c r="G41" s="1">
        <v>11139</v>
      </c>
      <c r="H41" s="2">
        <v>518</v>
      </c>
      <c r="I41" s="1">
        <v>97536</v>
      </c>
      <c r="J41" s="1">
        <v>100164</v>
      </c>
      <c r="K41" s="8"/>
      <c r="L41" s="8"/>
    </row>
    <row r="42" spans="1:12" ht="15" thickBot="1" x14ac:dyDescent="0.4">
      <c r="A42" s="44" t="s">
        <v>44</v>
      </c>
      <c r="B42" s="1">
        <v>10838</v>
      </c>
      <c r="C42" s="2"/>
      <c r="D42" s="2">
        <v>476</v>
      </c>
      <c r="E42" s="2"/>
      <c r="F42" s="1">
        <v>5488</v>
      </c>
      <c r="G42" s="1">
        <v>5169</v>
      </c>
      <c r="H42" s="2">
        <v>227</v>
      </c>
      <c r="I42" s="1">
        <v>302083</v>
      </c>
      <c r="J42" s="1">
        <v>144067</v>
      </c>
      <c r="K42" s="7"/>
      <c r="L42" s="8"/>
    </row>
    <row r="43" spans="1:12" ht="21.5" thickBot="1" x14ac:dyDescent="0.4">
      <c r="A43" s="3" t="s">
        <v>63</v>
      </c>
      <c r="B43" s="1">
        <v>10094</v>
      </c>
      <c r="C43" s="2"/>
      <c r="D43" s="2">
        <v>537</v>
      </c>
      <c r="E43" s="2"/>
      <c r="F43" s="1">
        <v>8375</v>
      </c>
      <c r="G43" s="1">
        <v>14303</v>
      </c>
      <c r="H43" s="2">
        <v>761</v>
      </c>
      <c r="I43" s="1">
        <v>83302</v>
      </c>
      <c r="J43" s="1">
        <v>118033</v>
      </c>
      <c r="K43" s="8"/>
      <c r="L43" s="8"/>
    </row>
    <row r="44" spans="1:12" ht="15" thickBot="1" x14ac:dyDescent="0.4">
      <c r="A44" s="3" t="s">
        <v>37</v>
      </c>
      <c r="B44" s="1">
        <v>7274</v>
      </c>
      <c r="C44" s="2"/>
      <c r="D44" s="2">
        <v>192</v>
      </c>
      <c r="E44" s="2"/>
      <c r="F44" s="1">
        <v>4478</v>
      </c>
      <c r="G44" s="1">
        <v>1725</v>
      </c>
      <c r="H44" s="2">
        <v>46</v>
      </c>
      <c r="I44" s="1">
        <v>210456</v>
      </c>
      <c r="J44" s="1">
        <v>49898</v>
      </c>
      <c r="K44" s="7"/>
      <c r="L44" s="8"/>
    </row>
    <row r="45" spans="1:12" ht="15" thickBot="1" x14ac:dyDescent="0.4">
      <c r="A45" s="3" t="s">
        <v>54</v>
      </c>
      <c r="B45" s="1">
        <v>6353</v>
      </c>
      <c r="C45" s="2"/>
      <c r="D45" s="2">
        <v>83</v>
      </c>
      <c r="E45" s="2"/>
      <c r="F45" s="2">
        <v>773</v>
      </c>
      <c r="G45" s="1">
        <v>7181</v>
      </c>
      <c r="H45" s="2">
        <v>94</v>
      </c>
      <c r="I45" s="1">
        <v>73986</v>
      </c>
      <c r="J45" s="1">
        <v>83632</v>
      </c>
      <c r="K45" s="8"/>
      <c r="L45" s="8"/>
    </row>
    <row r="46" spans="1:12" ht="15" thickBot="1" x14ac:dyDescent="0.4">
      <c r="A46" s="3" t="s">
        <v>42</v>
      </c>
      <c r="B46" s="1">
        <v>5571</v>
      </c>
      <c r="C46" s="2"/>
      <c r="D46" s="2">
        <v>343</v>
      </c>
      <c r="E46" s="2"/>
      <c r="F46" s="2">
        <v>912</v>
      </c>
      <c r="G46" s="1">
        <v>4097</v>
      </c>
      <c r="H46" s="2">
        <v>252</v>
      </c>
      <c r="I46" s="1">
        <v>127955</v>
      </c>
      <c r="J46" s="1">
        <v>94105</v>
      </c>
      <c r="K46" s="8"/>
      <c r="L46" s="8"/>
    </row>
    <row r="47" spans="1:12" ht="15" thickBot="1" x14ac:dyDescent="0.4">
      <c r="A47" s="3" t="s">
        <v>49</v>
      </c>
      <c r="B47" s="1">
        <v>4402</v>
      </c>
      <c r="C47" s="2"/>
      <c r="D47" s="2">
        <v>89</v>
      </c>
      <c r="E47" s="2"/>
      <c r="F47" s="2">
        <v>829</v>
      </c>
      <c r="G47" s="1">
        <v>2463</v>
      </c>
      <c r="H47" s="2">
        <v>50</v>
      </c>
      <c r="I47" s="1">
        <v>77376</v>
      </c>
      <c r="J47" s="1">
        <v>43298</v>
      </c>
      <c r="K47" s="7"/>
      <c r="L47" s="8"/>
    </row>
    <row r="48" spans="1:12" ht="15" thickBot="1" x14ac:dyDescent="0.4">
      <c r="A48" s="3" t="s">
        <v>53</v>
      </c>
      <c r="B48" s="1">
        <v>3320</v>
      </c>
      <c r="C48" s="2"/>
      <c r="D48" s="2">
        <v>78</v>
      </c>
      <c r="E48" s="2"/>
      <c r="F48" s="2">
        <v>234</v>
      </c>
      <c r="G48" s="1">
        <v>4357</v>
      </c>
      <c r="H48" s="2">
        <v>102</v>
      </c>
      <c r="I48" s="1">
        <v>97553</v>
      </c>
      <c r="J48" s="1">
        <v>128012</v>
      </c>
      <c r="K48" s="8"/>
      <c r="L48" s="8"/>
    </row>
    <row r="49" spans="1:12" ht="15" thickBot="1" x14ac:dyDescent="0.4">
      <c r="A49" s="3" t="s">
        <v>39</v>
      </c>
      <c r="B49" s="1">
        <v>2994</v>
      </c>
      <c r="C49" s="2"/>
      <c r="D49" s="2">
        <v>102</v>
      </c>
      <c r="E49" s="2"/>
      <c r="F49" s="2">
        <v>501</v>
      </c>
      <c r="G49" s="1">
        <v>2227</v>
      </c>
      <c r="H49" s="2">
        <v>76</v>
      </c>
      <c r="I49" s="1">
        <v>85762</v>
      </c>
      <c r="J49" s="1">
        <v>63801</v>
      </c>
      <c r="K49" s="7"/>
      <c r="L49" s="8"/>
    </row>
    <row r="50" spans="1:12" ht="15" thickBot="1" x14ac:dyDescent="0.4">
      <c r="A50" s="3" t="s">
        <v>56</v>
      </c>
      <c r="B50" s="1">
        <v>2593</v>
      </c>
      <c r="C50" s="2"/>
      <c r="D50" s="2">
        <v>92</v>
      </c>
      <c r="E50" s="2"/>
      <c r="F50" s="2">
        <v>688</v>
      </c>
      <c r="G50" s="1">
        <v>1447</v>
      </c>
      <c r="H50" s="2">
        <v>51</v>
      </c>
      <c r="I50" s="1">
        <v>154881</v>
      </c>
      <c r="J50" s="1">
        <v>86422</v>
      </c>
      <c r="K50" s="8"/>
      <c r="L50" s="8"/>
    </row>
    <row r="51" spans="1:12" ht="15" thickBot="1" x14ac:dyDescent="0.4">
      <c r="A51" s="3" t="s">
        <v>55</v>
      </c>
      <c r="B51" s="1">
        <v>1254</v>
      </c>
      <c r="C51" s="2"/>
      <c r="D51" s="2">
        <v>20</v>
      </c>
      <c r="E51" s="2"/>
      <c r="F51" s="2">
        <v>281</v>
      </c>
      <c r="G51" s="1">
        <v>2167</v>
      </c>
      <c r="H51" s="2">
        <v>35</v>
      </c>
      <c r="I51" s="1">
        <v>38300</v>
      </c>
      <c r="J51" s="1">
        <v>66176</v>
      </c>
      <c r="K51" s="7"/>
      <c r="L51" s="8"/>
    </row>
    <row r="52" spans="1:12" ht="15" thickBot="1" x14ac:dyDescent="0.4">
      <c r="A52" s="3" t="s">
        <v>48</v>
      </c>
      <c r="B52" s="1">
        <v>1164</v>
      </c>
      <c r="C52" s="2"/>
      <c r="D52" s="2">
        <v>56</v>
      </c>
      <c r="E52" s="2"/>
      <c r="F52" s="2">
        <v>182</v>
      </c>
      <c r="G52" s="1">
        <v>1865</v>
      </c>
      <c r="H52" s="2">
        <v>90</v>
      </c>
      <c r="I52" s="1">
        <v>59328</v>
      </c>
      <c r="J52" s="1">
        <v>95079</v>
      </c>
      <c r="K52" s="8"/>
      <c r="L52" s="8"/>
    </row>
    <row r="53" spans="1:12" ht="15" thickBot="1" x14ac:dyDescent="0.4">
      <c r="A53" s="3" t="s">
        <v>47</v>
      </c>
      <c r="B53" s="2">
        <v>819</v>
      </c>
      <c r="C53" s="2"/>
      <c r="D53" s="2">
        <v>17</v>
      </c>
      <c r="E53" s="2"/>
      <c r="F53" s="2">
        <v>129</v>
      </c>
      <c r="G53" s="2">
        <v>578</v>
      </c>
      <c r="H53" s="2">
        <v>12</v>
      </c>
      <c r="I53" s="1">
        <v>81648</v>
      </c>
      <c r="J53" s="1">
        <v>57666</v>
      </c>
      <c r="K53" s="7"/>
      <c r="L53" s="8"/>
    </row>
    <row r="54" spans="1:12" ht="15" thickBot="1" x14ac:dyDescent="0.4">
      <c r="A54" s="3" t="s">
        <v>52</v>
      </c>
      <c r="B54" s="2">
        <v>778</v>
      </c>
      <c r="C54" s="2"/>
      <c r="D54" s="2">
        <v>12</v>
      </c>
      <c r="E54" s="2"/>
      <c r="F54" s="2">
        <v>264</v>
      </c>
      <c r="G54" s="1">
        <v>1064</v>
      </c>
      <c r="H54" s="2">
        <v>16</v>
      </c>
      <c r="I54" s="1">
        <v>92947</v>
      </c>
      <c r="J54" s="1">
        <v>127056</v>
      </c>
      <c r="K54" s="8"/>
      <c r="L54" s="8"/>
    </row>
    <row r="55" spans="1:12" ht="15" thickBot="1" x14ac:dyDescent="0.4">
      <c r="A55" s="3" t="s">
        <v>51</v>
      </c>
      <c r="B55" s="2">
        <v>743</v>
      </c>
      <c r="C55" s="2"/>
      <c r="D55" s="2">
        <v>21</v>
      </c>
      <c r="E55" s="2"/>
      <c r="F55" s="2">
        <v>156</v>
      </c>
      <c r="G55" s="2">
        <v>695</v>
      </c>
      <c r="H55" s="2">
        <v>20</v>
      </c>
      <c r="I55" s="1">
        <v>73923</v>
      </c>
      <c r="J55" s="1">
        <v>69166</v>
      </c>
      <c r="K55" s="7"/>
      <c r="L55" s="8"/>
    </row>
    <row r="56" spans="1:12" ht="15" thickBot="1" x14ac:dyDescent="0.4">
      <c r="A56" s="3" t="s">
        <v>64</v>
      </c>
      <c r="B56" s="2">
        <v>226</v>
      </c>
      <c r="C56" s="53">
        <v>1</v>
      </c>
      <c r="D56" s="2">
        <v>5</v>
      </c>
      <c r="E56" s="2"/>
      <c r="F56" s="2">
        <v>47</v>
      </c>
      <c r="G56" s="2"/>
      <c r="H56" s="2"/>
      <c r="I56" s="1">
        <v>10567</v>
      </c>
      <c r="J56" s="2"/>
      <c r="K56" s="8"/>
      <c r="L56" s="7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7"/>
      <c r="L57" s="7"/>
    </row>
    <row r="58" spans="1:12" ht="15" thickBot="1" x14ac:dyDescent="0.4">
      <c r="A58" s="3" t="s">
        <v>65</v>
      </c>
      <c r="B58" s="1">
        <v>6685</v>
      </c>
      <c r="C58" s="2"/>
      <c r="D58" s="2">
        <v>149</v>
      </c>
      <c r="E58" s="2"/>
      <c r="F58" s="1">
        <v>5417</v>
      </c>
      <c r="G58" s="1">
        <v>1974</v>
      </c>
      <c r="H58" s="2">
        <v>44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60" t="s">
        <v>66</v>
      </c>
      <c r="B59" s="61">
        <v>76</v>
      </c>
      <c r="C59" s="61"/>
      <c r="D59" s="61">
        <v>6</v>
      </c>
      <c r="E59" s="61"/>
      <c r="F59" s="61">
        <v>6</v>
      </c>
      <c r="G59" s="61"/>
      <c r="H59" s="61"/>
      <c r="I59" s="62">
        <v>2653</v>
      </c>
      <c r="J59" s="61"/>
      <c r="K59" s="63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EBC2F00B-E557-4C2C-9141-8117AF82FAE0}"/>
    <hyperlink ref="A6" r:id="rId2" display="https://www.worldometers.info/coronavirus/usa/california/" xr:uid="{77BCFAE8-FC27-4471-804B-16FDA93FAC96}"/>
    <hyperlink ref="A7" r:id="rId3" display="https://www.worldometers.info/coronavirus/usa/new-jersey/" xr:uid="{1866AB7B-627F-4B44-97B9-BAA8ACB88769}"/>
    <hyperlink ref="A8" r:id="rId4" display="https://www.worldometers.info/coronavirus/usa/illinois/" xr:uid="{B39A5A25-B964-4F5D-B490-CA170BCE2DE0}"/>
    <hyperlink ref="A9" r:id="rId5" display="https://www.worldometers.info/coronavirus/usa/texas/" xr:uid="{805EE92D-1EEF-4698-8C6F-9803CAA21823}"/>
    <hyperlink ref="A10" r:id="rId6" display="https://www.worldometers.info/coronavirus/usa/massachusetts/" xr:uid="{8D471885-CC7B-4825-A6BA-901663F34182}"/>
    <hyperlink ref="A11" r:id="rId7" display="https://www.worldometers.info/coronavirus/usa/florida/" xr:uid="{67DAB96E-96C7-4B44-A5A0-F1B1CB16A72F}"/>
    <hyperlink ref="A12" r:id="rId8" display="https://www.worldometers.info/coronavirus/usa/pennsylvania/" xr:uid="{78277DBA-9B33-498F-A5FE-7C8FA1FCA8CA}"/>
    <hyperlink ref="A13" r:id="rId9" display="https://www.worldometers.info/coronavirus/usa/michigan/" xr:uid="{BF3C9F5E-7FA5-413B-B45B-61D01906E26A}"/>
    <hyperlink ref="A14" r:id="rId10" display="https://www.worldometers.info/coronavirus/usa/georgia/" xr:uid="{2069E6B4-18FD-4D85-AD6B-D66DA06F84F3}"/>
    <hyperlink ref="A15" r:id="rId11" display="https://www.worldometers.info/coronavirus/usa/maryland/" xr:uid="{AFFE7670-F747-43ED-8533-DBCDB2B906F9}"/>
    <hyperlink ref="A16" r:id="rId12" display="https://www.worldometers.info/coronavirus/usa/virginia/" xr:uid="{D8367991-642F-4006-9BC4-2F7C6A22F41F}"/>
    <hyperlink ref="A17" r:id="rId13" display="https://www.worldometers.info/coronavirus/usa/arizona/" xr:uid="{97A0FE02-EC67-4EF6-B1DD-5E67055CA8FE}"/>
    <hyperlink ref="A18" r:id="rId14" display="https://www.worldometers.info/coronavirus/usa/north-carolina/" xr:uid="{E07F1ECF-52AD-4BA4-AF19-840AB71F5CF7}"/>
    <hyperlink ref="A19" r:id="rId15" display="https://www.worldometers.info/coronavirus/usa/louisiana/" xr:uid="{F3284B7F-2A07-4791-A37A-188D3917220B}"/>
    <hyperlink ref="A20" r:id="rId16" display="https://www.worldometers.info/coronavirus/usa/ohio/" xr:uid="{FE401285-BC65-4E72-9BDC-AD38EEB4EC26}"/>
    <hyperlink ref="A27" r:id="rId17" display="https://www.worldometers.info/coronavirus/usa/washington/" xr:uid="{CC65E6A6-4EA4-4EF5-BEA2-C1115EEF9176}"/>
    <hyperlink ref="A37" r:id="rId18" display="https://www.worldometers.info/coronavirus/usa/kentucky/" xr:uid="{A3DC3252-FF62-45D7-B514-716A6172B908}"/>
    <hyperlink ref="A40" r:id="rId19" display="https://www.worldometers.info/coronavirus/usa/oklahoma/" xr:uid="{D3518BFD-05F0-45CD-859B-6EEFFDC111E2}"/>
    <hyperlink ref="A42" r:id="rId20" display="https://www.worldometers.info/coronavirus/usa/new-mexico/" xr:uid="{D881BDBD-206A-4158-8540-665902EAF0F9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5" thickBot="1" x14ac:dyDescent="0.35">
      <c r="A2" s="3" t="s">
        <v>36</v>
      </c>
      <c r="B2" s="1">
        <v>31097</v>
      </c>
      <c r="C2" s="2"/>
      <c r="D2" s="2">
        <v>864</v>
      </c>
      <c r="E2" s="2"/>
      <c r="F2" s="1">
        <v>14259</v>
      </c>
      <c r="G2" s="1">
        <v>6342</v>
      </c>
      <c r="H2" s="2">
        <v>176</v>
      </c>
      <c r="I2" s="1">
        <v>353611</v>
      </c>
      <c r="J2" s="1">
        <v>72119</v>
      </c>
      <c r="K2" s="41"/>
      <c r="L2" s="48">
        <f>IFERROR(B2/I2,0)</f>
        <v>8.7941268795371189E-2</v>
      </c>
      <c r="M2" s="49">
        <f>IFERROR(H2/G2,0)</f>
        <v>2.7751497950173447E-2</v>
      </c>
      <c r="N2" s="47">
        <f>D2*250</f>
        <v>216000</v>
      </c>
      <c r="O2" s="50">
        <f>ABS(N2-B2)/B2</f>
        <v>5.9460076534713959</v>
      </c>
    </row>
    <row r="3" spans="1:15" ht="14.5" thickBot="1" x14ac:dyDescent="0.35">
      <c r="A3" s="3" t="s">
        <v>52</v>
      </c>
      <c r="B3" s="2">
        <v>778</v>
      </c>
      <c r="C3" s="2"/>
      <c r="D3" s="2">
        <v>12</v>
      </c>
      <c r="E3" s="2"/>
      <c r="F3" s="2">
        <v>264</v>
      </c>
      <c r="G3" s="1">
        <v>1064</v>
      </c>
      <c r="H3" s="2">
        <v>16</v>
      </c>
      <c r="I3" s="1">
        <v>92947</v>
      </c>
      <c r="J3" s="1">
        <v>127056</v>
      </c>
      <c r="K3" s="42"/>
      <c r="L3" s="48">
        <f>IFERROR(B3/I3,0)</f>
        <v>8.3703616039248179E-3</v>
      </c>
      <c r="M3" s="49">
        <f>IFERROR(H3/G3,0)</f>
        <v>1.5037593984962405E-2</v>
      </c>
      <c r="N3" s="47">
        <f>D3*250</f>
        <v>3000</v>
      </c>
      <c r="O3" s="50">
        <f t="shared" ref="O3:O56" si="0">ABS(N3-B3)/B3</f>
        <v>2.8560411311053984</v>
      </c>
    </row>
    <row r="4" spans="1:15" ht="15" thickBot="1" x14ac:dyDescent="0.35">
      <c r="A4" s="44" t="s">
        <v>33</v>
      </c>
      <c r="B4" s="1">
        <v>58179</v>
      </c>
      <c r="C4" s="2"/>
      <c r="D4" s="1">
        <v>1384</v>
      </c>
      <c r="E4" s="2"/>
      <c r="F4" s="1">
        <v>49049</v>
      </c>
      <c r="G4" s="1">
        <v>7993</v>
      </c>
      <c r="H4" s="2">
        <v>190</v>
      </c>
      <c r="I4" s="1">
        <v>589754</v>
      </c>
      <c r="J4" s="1">
        <v>81024</v>
      </c>
      <c r="K4" s="41"/>
      <c r="L4" s="48">
        <f>IFERROR(B4/I4,0)</f>
        <v>9.8649606446077523E-2</v>
      </c>
      <c r="M4" s="49">
        <f>IFERROR(H4/G4,0)</f>
        <v>2.3770799449518328E-2</v>
      </c>
      <c r="N4" s="47">
        <f>D4*250</f>
        <v>346000</v>
      </c>
      <c r="O4" s="50">
        <f t="shared" si="0"/>
        <v>4.9471630657109955</v>
      </c>
    </row>
    <row r="5" spans="1:15" ht="12.5" customHeight="1" thickBot="1" x14ac:dyDescent="0.35">
      <c r="A5" s="3" t="s">
        <v>34</v>
      </c>
      <c r="B5" s="1">
        <v>16678</v>
      </c>
      <c r="C5" s="2"/>
      <c r="D5" s="2">
        <v>237</v>
      </c>
      <c r="E5" s="2"/>
      <c r="F5" s="1">
        <v>5221</v>
      </c>
      <c r="G5" s="1">
        <v>5527</v>
      </c>
      <c r="H5" s="2">
        <v>79</v>
      </c>
      <c r="I5" s="1">
        <v>264492</v>
      </c>
      <c r="J5" s="1">
        <v>87644</v>
      </c>
      <c r="K5" s="41"/>
      <c r="L5" s="48">
        <f>IFERROR(B5/I5,0)</f>
        <v>6.3056727613689634E-2</v>
      </c>
      <c r="M5" s="49">
        <f>IFERROR(H5/G5,0)</f>
        <v>1.4293468427718474E-2</v>
      </c>
      <c r="N5" s="47">
        <f>D5*250</f>
        <v>59250</v>
      </c>
      <c r="O5" s="50">
        <f t="shared" si="0"/>
        <v>2.5525842427149539</v>
      </c>
    </row>
    <row r="6" spans="1:15" ht="15" thickBot="1" x14ac:dyDescent="0.35">
      <c r="A6" s="44" t="s">
        <v>10</v>
      </c>
      <c r="B6" s="1">
        <v>190848</v>
      </c>
      <c r="C6" s="53">
        <v>250</v>
      </c>
      <c r="D6" s="1">
        <v>5635</v>
      </c>
      <c r="E6" s="58">
        <v>2</v>
      </c>
      <c r="F6" s="1">
        <v>133763</v>
      </c>
      <c r="G6" s="1">
        <v>4830</v>
      </c>
      <c r="H6" s="2">
        <v>143</v>
      </c>
      <c r="I6" s="1">
        <v>3503803</v>
      </c>
      <c r="J6" s="1">
        <v>88676</v>
      </c>
      <c r="K6" s="41"/>
      <c r="L6" s="48">
        <f>IFERROR(B6/I6,0)</f>
        <v>5.4468815741067635E-2</v>
      </c>
      <c r="M6" s="49">
        <f>IFERROR(H6/G6,0)</f>
        <v>2.9606625258799171E-2</v>
      </c>
      <c r="N6" s="47">
        <f>D6*250</f>
        <v>1408750</v>
      </c>
      <c r="O6" s="50">
        <f t="shared" si="0"/>
        <v>6.381528755868545</v>
      </c>
    </row>
    <row r="7" spans="1:15" ht="15" thickBot="1" x14ac:dyDescent="0.35">
      <c r="A7" s="3" t="s">
        <v>18</v>
      </c>
      <c r="B7" s="1">
        <v>30893</v>
      </c>
      <c r="C7" s="2"/>
      <c r="D7" s="1">
        <v>1665</v>
      </c>
      <c r="E7" s="2"/>
      <c r="F7" s="1">
        <v>24150</v>
      </c>
      <c r="G7" s="1">
        <v>5365</v>
      </c>
      <c r="H7" s="2">
        <v>289</v>
      </c>
      <c r="I7" s="1">
        <v>288079</v>
      </c>
      <c r="J7" s="1">
        <v>50025</v>
      </c>
      <c r="K7" s="41"/>
      <c r="L7" s="48">
        <f>IFERROR(B7/I7,0)</f>
        <v>0.10723794514699093</v>
      </c>
      <c r="M7" s="49">
        <f>IFERROR(H7/G7,0)</f>
        <v>5.386766076421249E-2</v>
      </c>
      <c r="N7" s="47">
        <f>D7*250</f>
        <v>416250</v>
      </c>
      <c r="O7" s="50">
        <f t="shared" si="0"/>
        <v>12.473926132133492</v>
      </c>
    </row>
    <row r="8" spans="1:15" ht="15" thickBot="1" x14ac:dyDescent="0.35">
      <c r="A8" s="3" t="s">
        <v>23</v>
      </c>
      <c r="B8" s="1">
        <v>45899</v>
      </c>
      <c r="C8" s="2"/>
      <c r="D8" s="1">
        <v>4277</v>
      </c>
      <c r="E8" s="2"/>
      <c r="F8" s="1">
        <v>32398</v>
      </c>
      <c r="G8" s="1">
        <v>12874</v>
      </c>
      <c r="H8" s="1">
        <v>1200</v>
      </c>
      <c r="I8" s="1">
        <v>403944</v>
      </c>
      <c r="J8" s="1">
        <v>113299</v>
      </c>
      <c r="K8" s="41"/>
      <c r="L8" s="48">
        <f>IFERROR(B8/I8,0)</f>
        <v>0.11362713643475333</v>
      </c>
      <c r="M8" s="49">
        <f>IFERROR(H8/G8,0)</f>
        <v>9.321112319403449E-2</v>
      </c>
      <c r="N8" s="47">
        <f>D8*250</f>
        <v>1069250</v>
      </c>
      <c r="O8" s="50">
        <f t="shared" si="0"/>
        <v>22.295714503583955</v>
      </c>
    </row>
    <row r="9" spans="1:15" ht="15" thickBot="1" x14ac:dyDescent="0.35">
      <c r="A9" s="3" t="s">
        <v>43</v>
      </c>
      <c r="B9" s="1">
        <v>10847</v>
      </c>
      <c r="C9" s="2"/>
      <c r="D9" s="2">
        <v>504</v>
      </c>
      <c r="E9" s="2"/>
      <c r="F9" s="1">
        <v>3789</v>
      </c>
      <c r="G9" s="1">
        <v>11139</v>
      </c>
      <c r="H9" s="2">
        <v>518</v>
      </c>
      <c r="I9" s="1">
        <v>97536</v>
      </c>
      <c r="J9" s="1">
        <v>100164</v>
      </c>
      <c r="K9" s="41"/>
      <c r="L9" s="48">
        <f>IFERROR(B9/I9,0)</f>
        <v>0.11121021981627296</v>
      </c>
      <c r="M9" s="49">
        <f>IFERROR(H9/G9,0)</f>
        <v>4.6503276775294013E-2</v>
      </c>
      <c r="N9" s="47">
        <f>D9*250</f>
        <v>126000</v>
      </c>
      <c r="O9" s="50">
        <f t="shared" si="0"/>
        <v>10.616115054853877</v>
      </c>
    </row>
    <row r="10" spans="1:15" ht="14.5" thickBot="1" x14ac:dyDescent="0.35">
      <c r="A10" s="3" t="s">
        <v>63</v>
      </c>
      <c r="B10" s="1">
        <v>10094</v>
      </c>
      <c r="C10" s="2"/>
      <c r="D10" s="2">
        <v>537</v>
      </c>
      <c r="E10" s="2"/>
      <c r="F10" s="1">
        <v>8375</v>
      </c>
      <c r="G10" s="1">
        <v>14303</v>
      </c>
      <c r="H10" s="2">
        <v>761</v>
      </c>
      <c r="I10" s="1">
        <v>83302</v>
      </c>
      <c r="J10" s="1">
        <v>118033</v>
      </c>
      <c r="K10" s="42"/>
      <c r="L10" s="48">
        <f>IFERROR(B10/I10,0)</f>
        <v>0.12117356125903339</v>
      </c>
      <c r="M10" s="49">
        <f>IFERROR(H10/G10,0)</f>
        <v>5.3205621198349998E-2</v>
      </c>
      <c r="N10" s="47">
        <f>D10*250</f>
        <v>134250</v>
      </c>
      <c r="O10" s="50">
        <f t="shared" si="0"/>
        <v>12.299980186249257</v>
      </c>
    </row>
    <row r="11" spans="1:15" ht="15" thickBot="1" x14ac:dyDescent="0.35">
      <c r="A11" s="44" t="s">
        <v>13</v>
      </c>
      <c r="B11" s="1">
        <v>103503</v>
      </c>
      <c r="C11" s="2"/>
      <c r="D11" s="1">
        <v>3240</v>
      </c>
      <c r="E11" s="2"/>
      <c r="F11" s="1">
        <v>80024</v>
      </c>
      <c r="G11" s="1">
        <v>4819</v>
      </c>
      <c r="H11" s="2">
        <v>151</v>
      </c>
      <c r="I11" s="1">
        <v>1641838</v>
      </c>
      <c r="J11" s="1">
        <v>76444</v>
      </c>
      <c r="K11" s="42"/>
      <c r="L11" s="48">
        <f>IFERROR(B11/I11,0)</f>
        <v>6.3040933392941326E-2</v>
      </c>
      <c r="M11" s="49">
        <f>IFERROR(H11/G11,0)</f>
        <v>3.1334301722349037E-2</v>
      </c>
      <c r="N11" s="47">
        <f>D11*250</f>
        <v>810000</v>
      </c>
      <c r="O11" s="50">
        <f t="shared" si="0"/>
        <v>6.8258601199965216</v>
      </c>
    </row>
    <row r="12" spans="1:15" ht="15" thickBot="1" x14ac:dyDescent="0.35">
      <c r="A12" s="44" t="s">
        <v>16</v>
      </c>
      <c r="B12" s="1">
        <v>67678</v>
      </c>
      <c r="C12" s="2"/>
      <c r="D12" s="1">
        <v>2688</v>
      </c>
      <c r="E12" s="2"/>
      <c r="F12" s="1">
        <v>59310</v>
      </c>
      <c r="G12" s="1">
        <v>6374</v>
      </c>
      <c r="H12" s="2">
        <v>253</v>
      </c>
      <c r="I12" s="1">
        <v>874123</v>
      </c>
      <c r="J12" s="1">
        <v>82329</v>
      </c>
      <c r="K12" s="41"/>
      <c r="L12" s="48">
        <f>IFERROR(B12/I12,0)</f>
        <v>7.7423886569739045E-2</v>
      </c>
      <c r="M12" s="49">
        <f>IFERROR(H12/G12,0)</f>
        <v>3.9692500784436771E-2</v>
      </c>
      <c r="N12" s="47">
        <f>D12*250</f>
        <v>672000</v>
      </c>
      <c r="O12" s="50">
        <f t="shared" si="0"/>
        <v>8.9293714353261038</v>
      </c>
    </row>
    <row r="13" spans="1:15" ht="14.5" thickBot="1" x14ac:dyDescent="0.35">
      <c r="A13" s="3" t="s">
        <v>64</v>
      </c>
      <c r="B13" s="2">
        <v>226</v>
      </c>
      <c r="C13" s="53">
        <v>1</v>
      </c>
      <c r="D13" s="2">
        <v>5</v>
      </c>
      <c r="E13" s="2"/>
      <c r="F13" s="2">
        <v>47</v>
      </c>
      <c r="G13" s="2"/>
      <c r="H13" s="2"/>
      <c r="I13" s="1">
        <v>10567</v>
      </c>
      <c r="J13" s="2"/>
      <c r="K13" s="42"/>
      <c r="L13" s="48">
        <f>IFERROR(B13/I13,0)</f>
        <v>2.1387337938866283E-2</v>
      </c>
      <c r="M13" s="49">
        <f>IFERROR(H13/G13,0)</f>
        <v>0</v>
      </c>
      <c r="N13" s="47">
        <f>D13*250</f>
        <v>1250</v>
      </c>
      <c r="O13" s="50">
        <f t="shared" si="0"/>
        <v>4.5309734513274336</v>
      </c>
    </row>
    <row r="14" spans="1:15" ht="14.5" thickBot="1" x14ac:dyDescent="0.35">
      <c r="A14" s="3" t="s">
        <v>47</v>
      </c>
      <c r="B14" s="2">
        <v>819</v>
      </c>
      <c r="C14" s="2"/>
      <c r="D14" s="2">
        <v>17</v>
      </c>
      <c r="E14" s="2"/>
      <c r="F14" s="2">
        <v>129</v>
      </c>
      <c r="G14" s="2">
        <v>578</v>
      </c>
      <c r="H14" s="2">
        <v>12</v>
      </c>
      <c r="I14" s="1">
        <v>81648</v>
      </c>
      <c r="J14" s="1">
        <v>57666</v>
      </c>
      <c r="K14" s="42"/>
      <c r="L14" s="48">
        <f>IFERROR(B14/I14,0)</f>
        <v>1.0030864197530864E-2</v>
      </c>
      <c r="M14" s="49">
        <f>IFERROR(H14/G14,0)</f>
        <v>2.0761245674740483E-2</v>
      </c>
      <c r="N14" s="47">
        <f>D14*250</f>
        <v>4250</v>
      </c>
      <c r="O14" s="50">
        <f t="shared" si="0"/>
        <v>4.1892551892551895</v>
      </c>
    </row>
    <row r="15" spans="1:15" ht="14.5" thickBot="1" x14ac:dyDescent="0.35">
      <c r="A15" s="3" t="s">
        <v>49</v>
      </c>
      <c r="B15" s="1">
        <v>4402</v>
      </c>
      <c r="C15" s="2"/>
      <c r="D15" s="2">
        <v>89</v>
      </c>
      <c r="E15" s="2"/>
      <c r="F15" s="2">
        <v>829</v>
      </c>
      <c r="G15" s="1">
        <v>2463</v>
      </c>
      <c r="H15" s="2">
        <v>50</v>
      </c>
      <c r="I15" s="1">
        <v>77376</v>
      </c>
      <c r="J15" s="1">
        <v>43298</v>
      </c>
      <c r="K15" s="42"/>
      <c r="L15" s="48">
        <f>IFERROR(B15/I15,0)</f>
        <v>5.689102564102564E-2</v>
      </c>
      <c r="M15" s="49">
        <f>IFERROR(H15/G15,0)</f>
        <v>2.0300446609825416E-2</v>
      </c>
      <c r="N15" s="47">
        <f>D15*250</f>
        <v>22250</v>
      </c>
      <c r="O15" s="50">
        <f t="shared" si="0"/>
        <v>4.0545206724216269</v>
      </c>
    </row>
    <row r="16" spans="1:15" ht="15" thickBot="1" x14ac:dyDescent="0.35">
      <c r="A16" s="44" t="s">
        <v>12</v>
      </c>
      <c r="B16" s="1">
        <v>137825</v>
      </c>
      <c r="C16" s="2"/>
      <c r="D16" s="1">
        <v>6707</v>
      </c>
      <c r="E16" s="2"/>
      <c r="F16" s="1">
        <v>26042</v>
      </c>
      <c r="G16" s="1">
        <v>10876</v>
      </c>
      <c r="H16" s="2">
        <v>529</v>
      </c>
      <c r="I16" s="1">
        <v>1399510</v>
      </c>
      <c r="J16" s="1">
        <v>110443</v>
      </c>
      <c r="K16" s="42"/>
      <c r="L16" s="48">
        <f>IFERROR(B16/I16,0)</f>
        <v>9.848089688533844E-2</v>
      </c>
      <c r="M16" s="49">
        <f>IFERROR(H16/G16,0)</f>
        <v>4.863920559029055E-2</v>
      </c>
      <c r="N16" s="47">
        <f>D16*250</f>
        <v>1676750</v>
      </c>
      <c r="O16" s="50">
        <f t="shared" si="0"/>
        <v>11.16578995102485</v>
      </c>
    </row>
    <row r="17" spans="1:15" ht="14.5" thickBot="1" x14ac:dyDescent="0.35">
      <c r="A17" s="3" t="s">
        <v>27</v>
      </c>
      <c r="B17" s="1">
        <v>42871</v>
      </c>
      <c r="C17" s="2"/>
      <c r="D17" s="1">
        <v>2569</v>
      </c>
      <c r="E17" s="2"/>
      <c r="F17" s="1">
        <v>8150</v>
      </c>
      <c r="G17" s="1">
        <v>6368</v>
      </c>
      <c r="H17" s="2">
        <v>382</v>
      </c>
      <c r="I17" s="1">
        <v>426376</v>
      </c>
      <c r="J17" s="1">
        <v>63334</v>
      </c>
      <c r="K17" s="42"/>
      <c r="L17" s="48">
        <f>IFERROR(B17/I17,0)</f>
        <v>0.10054740416909019</v>
      </c>
      <c r="M17" s="49">
        <f>IFERROR(H17/G17,0)</f>
        <v>5.9987437185929651E-2</v>
      </c>
      <c r="N17" s="47">
        <f>D17*250</f>
        <v>642250</v>
      </c>
      <c r="O17" s="50">
        <f t="shared" si="0"/>
        <v>13.980989480068111</v>
      </c>
    </row>
    <row r="18" spans="1:15" ht="15" thickBot="1" x14ac:dyDescent="0.35">
      <c r="A18" s="3" t="s">
        <v>41</v>
      </c>
      <c r="B18" s="1">
        <v>26470</v>
      </c>
      <c r="C18" s="53">
        <v>74</v>
      </c>
      <c r="D18" s="2">
        <v>690</v>
      </c>
      <c r="E18" s="58">
        <v>1</v>
      </c>
      <c r="F18" s="1">
        <v>9065</v>
      </c>
      <c r="G18" s="1">
        <v>8390</v>
      </c>
      <c r="H18" s="2">
        <v>219</v>
      </c>
      <c r="I18" s="1">
        <v>266592</v>
      </c>
      <c r="J18" s="1">
        <v>84496</v>
      </c>
      <c r="K18" s="52"/>
      <c r="L18" s="48">
        <f>IFERROR(B18/I18,0)</f>
        <v>9.9290301284359617E-2</v>
      </c>
      <c r="M18" s="49">
        <f>IFERROR(H18/G18,0)</f>
        <v>2.6102502979737784E-2</v>
      </c>
      <c r="N18" s="47">
        <f>D18*250</f>
        <v>172500</v>
      </c>
      <c r="O18" s="50">
        <f t="shared" si="0"/>
        <v>5.5168114846996597</v>
      </c>
    </row>
    <row r="19" spans="1:15" ht="14.5" thickBot="1" x14ac:dyDescent="0.35">
      <c r="A19" s="3" t="s">
        <v>45</v>
      </c>
      <c r="B19" s="1">
        <v>12621</v>
      </c>
      <c r="C19" s="2"/>
      <c r="D19" s="2">
        <v>262</v>
      </c>
      <c r="E19" s="2"/>
      <c r="F19" s="1">
        <v>4571</v>
      </c>
      <c r="G19" s="1">
        <v>4332</v>
      </c>
      <c r="H19" s="2">
        <v>90</v>
      </c>
      <c r="I19" s="1">
        <v>155013</v>
      </c>
      <c r="J19" s="1">
        <v>53208</v>
      </c>
      <c r="K19" s="42"/>
      <c r="L19" s="48">
        <f>IFERROR(B19/I19,0)</f>
        <v>8.1418977763155348E-2</v>
      </c>
      <c r="M19" s="49">
        <f>IFERROR(H19/G19,0)</f>
        <v>2.077562326869806E-2</v>
      </c>
      <c r="N19" s="47">
        <f>D19*250</f>
        <v>65500</v>
      </c>
      <c r="O19" s="50">
        <f t="shared" si="0"/>
        <v>4.1897630932572696</v>
      </c>
    </row>
    <row r="20" spans="1:15" ht="15" thickBot="1" x14ac:dyDescent="0.35">
      <c r="A20" s="44" t="s">
        <v>38</v>
      </c>
      <c r="B20" s="1">
        <v>14141</v>
      </c>
      <c r="C20" s="2"/>
      <c r="D20" s="2">
        <v>537</v>
      </c>
      <c r="E20" s="2"/>
      <c r="F20" s="1">
        <v>10013</v>
      </c>
      <c r="G20" s="1">
        <v>3165</v>
      </c>
      <c r="H20" s="2">
        <v>120</v>
      </c>
      <c r="I20" s="1">
        <v>363027</v>
      </c>
      <c r="J20" s="1">
        <v>81256</v>
      </c>
      <c r="K20" s="41"/>
      <c r="L20" s="48">
        <f>IFERROR(B20/I20,0)</f>
        <v>3.8953025532536149E-2</v>
      </c>
      <c r="M20" s="49">
        <f>IFERROR(H20/G20,0)</f>
        <v>3.7914691943127965E-2</v>
      </c>
      <c r="N20" s="47">
        <f>D20*250</f>
        <v>134250</v>
      </c>
      <c r="O20" s="50">
        <f t="shared" si="0"/>
        <v>8.4936708860759502</v>
      </c>
    </row>
    <row r="21" spans="1:15" ht="15" thickBot="1" x14ac:dyDescent="0.35">
      <c r="A21" s="44" t="s">
        <v>14</v>
      </c>
      <c r="B21" s="1">
        <v>51713</v>
      </c>
      <c r="C21" s="2"/>
      <c r="D21" s="1">
        <v>3142</v>
      </c>
      <c r="E21" s="2"/>
      <c r="F21" s="1">
        <v>8779</v>
      </c>
      <c r="G21" s="1">
        <v>11124</v>
      </c>
      <c r="H21" s="2">
        <v>676</v>
      </c>
      <c r="I21" s="1">
        <v>635939</v>
      </c>
      <c r="J21" s="1">
        <v>136797</v>
      </c>
      <c r="K21" s="42"/>
      <c r="L21" s="48">
        <f>IFERROR(B21/I21,0)</f>
        <v>8.1317547752221511E-2</v>
      </c>
      <c r="M21" s="49">
        <f>IFERROR(H21/G21,0)</f>
        <v>6.0769507371449122E-2</v>
      </c>
      <c r="N21" s="47">
        <f>D21*250</f>
        <v>785500</v>
      </c>
      <c r="O21" s="50">
        <f t="shared" si="0"/>
        <v>14.189604161429427</v>
      </c>
    </row>
    <row r="22" spans="1:15" ht="14.5" thickBot="1" x14ac:dyDescent="0.35">
      <c r="A22" s="3" t="s">
        <v>39</v>
      </c>
      <c r="B22" s="1">
        <v>2994</v>
      </c>
      <c r="C22" s="2"/>
      <c r="D22" s="2">
        <v>102</v>
      </c>
      <c r="E22" s="2"/>
      <c r="F22" s="2">
        <v>501</v>
      </c>
      <c r="G22" s="1">
        <v>2227</v>
      </c>
      <c r="H22" s="2">
        <v>76</v>
      </c>
      <c r="I22" s="1">
        <v>85762</v>
      </c>
      <c r="J22" s="1">
        <v>63801</v>
      </c>
      <c r="K22" s="42"/>
      <c r="L22" s="48">
        <f>IFERROR(B22/I22,0)</f>
        <v>3.4910566451342086E-2</v>
      </c>
      <c r="M22" s="49">
        <f>IFERROR(H22/G22,0)</f>
        <v>3.4126627750336778E-2</v>
      </c>
      <c r="N22" s="47">
        <f>D22*250</f>
        <v>25500</v>
      </c>
      <c r="O22" s="50">
        <f t="shared" si="0"/>
        <v>7.5170340681362724</v>
      </c>
    </row>
    <row r="23" spans="1:15" ht="15" thickBot="1" x14ac:dyDescent="0.35">
      <c r="A23" s="44" t="s">
        <v>26</v>
      </c>
      <c r="B23" s="1">
        <v>65007</v>
      </c>
      <c r="C23" s="2"/>
      <c r="D23" s="1">
        <v>3092</v>
      </c>
      <c r="E23" s="2"/>
      <c r="F23" s="1">
        <v>57118</v>
      </c>
      <c r="G23" s="1">
        <v>10753</v>
      </c>
      <c r="H23" s="2">
        <v>511</v>
      </c>
      <c r="I23" s="1">
        <v>583091</v>
      </c>
      <c r="J23" s="1">
        <v>96448</v>
      </c>
      <c r="K23" s="41"/>
      <c r="L23" s="48">
        <f>IFERROR(B23/I23,0)</f>
        <v>0.11148688626646612</v>
      </c>
      <c r="M23" s="49">
        <f>IFERROR(H23/G23,0)</f>
        <v>4.7521621872965686E-2</v>
      </c>
      <c r="N23" s="47">
        <f>D23*250</f>
        <v>773000</v>
      </c>
      <c r="O23" s="50">
        <f t="shared" si="0"/>
        <v>10.891027120156291</v>
      </c>
    </row>
    <row r="24" spans="1:15" ht="15" thickBot="1" x14ac:dyDescent="0.35">
      <c r="A24" s="44" t="s">
        <v>17</v>
      </c>
      <c r="B24" s="1">
        <v>107439</v>
      </c>
      <c r="C24" s="2"/>
      <c r="D24" s="1">
        <v>7890</v>
      </c>
      <c r="E24" s="2"/>
      <c r="F24" s="1">
        <v>10824</v>
      </c>
      <c r="G24" s="1">
        <v>15588</v>
      </c>
      <c r="H24" s="1">
        <v>1145</v>
      </c>
      <c r="I24" s="1">
        <v>848167</v>
      </c>
      <c r="J24" s="1">
        <v>123056</v>
      </c>
      <c r="K24" s="42"/>
      <c r="L24" s="48">
        <f>IFERROR(B24/I24,0)</f>
        <v>0.12667198794577011</v>
      </c>
      <c r="M24" s="49">
        <f>IFERROR(H24/G24,0)</f>
        <v>7.345393892738003E-2</v>
      </c>
      <c r="N24" s="47">
        <f>D24*250</f>
        <v>1972500</v>
      </c>
      <c r="O24" s="50">
        <f t="shared" si="0"/>
        <v>17.359255019127133</v>
      </c>
    </row>
    <row r="25" spans="1:15" ht="15" thickBot="1" x14ac:dyDescent="0.35">
      <c r="A25" s="44" t="s">
        <v>11</v>
      </c>
      <c r="B25" s="1">
        <v>68197</v>
      </c>
      <c r="C25" s="2"/>
      <c r="D25" s="1">
        <v>6109</v>
      </c>
      <c r="E25" s="2"/>
      <c r="F25" s="1">
        <v>12798</v>
      </c>
      <c r="G25" s="1">
        <v>6829</v>
      </c>
      <c r="H25" s="2">
        <v>612</v>
      </c>
      <c r="I25" s="1">
        <v>1089297</v>
      </c>
      <c r="J25" s="1">
        <v>109073</v>
      </c>
      <c r="K25" s="42"/>
      <c r="L25" s="48">
        <f>IFERROR(B25/I25,0)</f>
        <v>6.2606433323510485E-2</v>
      </c>
      <c r="M25" s="49">
        <f>IFERROR(H25/G25,0)</f>
        <v>8.96178064138234E-2</v>
      </c>
      <c r="N25" s="47">
        <f>D25*250</f>
        <v>1527250</v>
      </c>
      <c r="O25" s="50">
        <f t="shared" si="0"/>
        <v>21.394680117893749</v>
      </c>
    </row>
    <row r="26" spans="1:15" ht="14.5" thickBot="1" x14ac:dyDescent="0.35">
      <c r="A26" s="3" t="s">
        <v>32</v>
      </c>
      <c r="B26" s="1">
        <v>33469</v>
      </c>
      <c r="C26" s="2"/>
      <c r="D26" s="1">
        <v>1425</v>
      </c>
      <c r="E26" s="2"/>
      <c r="F26" s="1">
        <v>2645</v>
      </c>
      <c r="G26" s="1">
        <v>5935</v>
      </c>
      <c r="H26" s="2">
        <v>253</v>
      </c>
      <c r="I26" s="1">
        <v>520045</v>
      </c>
      <c r="J26" s="1">
        <v>92213</v>
      </c>
      <c r="K26" s="42"/>
      <c r="L26" s="48">
        <f>IFERROR(B26/I26,0)</f>
        <v>6.4357892105490866E-2</v>
      </c>
      <c r="M26" s="49">
        <f>IFERROR(H26/G26,0)</f>
        <v>4.2628475147430497E-2</v>
      </c>
      <c r="N26" s="47">
        <f>D26*250</f>
        <v>356250</v>
      </c>
      <c r="O26" s="50">
        <f t="shared" si="0"/>
        <v>9.6441781947473775</v>
      </c>
    </row>
    <row r="27" spans="1:15" ht="14.5" thickBot="1" x14ac:dyDescent="0.35">
      <c r="A27" s="3" t="s">
        <v>30</v>
      </c>
      <c r="B27" s="1">
        <v>22898</v>
      </c>
      <c r="C27" s="2"/>
      <c r="D27" s="2">
        <v>989</v>
      </c>
      <c r="E27" s="2"/>
      <c r="F27" s="1">
        <v>4667</v>
      </c>
      <c r="G27" s="1">
        <v>7694</v>
      </c>
      <c r="H27" s="2">
        <v>332</v>
      </c>
      <c r="I27" s="1">
        <v>263811</v>
      </c>
      <c r="J27" s="1">
        <v>88642</v>
      </c>
      <c r="K27" s="42"/>
      <c r="L27" s="48">
        <f>IFERROR(B27/I27,0)</f>
        <v>8.6796987237075032E-2</v>
      </c>
      <c r="M27" s="49">
        <f>IFERROR(H27/G27,0)</f>
        <v>4.3150506888484534E-2</v>
      </c>
      <c r="N27" s="47">
        <f>D27*250</f>
        <v>247250</v>
      </c>
      <c r="O27" s="50">
        <f t="shared" si="0"/>
        <v>9.7978862782775789</v>
      </c>
    </row>
    <row r="28" spans="1:15" ht="14.5" thickBot="1" x14ac:dyDescent="0.35">
      <c r="A28" s="3" t="s">
        <v>35</v>
      </c>
      <c r="B28" s="1">
        <v>19235</v>
      </c>
      <c r="C28" s="2"/>
      <c r="D28" s="2">
        <v>995</v>
      </c>
      <c r="E28" s="2"/>
      <c r="F28" s="1">
        <v>14208</v>
      </c>
      <c r="G28" s="1">
        <v>3134</v>
      </c>
      <c r="H28" s="2">
        <v>162</v>
      </c>
      <c r="I28" s="1">
        <v>360520</v>
      </c>
      <c r="J28" s="1">
        <v>58741</v>
      </c>
      <c r="K28" s="42"/>
      <c r="L28" s="48">
        <f>IFERROR(B28/I28,0)</f>
        <v>5.3353489404193939E-2</v>
      </c>
      <c r="M28" s="49">
        <f>IFERROR(H28/G28,0)</f>
        <v>5.1691129546904913E-2</v>
      </c>
      <c r="N28" s="47">
        <f>D28*250</f>
        <v>248750</v>
      </c>
      <c r="O28" s="50">
        <f t="shared" si="0"/>
        <v>11.932154925916299</v>
      </c>
    </row>
    <row r="29" spans="1:15" ht="14.5" thickBot="1" x14ac:dyDescent="0.35">
      <c r="A29" s="3" t="s">
        <v>51</v>
      </c>
      <c r="B29" s="2">
        <v>743</v>
      </c>
      <c r="C29" s="2"/>
      <c r="D29" s="2">
        <v>21</v>
      </c>
      <c r="E29" s="2"/>
      <c r="F29" s="2">
        <v>156</v>
      </c>
      <c r="G29" s="2">
        <v>695</v>
      </c>
      <c r="H29" s="2">
        <v>20</v>
      </c>
      <c r="I29" s="1">
        <v>73923</v>
      </c>
      <c r="J29" s="1">
        <v>69166</v>
      </c>
      <c r="K29" s="42"/>
      <c r="L29" s="48">
        <f>IFERROR(B29/I29,0)</f>
        <v>1.0050999012485965E-2</v>
      </c>
      <c r="M29" s="49">
        <f>IFERROR(H29/G29,0)</f>
        <v>2.8776978417266189E-2</v>
      </c>
      <c r="N29" s="47">
        <f>D29*250</f>
        <v>5250</v>
      </c>
      <c r="O29" s="50">
        <f t="shared" si="0"/>
        <v>6.0659488559892329</v>
      </c>
    </row>
    <row r="30" spans="1:15" ht="15" thickBot="1" x14ac:dyDescent="0.35">
      <c r="A30" s="3" t="s">
        <v>50</v>
      </c>
      <c r="B30" s="1">
        <v>18092</v>
      </c>
      <c r="C30" s="2"/>
      <c r="D30" s="2">
        <v>256</v>
      </c>
      <c r="E30" s="2"/>
      <c r="F30" s="1">
        <v>5737</v>
      </c>
      <c r="G30" s="1">
        <v>9353</v>
      </c>
      <c r="H30" s="2">
        <v>132</v>
      </c>
      <c r="I30" s="1">
        <v>161494</v>
      </c>
      <c r="J30" s="1">
        <v>83485</v>
      </c>
      <c r="K30" s="41"/>
      <c r="L30" s="48">
        <f>IFERROR(B30/I30,0)</f>
        <v>0.1120289298673635</v>
      </c>
      <c r="M30" s="49">
        <f>IFERROR(H30/G30,0)</f>
        <v>1.4113118785416445E-2</v>
      </c>
      <c r="N30" s="47">
        <f>D30*250</f>
        <v>64000</v>
      </c>
      <c r="O30" s="50">
        <f t="shared" si="0"/>
        <v>2.5374751271280123</v>
      </c>
    </row>
    <row r="31" spans="1:15" ht="15" thickBot="1" x14ac:dyDescent="0.35">
      <c r="A31" s="3" t="s">
        <v>31</v>
      </c>
      <c r="B31" s="1">
        <v>13997</v>
      </c>
      <c r="C31" s="2"/>
      <c r="D31" s="2">
        <v>492</v>
      </c>
      <c r="E31" s="2"/>
      <c r="F31" s="1">
        <v>3960</v>
      </c>
      <c r="G31" s="1">
        <v>4544</v>
      </c>
      <c r="H31" s="2">
        <v>160</v>
      </c>
      <c r="I31" s="1">
        <v>285790</v>
      </c>
      <c r="J31" s="1">
        <v>92784</v>
      </c>
      <c r="K31" s="41"/>
      <c r="L31" s="48">
        <f>IFERROR(B31/I31,0)</f>
        <v>4.89765212218762E-2</v>
      </c>
      <c r="M31" s="49">
        <f>IFERROR(H31/G31,0)</f>
        <v>3.5211267605633804E-2</v>
      </c>
      <c r="N31" s="47">
        <f>D31*250</f>
        <v>123000</v>
      </c>
      <c r="O31" s="50">
        <f t="shared" si="0"/>
        <v>7.7875973422876328</v>
      </c>
    </row>
    <row r="32" spans="1:15" ht="14.5" thickBot="1" x14ac:dyDescent="0.35">
      <c r="A32" s="3" t="s">
        <v>42</v>
      </c>
      <c r="B32" s="1">
        <v>5571</v>
      </c>
      <c r="C32" s="2"/>
      <c r="D32" s="2">
        <v>343</v>
      </c>
      <c r="E32" s="2"/>
      <c r="F32" s="2">
        <v>912</v>
      </c>
      <c r="G32" s="1">
        <v>4097</v>
      </c>
      <c r="H32" s="2">
        <v>252</v>
      </c>
      <c r="I32" s="1">
        <v>127955</v>
      </c>
      <c r="J32" s="1">
        <v>94105</v>
      </c>
      <c r="K32" s="42"/>
      <c r="L32" s="48">
        <f>IFERROR(B32/I32,0)</f>
        <v>4.3538744089719042E-2</v>
      </c>
      <c r="M32" s="49">
        <f>IFERROR(H32/G32,0)</f>
        <v>6.150842079570417E-2</v>
      </c>
      <c r="N32" s="47">
        <f>D32*250</f>
        <v>85750</v>
      </c>
      <c r="O32" s="50">
        <f t="shared" si="0"/>
        <v>14.392209657153114</v>
      </c>
    </row>
    <row r="33" spans="1:15" ht="15" thickBot="1" x14ac:dyDescent="0.35">
      <c r="A33" s="44" t="s">
        <v>8</v>
      </c>
      <c r="B33" s="1">
        <v>172960</v>
      </c>
      <c r="C33" s="2"/>
      <c r="D33" s="1">
        <v>13081</v>
      </c>
      <c r="E33" s="2"/>
      <c r="F33" s="1">
        <v>121801</v>
      </c>
      <c r="G33" s="1">
        <v>19473</v>
      </c>
      <c r="H33" s="1">
        <v>1473</v>
      </c>
      <c r="I33" s="1">
        <v>1283451</v>
      </c>
      <c r="J33" s="1">
        <v>144497</v>
      </c>
      <c r="K33" s="42"/>
      <c r="L33" s="48">
        <f>IFERROR(B33/I33,0)</f>
        <v>0.13476166990403218</v>
      </c>
      <c r="M33" s="49">
        <f>IFERROR(H33/G33,0)</f>
        <v>7.5643198274533974E-2</v>
      </c>
      <c r="N33" s="47">
        <f>D33*250</f>
        <v>3270250</v>
      </c>
      <c r="O33" s="50">
        <f t="shared" si="0"/>
        <v>17.907550878815911</v>
      </c>
    </row>
    <row r="34" spans="1:15" ht="15" thickBot="1" x14ac:dyDescent="0.35">
      <c r="A34" s="44" t="s">
        <v>44</v>
      </c>
      <c r="B34" s="1">
        <v>10838</v>
      </c>
      <c r="C34" s="2"/>
      <c r="D34" s="2">
        <v>476</v>
      </c>
      <c r="E34" s="2"/>
      <c r="F34" s="1">
        <v>5488</v>
      </c>
      <c r="G34" s="1">
        <v>5169</v>
      </c>
      <c r="H34" s="2">
        <v>227</v>
      </c>
      <c r="I34" s="1">
        <v>302083</v>
      </c>
      <c r="J34" s="1">
        <v>144067</v>
      </c>
      <c r="K34" s="41"/>
      <c r="L34" s="48">
        <f>IFERROR(B34/I34,0)</f>
        <v>3.5877556830407539E-2</v>
      </c>
      <c r="M34" s="49">
        <f>IFERROR(H34/G34,0)</f>
        <v>4.3915650996324239E-2</v>
      </c>
      <c r="N34" s="47">
        <f>D34*250</f>
        <v>119000</v>
      </c>
      <c r="O34" s="50">
        <f t="shared" si="0"/>
        <v>9.979885587746816</v>
      </c>
    </row>
    <row r="35" spans="1:15" ht="15" thickBot="1" x14ac:dyDescent="0.35">
      <c r="A35" s="44" t="s">
        <v>7</v>
      </c>
      <c r="B35" s="1">
        <v>412636</v>
      </c>
      <c r="C35" s="2"/>
      <c r="D35" s="1">
        <v>31314</v>
      </c>
      <c r="E35" s="2"/>
      <c r="F35" s="1">
        <v>293987</v>
      </c>
      <c r="G35" s="1">
        <v>21211</v>
      </c>
      <c r="H35" s="1">
        <v>1610</v>
      </c>
      <c r="I35" s="1">
        <v>3500999</v>
      </c>
      <c r="J35" s="1">
        <v>179967</v>
      </c>
      <c r="K35" s="42"/>
      <c r="L35" s="48">
        <f>IFERROR(B35/I35,0)</f>
        <v>0.11786235871532669</v>
      </c>
      <c r="M35" s="49">
        <f>IFERROR(H35/G35,0)</f>
        <v>7.5904012069209367E-2</v>
      </c>
      <c r="N35" s="47">
        <f>D35*250</f>
        <v>7828500</v>
      </c>
      <c r="O35" s="50">
        <f t="shared" si="0"/>
        <v>17.971926831396193</v>
      </c>
    </row>
    <row r="36" spans="1:15" ht="15" thickBot="1" x14ac:dyDescent="0.35">
      <c r="A36" s="44" t="s">
        <v>24</v>
      </c>
      <c r="B36" s="1">
        <v>54571</v>
      </c>
      <c r="C36" s="2"/>
      <c r="D36" s="1">
        <v>1294</v>
      </c>
      <c r="E36" s="2"/>
      <c r="F36" s="1">
        <v>16356</v>
      </c>
      <c r="G36" s="1">
        <v>5203</v>
      </c>
      <c r="H36" s="2">
        <v>123</v>
      </c>
      <c r="I36" s="1">
        <v>773828</v>
      </c>
      <c r="J36" s="1">
        <v>73782</v>
      </c>
      <c r="K36" s="41"/>
      <c r="L36" s="48">
        <f>IFERROR(B36/I36,0)</f>
        <v>7.0520839256268841E-2</v>
      </c>
      <c r="M36" s="49">
        <f>IFERROR(H36/G36,0)</f>
        <v>2.3640207572554296E-2</v>
      </c>
      <c r="N36" s="47">
        <f>D36*250</f>
        <v>323500</v>
      </c>
      <c r="O36" s="50">
        <f t="shared" si="0"/>
        <v>4.9280570266258632</v>
      </c>
    </row>
    <row r="37" spans="1:15" ht="14.5" thickBot="1" x14ac:dyDescent="0.35">
      <c r="A37" s="3" t="s">
        <v>53</v>
      </c>
      <c r="B37" s="1">
        <v>3320</v>
      </c>
      <c r="C37" s="2"/>
      <c r="D37" s="2">
        <v>78</v>
      </c>
      <c r="E37" s="2"/>
      <c r="F37" s="2">
        <v>234</v>
      </c>
      <c r="G37" s="1">
        <v>4357</v>
      </c>
      <c r="H37" s="2">
        <v>102</v>
      </c>
      <c r="I37" s="1">
        <v>97553</v>
      </c>
      <c r="J37" s="1">
        <v>128012</v>
      </c>
      <c r="K37" s="42"/>
      <c r="L37" s="48">
        <f>IFERROR(B37/I37,0)</f>
        <v>3.4032782179943211E-2</v>
      </c>
      <c r="M37" s="49">
        <f>IFERROR(H37/G37,0)</f>
        <v>2.3410603626348406E-2</v>
      </c>
      <c r="N37" s="47">
        <f>D37*250</f>
        <v>19500</v>
      </c>
      <c r="O37" s="50">
        <f t="shared" si="0"/>
        <v>4.8734939759036147</v>
      </c>
    </row>
    <row r="38" spans="1:15" ht="1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8"/>
      <c r="L38" s="48">
        <f>IFERROR(B38/I38,0)</f>
        <v>3.7726664232688328E-3</v>
      </c>
      <c r="M38" s="49">
        <f>IFERROR(H38/G38,0)</f>
        <v>0</v>
      </c>
      <c r="N38" s="47">
        <f>D38*250</f>
        <v>500</v>
      </c>
      <c r="O38" s="50">
        <f t="shared" si="0"/>
        <v>15.129032258064516</v>
      </c>
    </row>
    <row r="39" spans="1:15" ht="15" thickBot="1" x14ac:dyDescent="0.35">
      <c r="A39" s="44" t="s">
        <v>21</v>
      </c>
      <c r="B39" s="1">
        <v>46184</v>
      </c>
      <c r="C39" s="2"/>
      <c r="D39" s="1">
        <v>2740</v>
      </c>
      <c r="E39" s="2"/>
      <c r="F39" s="1">
        <v>33028</v>
      </c>
      <c r="G39" s="1">
        <v>3951</v>
      </c>
      <c r="H39" s="2">
        <v>234</v>
      </c>
      <c r="I39" s="1">
        <v>670437</v>
      </c>
      <c r="J39" s="1">
        <v>57356</v>
      </c>
      <c r="K39" s="41"/>
      <c r="L39" s="48">
        <f>IFERROR(B39/I39,0)</f>
        <v>6.8886412891889917E-2</v>
      </c>
      <c r="M39" s="49">
        <f>IFERROR(H39/G39,0)</f>
        <v>5.9225512528473807E-2</v>
      </c>
      <c r="N39" s="47">
        <f>D39*250</f>
        <v>685000</v>
      </c>
      <c r="O39" s="50">
        <f t="shared" si="0"/>
        <v>13.831976442057856</v>
      </c>
    </row>
    <row r="40" spans="1:15" ht="15" thickBot="1" x14ac:dyDescent="0.35">
      <c r="A40" s="44" t="s">
        <v>46</v>
      </c>
      <c r="B40" s="1">
        <v>11028</v>
      </c>
      <c r="C40" s="2"/>
      <c r="D40" s="2">
        <v>371</v>
      </c>
      <c r="E40" s="2"/>
      <c r="F40" s="1">
        <v>2769</v>
      </c>
      <c r="G40" s="1">
        <v>2787</v>
      </c>
      <c r="H40" s="2">
        <v>94</v>
      </c>
      <c r="I40" s="1">
        <v>296988</v>
      </c>
      <c r="J40" s="1">
        <v>75054</v>
      </c>
      <c r="K40" s="41"/>
      <c r="L40" s="48">
        <f>IFERROR(B40/I40,0)</f>
        <v>3.7132813447007959E-2</v>
      </c>
      <c r="M40" s="49">
        <f>IFERROR(H40/G40,0)</f>
        <v>3.3728022963760318E-2</v>
      </c>
      <c r="N40" s="47">
        <f>D40*250</f>
        <v>92750</v>
      </c>
      <c r="O40" s="50">
        <f t="shared" si="0"/>
        <v>7.4104098657961552</v>
      </c>
    </row>
    <row r="41" spans="1:15" ht="14.5" thickBot="1" x14ac:dyDescent="0.35">
      <c r="A41" s="3" t="s">
        <v>37</v>
      </c>
      <c r="B41" s="1">
        <v>7274</v>
      </c>
      <c r="C41" s="2"/>
      <c r="D41" s="2">
        <v>192</v>
      </c>
      <c r="E41" s="2"/>
      <c r="F41" s="1">
        <v>4478</v>
      </c>
      <c r="G41" s="1">
        <v>1725</v>
      </c>
      <c r="H41" s="2">
        <v>46</v>
      </c>
      <c r="I41" s="1">
        <v>210456</v>
      </c>
      <c r="J41" s="1">
        <v>49898</v>
      </c>
      <c r="K41" s="42"/>
      <c r="L41" s="48">
        <f>IFERROR(B41/I41,0)</f>
        <v>3.4563044056714939E-2</v>
      </c>
      <c r="M41" s="49">
        <f>IFERROR(H41/G41,0)</f>
        <v>2.6666666666666668E-2</v>
      </c>
      <c r="N41" s="47">
        <f>D41*250</f>
        <v>48000</v>
      </c>
      <c r="O41" s="50">
        <f t="shared" si="0"/>
        <v>5.5988452020896347</v>
      </c>
    </row>
    <row r="42" spans="1:15" ht="15" thickBot="1" x14ac:dyDescent="0.35">
      <c r="A42" s="44" t="s">
        <v>19</v>
      </c>
      <c r="B42" s="1">
        <v>87284</v>
      </c>
      <c r="C42" s="2"/>
      <c r="D42" s="1">
        <v>6527</v>
      </c>
      <c r="E42" s="2"/>
      <c r="F42" s="1">
        <v>16255</v>
      </c>
      <c r="G42" s="1">
        <v>6818</v>
      </c>
      <c r="H42" s="2">
        <v>510</v>
      </c>
      <c r="I42" s="1">
        <v>698182</v>
      </c>
      <c r="J42" s="1">
        <v>54537</v>
      </c>
      <c r="K42" s="41"/>
      <c r="L42" s="48">
        <f>IFERROR(B42/I42,0)</f>
        <v>0.12501611327705384</v>
      </c>
      <c r="M42" s="49">
        <f>IFERROR(H42/G42,0)</f>
        <v>7.4801994719859197E-2</v>
      </c>
      <c r="N42" s="47">
        <f>D42*250</f>
        <v>1631750</v>
      </c>
      <c r="O42" s="50">
        <f t="shared" si="0"/>
        <v>17.694720681911921</v>
      </c>
    </row>
    <row r="43" spans="1:15" ht="15" thickBot="1" x14ac:dyDescent="0.35">
      <c r="A43" s="3" t="s">
        <v>65</v>
      </c>
      <c r="B43" s="1">
        <v>6685</v>
      </c>
      <c r="C43" s="2"/>
      <c r="D43" s="2">
        <v>149</v>
      </c>
      <c r="E43" s="2"/>
      <c r="F43" s="1">
        <v>5417</v>
      </c>
      <c r="G43" s="1">
        <v>1974</v>
      </c>
      <c r="H43" s="2">
        <v>44</v>
      </c>
      <c r="I43" s="1">
        <v>13022</v>
      </c>
      <c r="J43" s="1">
        <v>3845</v>
      </c>
      <c r="K43" s="41"/>
      <c r="L43" s="48">
        <f>IFERROR(B43/I43,0)</f>
        <v>0.51336200276455235</v>
      </c>
      <c r="M43" s="49">
        <f>IFERROR(H43/G43,0)</f>
        <v>2.2289766970618033E-2</v>
      </c>
      <c r="N43" s="47">
        <f>D43*250</f>
        <v>37250</v>
      </c>
      <c r="O43" s="50">
        <f t="shared" si="0"/>
        <v>4.5721765145848918</v>
      </c>
    </row>
    <row r="44" spans="1:15" ht="14.5" thickBot="1" x14ac:dyDescent="0.35">
      <c r="A44" s="3" t="s">
        <v>40</v>
      </c>
      <c r="B44" s="1">
        <v>16533</v>
      </c>
      <c r="C44" s="2"/>
      <c r="D44" s="2">
        <v>906</v>
      </c>
      <c r="E44" s="2"/>
      <c r="F44" s="1">
        <v>14065</v>
      </c>
      <c r="G44" s="1">
        <v>15607</v>
      </c>
      <c r="H44" s="2">
        <v>855</v>
      </c>
      <c r="I44" s="1">
        <v>222163</v>
      </c>
      <c r="J44" s="1">
        <v>209714</v>
      </c>
      <c r="K44" s="42"/>
      <c r="L44" s="48">
        <f>IFERROR(B44/I44,0)</f>
        <v>7.4418332485607419E-2</v>
      </c>
      <c r="M44" s="49">
        <f>IFERROR(H44/G44,0)</f>
        <v>5.4783110142884603E-2</v>
      </c>
      <c r="N44" s="47">
        <f>D44*250</f>
        <v>226500</v>
      </c>
      <c r="O44" s="50">
        <f t="shared" si="0"/>
        <v>12.699872981310108</v>
      </c>
    </row>
    <row r="45" spans="1:15" ht="14.5" thickBot="1" x14ac:dyDescent="0.35">
      <c r="A45" s="3" t="s">
        <v>25</v>
      </c>
      <c r="B45" s="1">
        <v>26613</v>
      </c>
      <c r="C45" s="2"/>
      <c r="D45" s="2">
        <v>673</v>
      </c>
      <c r="E45" s="2"/>
      <c r="F45" s="1">
        <v>13623</v>
      </c>
      <c r="G45" s="1">
        <v>5169</v>
      </c>
      <c r="H45" s="2">
        <v>131</v>
      </c>
      <c r="I45" s="1">
        <v>352750</v>
      </c>
      <c r="J45" s="1">
        <v>68512</v>
      </c>
      <c r="K45" s="42"/>
      <c r="L45" s="48">
        <f>IFERROR(B45/I45,0)</f>
        <v>7.5444365698086463E-2</v>
      </c>
      <c r="M45" s="49">
        <f>IFERROR(H45/G45,0)</f>
        <v>2.5343393306248792E-2</v>
      </c>
      <c r="N45" s="47">
        <f>D45*250</f>
        <v>168250</v>
      </c>
      <c r="O45" s="50">
        <f t="shared" si="0"/>
        <v>5.3220982226731293</v>
      </c>
    </row>
    <row r="46" spans="1:15" ht="14.5" thickBot="1" x14ac:dyDescent="0.35">
      <c r="A46" s="3" t="s">
        <v>54</v>
      </c>
      <c r="B46" s="1">
        <v>6353</v>
      </c>
      <c r="C46" s="2"/>
      <c r="D46" s="2">
        <v>83</v>
      </c>
      <c r="E46" s="2"/>
      <c r="F46" s="2">
        <v>773</v>
      </c>
      <c r="G46" s="1">
        <v>7181</v>
      </c>
      <c r="H46" s="2">
        <v>94</v>
      </c>
      <c r="I46" s="1">
        <v>73986</v>
      </c>
      <c r="J46" s="1">
        <v>83632</v>
      </c>
      <c r="K46" s="42"/>
      <c r="L46" s="48">
        <f>IFERROR(B46/I46,0)</f>
        <v>8.5867596572324498E-2</v>
      </c>
      <c r="M46" s="49">
        <f>IFERROR(H46/G46,0)</f>
        <v>1.3090098872023396E-2</v>
      </c>
      <c r="N46" s="47">
        <f>D46*250</f>
        <v>20750</v>
      </c>
      <c r="O46" s="50">
        <f t="shared" si="0"/>
        <v>2.2661734613568392</v>
      </c>
    </row>
    <row r="47" spans="1:15" ht="14.5" thickBot="1" x14ac:dyDescent="0.35">
      <c r="A47" s="3" t="s">
        <v>20</v>
      </c>
      <c r="B47" s="1">
        <v>36303</v>
      </c>
      <c r="C47" s="2"/>
      <c r="D47" s="2">
        <v>542</v>
      </c>
      <c r="E47" s="2"/>
      <c r="F47" s="1">
        <v>11693</v>
      </c>
      <c r="G47" s="1">
        <v>5316</v>
      </c>
      <c r="H47" s="2">
        <v>79</v>
      </c>
      <c r="I47" s="1">
        <v>705419</v>
      </c>
      <c r="J47" s="1">
        <v>103295</v>
      </c>
      <c r="K47" s="42"/>
      <c r="L47" s="48">
        <f>IFERROR(B47/I47,0)</f>
        <v>5.1463031191391215E-2</v>
      </c>
      <c r="M47" s="49">
        <f>IFERROR(H47/G47,0)</f>
        <v>1.4860797592174567E-2</v>
      </c>
      <c r="N47" s="47">
        <f>D47*250</f>
        <v>135500</v>
      </c>
      <c r="O47" s="50">
        <f t="shared" si="0"/>
        <v>2.7324739002286313</v>
      </c>
    </row>
    <row r="48" spans="1:15" ht="15" thickBot="1" x14ac:dyDescent="0.35">
      <c r="A48" s="44" t="s">
        <v>15</v>
      </c>
      <c r="B48" s="1">
        <v>125015</v>
      </c>
      <c r="C48" s="2"/>
      <c r="D48" s="1">
        <v>2251</v>
      </c>
      <c r="E48" s="2"/>
      <c r="F48" s="1">
        <v>52050</v>
      </c>
      <c r="G48" s="1">
        <v>4311</v>
      </c>
      <c r="H48" s="2">
        <v>78</v>
      </c>
      <c r="I48" s="1">
        <v>1820865</v>
      </c>
      <c r="J48" s="1">
        <v>62797</v>
      </c>
      <c r="K48" s="42"/>
      <c r="L48" s="48">
        <f>IFERROR(B48/I48,0)</f>
        <v>6.8656929536236894E-2</v>
      </c>
      <c r="M48" s="49">
        <f>IFERROR(H48/G48,0)</f>
        <v>1.8093249826026444E-2</v>
      </c>
      <c r="N48" s="47">
        <f>D48*250</f>
        <v>562750</v>
      </c>
      <c r="O48" s="50">
        <f t="shared" si="0"/>
        <v>3.5014598248210214</v>
      </c>
    </row>
    <row r="49" spans="1:15" ht="14.5" thickBot="1" x14ac:dyDescent="0.35">
      <c r="A49" s="57" t="s">
        <v>66</v>
      </c>
      <c r="B49" s="55">
        <v>76</v>
      </c>
      <c r="C49" s="55"/>
      <c r="D49" s="55">
        <v>6</v>
      </c>
      <c r="E49" s="55"/>
      <c r="F49" s="55">
        <v>6</v>
      </c>
      <c r="G49" s="55"/>
      <c r="H49" s="55"/>
      <c r="I49" s="54">
        <v>2653</v>
      </c>
      <c r="J49" s="55"/>
      <c r="K49" s="42"/>
      <c r="L49" s="48">
        <f>IFERROR(B49/I49,0)</f>
        <v>2.8646814926498305E-2</v>
      </c>
      <c r="M49" s="49">
        <f>IFERROR(H49/G49,0)</f>
        <v>0</v>
      </c>
      <c r="N49" s="47">
        <f>D49*250</f>
        <v>1500</v>
      </c>
      <c r="O49" s="50">
        <f t="shared" si="0"/>
        <v>18.736842105263158</v>
      </c>
    </row>
    <row r="50" spans="1:15" ht="14.5" thickBot="1" x14ac:dyDescent="0.35">
      <c r="A50" s="3" t="s">
        <v>28</v>
      </c>
      <c r="B50" s="1">
        <v>18300</v>
      </c>
      <c r="C50" s="2"/>
      <c r="D50" s="2">
        <v>163</v>
      </c>
      <c r="E50" s="2"/>
      <c r="F50" s="1">
        <v>8080</v>
      </c>
      <c r="G50" s="1">
        <v>5708</v>
      </c>
      <c r="H50" s="2">
        <v>51</v>
      </c>
      <c r="I50" s="1">
        <v>302276</v>
      </c>
      <c r="J50" s="1">
        <v>94286</v>
      </c>
      <c r="K50" s="42"/>
      <c r="L50" s="48">
        <f>IFERROR(B50/I50,0)</f>
        <v>6.0540697905225691E-2</v>
      </c>
      <c r="M50" s="49">
        <f>IFERROR(H50/G50,0)</f>
        <v>8.9348283111422566E-3</v>
      </c>
      <c r="N50" s="47">
        <f>D50*250</f>
        <v>40750</v>
      </c>
      <c r="O50" s="50">
        <f t="shared" si="0"/>
        <v>1.2267759562841529</v>
      </c>
    </row>
    <row r="51" spans="1:15" ht="14.5" thickBot="1" x14ac:dyDescent="0.35">
      <c r="A51" s="3" t="s">
        <v>48</v>
      </c>
      <c r="B51" s="1">
        <v>1164</v>
      </c>
      <c r="C51" s="2"/>
      <c r="D51" s="2">
        <v>56</v>
      </c>
      <c r="E51" s="2"/>
      <c r="F51" s="2">
        <v>182</v>
      </c>
      <c r="G51" s="1">
        <v>1865</v>
      </c>
      <c r="H51" s="2">
        <v>90</v>
      </c>
      <c r="I51" s="1">
        <v>59328</v>
      </c>
      <c r="J51" s="1">
        <v>95079</v>
      </c>
      <c r="K51" s="42"/>
      <c r="L51" s="48">
        <f>IFERROR(B51/I51,0)</f>
        <v>1.9619741100323624E-2</v>
      </c>
      <c r="M51" s="49">
        <f>IFERROR(H51/G51,0)</f>
        <v>4.8257372654155493E-2</v>
      </c>
      <c r="N51" s="47">
        <f>D51*250</f>
        <v>14000</v>
      </c>
      <c r="O51" s="50">
        <f t="shared" ref="O51" si="1">ABS(N51-B51)/B51</f>
        <v>11.027491408934708</v>
      </c>
    </row>
    <row r="52" spans="1:15" ht="15" thickBot="1" x14ac:dyDescent="0.35">
      <c r="A52" s="44" t="s">
        <v>29</v>
      </c>
      <c r="B52" s="1">
        <v>58994</v>
      </c>
      <c r="C52" s="2"/>
      <c r="D52" s="1">
        <v>1645</v>
      </c>
      <c r="E52" s="2"/>
      <c r="F52" s="1">
        <v>49624</v>
      </c>
      <c r="G52" s="1">
        <v>6912</v>
      </c>
      <c r="H52" s="2">
        <v>193</v>
      </c>
      <c r="I52" s="1">
        <v>627248</v>
      </c>
      <c r="J52" s="1">
        <v>73487</v>
      </c>
      <c r="K52" s="42"/>
      <c r="L52" s="48">
        <f>IFERROR(B52/I52,0)</f>
        <v>9.405211335867153E-2</v>
      </c>
      <c r="M52" s="49">
        <f>IFERROR(H52/G52,0)</f>
        <v>2.7922453703703703E-2</v>
      </c>
      <c r="N52" s="47">
        <f>D52*250</f>
        <v>411250</v>
      </c>
      <c r="O52" s="50">
        <f t="shared" si="0"/>
        <v>5.9710479031765944</v>
      </c>
    </row>
    <row r="53" spans="1:15" ht="15" thickBot="1" x14ac:dyDescent="0.35">
      <c r="A53" s="44" t="s">
        <v>9</v>
      </c>
      <c r="B53" s="1">
        <v>30225</v>
      </c>
      <c r="C53" s="2"/>
      <c r="D53" s="1">
        <v>1285</v>
      </c>
      <c r="E53" s="2"/>
      <c r="F53" s="1">
        <v>19259</v>
      </c>
      <c r="G53" s="1">
        <v>3969</v>
      </c>
      <c r="H53" s="2">
        <v>169</v>
      </c>
      <c r="I53" s="1">
        <v>487059</v>
      </c>
      <c r="J53" s="1">
        <v>63961</v>
      </c>
      <c r="K53" s="41"/>
      <c r="L53" s="48">
        <f>IFERROR(B53/I53,0)</f>
        <v>6.2056136936182268E-2</v>
      </c>
      <c r="M53" s="49">
        <f>IFERROR(H53/G53,0)</f>
        <v>4.2579994960947339E-2</v>
      </c>
      <c r="N53" s="47">
        <f>D53*250</f>
        <v>321250</v>
      </c>
      <c r="O53" s="50">
        <f t="shared" si="0"/>
        <v>9.6286186931348219</v>
      </c>
    </row>
    <row r="54" spans="1:15" ht="14.5" thickBot="1" x14ac:dyDescent="0.35">
      <c r="A54" s="3" t="s">
        <v>56</v>
      </c>
      <c r="B54" s="1">
        <v>2593</v>
      </c>
      <c r="C54" s="2"/>
      <c r="D54" s="2">
        <v>92</v>
      </c>
      <c r="E54" s="2"/>
      <c r="F54" s="2">
        <v>688</v>
      </c>
      <c r="G54" s="1">
        <v>1447</v>
      </c>
      <c r="H54" s="2">
        <v>51</v>
      </c>
      <c r="I54" s="1">
        <v>154881</v>
      </c>
      <c r="J54" s="1">
        <v>86422</v>
      </c>
      <c r="K54" s="42"/>
      <c r="L54" s="48">
        <f>IFERROR(B54/I54,0)</f>
        <v>1.6741885705799937E-2</v>
      </c>
      <c r="M54" s="49">
        <f>IFERROR(H54/G54,0)</f>
        <v>3.5245335176226675E-2</v>
      </c>
      <c r="N54" s="47">
        <f>D54*250</f>
        <v>23000</v>
      </c>
      <c r="O54" s="50">
        <f t="shared" si="0"/>
        <v>7.8700347088314695</v>
      </c>
    </row>
    <row r="55" spans="1:15" ht="15" thickBot="1" x14ac:dyDescent="0.35">
      <c r="A55" s="3" t="s">
        <v>22</v>
      </c>
      <c r="B55" s="1">
        <v>25331</v>
      </c>
      <c r="C55" s="2"/>
      <c r="D55" s="2">
        <v>750</v>
      </c>
      <c r="E55" s="2"/>
      <c r="F55" s="1">
        <v>4729</v>
      </c>
      <c r="G55" s="1">
        <v>4351</v>
      </c>
      <c r="H55" s="2">
        <v>129</v>
      </c>
      <c r="I55" s="1">
        <v>503496</v>
      </c>
      <c r="J55" s="1">
        <v>86475</v>
      </c>
      <c r="K55" s="8"/>
      <c r="L55" s="48">
        <f>IFERROR(B55/I55,0)</f>
        <v>5.0310230865786419E-2</v>
      </c>
      <c r="M55" s="49">
        <f>IFERROR(H55/G55,0)</f>
        <v>2.9648356699609284E-2</v>
      </c>
      <c r="N55" s="47">
        <f>D55*250</f>
        <v>187500</v>
      </c>
      <c r="O55" s="50">
        <f t="shared" si="0"/>
        <v>6.4019975524061428</v>
      </c>
    </row>
    <row r="56" spans="1:15" ht="14.5" thickBot="1" x14ac:dyDescent="0.35">
      <c r="A56" s="14" t="s">
        <v>55</v>
      </c>
      <c r="B56" s="36">
        <v>1254</v>
      </c>
      <c r="C56" s="15"/>
      <c r="D56" s="15">
        <v>20</v>
      </c>
      <c r="E56" s="15"/>
      <c r="F56" s="15">
        <v>281</v>
      </c>
      <c r="G56" s="36">
        <v>2167</v>
      </c>
      <c r="H56" s="15">
        <v>35</v>
      </c>
      <c r="I56" s="36">
        <v>38300</v>
      </c>
      <c r="J56" s="36">
        <v>66176</v>
      </c>
      <c r="K56" s="59"/>
      <c r="L56" s="48">
        <f>IFERROR(B56/I56,0)</f>
        <v>3.2741514360313313E-2</v>
      </c>
      <c r="M56" s="49">
        <f>IFERROR(H56/G56,0)</f>
        <v>1.6151361329026302E-2</v>
      </c>
      <c r="N56" s="47">
        <f>D56*250</f>
        <v>5000</v>
      </c>
      <c r="O56" s="50">
        <f t="shared" si="0"/>
        <v>2.9872408293460926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F55248FE-6EE3-4AF8-85B1-04D0FDD9E15F}"/>
    <hyperlink ref="A6" r:id="rId2" display="https://www.worldometers.info/coronavirus/usa/california/" xr:uid="{DDB1B1FB-9621-4FDE-86BE-4FCA2FD08EE1}"/>
    <hyperlink ref="A33" r:id="rId3" display="https://www.worldometers.info/coronavirus/usa/new-jersey/" xr:uid="{9D3CD0AB-9D6D-465C-BDED-CD3CC718F762}"/>
    <hyperlink ref="A16" r:id="rId4" display="https://www.worldometers.info/coronavirus/usa/illinois/" xr:uid="{7AA37966-F13A-4701-84E6-B99021C7F21B}"/>
    <hyperlink ref="A48" r:id="rId5" display="https://www.worldometers.info/coronavirus/usa/texas/" xr:uid="{5328DD38-AA07-49F2-8F9A-07254CA6CAF6}"/>
    <hyperlink ref="A24" r:id="rId6" display="https://www.worldometers.info/coronavirus/usa/massachusetts/" xr:uid="{5AB29712-0D56-4E0C-99A0-B84232EB98A2}"/>
    <hyperlink ref="A11" r:id="rId7" display="https://www.worldometers.info/coronavirus/usa/florida/" xr:uid="{C9C0F473-AE13-4DAD-97D2-D6A3BF00EEBD}"/>
    <hyperlink ref="A42" r:id="rId8" display="https://www.worldometers.info/coronavirus/usa/pennsylvania/" xr:uid="{93021E06-4307-4F43-BF4A-A7508868C0F6}"/>
    <hyperlink ref="A25" r:id="rId9" display="https://www.worldometers.info/coronavirus/usa/michigan/" xr:uid="{087ECC9A-8BB0-42EF-8318-0C9B58095A64}"/>
    <hyperlink ref="A12" r:id="rId10" display="https://www.worldometers.info/coronavirus/usa/georgia/" xr:uid="{B99E79BF-9563-47B7-8226-C7941EF75113}"/>
    <hyperlink ref="A23" r:id="rId11" display="https://www.worldometers.info/coronavirus/usa/maryland/" xr:uid="{9BF40589-B754-4FC9-AF5D-21D6FA3477E2}"/>
    <hyperlink ref="A52" r:id="rId12" display="https://www.worldometers.info/coronavirus/usa/virginia/" xr:uid="{A15AA7C9-BAFA-4DAE-ACA7-4F5724D1F648}"/>
    <hyperlink ref="A4" r:id="rId13" display="https://www.worldometers.info/coronavirus/usa/arizona/" xr:uid="{CDCBB9C3-29B2-4A92-B0BB-884644278EFB}"/>
    <hyperlink ref="A36" r:id="rId14" display="https://www.worldometers.info/coronavirus/usa/north-carolina/" xr:uid="{DE8CA0DA-17B5-4418-A205-40A36A522CE5}"/>
    <hyperlink ref="A21" r:id="rId15" display="https://www.worldometers.info/coronavirus/usa/louisiana/" xr:uid="{DFB33811-ED55-4B5C-A96C-662E2CB3EEF8}"/>
    <hyperlink ref="A39" r:id="rId16" display="https://www.worldometers.info/coronavirus/usa/ohio/" xr:uid="{4EAC53BB-16D4-4A5A-92D7-4947DA96C17B}"/>
    <hyperlink ref="A53" r:id="rId17" display="https://www.worldometers.info/coronavirus/usa/washington/" xr:uid="{667588ED-8E1F-4D7F-96C9-B641EF5FC195}"/>
    <hyperlink ref="A20" r:id="rId18" display="https://www.worldometers.info/coronavirus/usa/kentucky/" xr:uid="{AE87A33A-297A-4846-8E81-9DC1079A0983}"/>
    <hyperlink ref="A40" r:id="rId19" display="https://www.worldometers.info/coronavirus/usa/oklahoma/" xr:uid="{FD27C128-FFC2-4874-BE80-BF200181D004}"/>
    <hyperlink ref="A34" r:id="rId20" display="https://www.worldometers.info/coronavirus/usa/new-mexico/" xr:uid="{DD044799-3C3B-422A-8D03-2C741C96C822}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864</v>
      </c>
    </row>
    <row r="3" spans="1:2" ht="15" thickBot="1" x14ac:dyDescent="0.4">
      <c r="A3" s="3" t="s">
        <v>52</v>
      </c>
      <c r="B3" s="38">
        <v>12</v>
      </c>
    </row>
    <row r="4" spans="1:2" ht="15" thickBot="1" x14ac:dyDescent="0.4">
      <c r="A4" s="44" t="s">
        <v>33</v>
      </c>
      <c r="B4" s="38">
        <v>1384</v>
      </c>
    </row>
    <row r="5" spans="1:2" ht="15" thickBot="1" x14ac:dyDescent="0.4">
      <c r="A5" s="3" t="s">
        <v>34</v>
      </c>
      <c r="B5" s="38">
        <v>237</v>
      </c>
    </row>
    <row r="6" spans="1:2" ht="15" thickBot="1" x14ac:dyDescent="0.4">
      <c r="A6" s="44" t="s">
        <v>10</v>
      </c>
      <c r="B6" s="38">
        <v>5635</v>
      </c>
    </row>
    <row r="7" spans="1:2" ht="15" thickBot="1" x14ac:dyDescent="0.4">
      <c r="A7" s="3" t="s">
        <v>18</v>
      </c>
      <c r="B7" s="38">
        <v>1665</v>
      </c>
    </row>
    <row r="8" spans="1:2" ht="15" thickBot="1" x14ac:dyDescent="0.4">
      <c r="A8" s="3" t="s">
        <v>23</v>
      </c>
      <c r="B8" s="38">
        <v>4277</v>
      </c>
    </row>
    <row r="9" spans="1:2" ht="15" thickBot="1" x14ac:dyDescent="0.4">
      <c r="A9" s="3" t="s">
        <v>43</v>
      </c>
      <c r="B9" s="38">
        <v>504</v>
      </c>
    </row>
    <row r="10" spans="1:2" ht="21.5" thickBot="1" x14ac:dyDescent="0.4">
      <c r="A10" s="3" t="s">
        <v>63</v>
      </c>
      <c r="B10" s="38">
        <v>537</v>
      </c>
    </row>
    <row r="11" spans="1:2" ht="15" thickBot="1" x14ac:dyDescent="0.4">
      <c r="A11" s="44" t="s">
        <v>13</v>
      </c>
      <c r="B11" s="38">
        <v>3240</v>
      </c>
    </row>
    <row r="12" spans="1:2" ht="15" thickBot="1" x14ac:dyDescent="0.4">
      <c r="A12" s="44" t="s">
        <v>16</v>
      </c>
      <c r="B12" s="38">
        <v>2688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89</v>
      </c>
    </row>
    <row r="16" spans="1:2" ht="15" thickBot="1" x14ac:dyDescent="0.4">
      <c r="A16" s="44" t="s">
        <v>12</v>
      </c>
      <c r="B16" s="38">
        <v>6707</v>
      </c>
    </row>
    <row r="17" spans="1:2" ht="15" thickBot="1" x14ac:dyDescent="0.4">
      <c r="A17" s="3" t="s">
        <v>27</v>
      </c>
      <c r="B17" s="38">
        <v>2569</v>
      </c>
    </row>
    <row r="18" spans="1:2" ht="15" thickBot="1" x14ac:dyDescent="0.4">
      <c r="A18" s="3" t="s">
        <v>41</v>
      </c>
      <c r="B18" s="38">
        <v>690</v>
      </c>
    </row>
    <row r="19" spans="1:2" ht="15" thickBot="1" x14ac:dyDescent="0.4">
      <c r="A19" s="3" t="s">
        <v>45</v>
      </c>
      <c r="B19" s="38">
        <v>262</v>
      </c>
    </row>
    <row r="20" spans="1:2" ht="15" thickBot="1" x14ac:dyDescent="0.4">
      <c r="A20" s="44" t="s">
        <v>38</v>
      </c>
      <c r="B20" s="38">
        <v>537</v>
      </c>
    </row>
    <row r="21" spans="1:2" ht="15" thickBot="1" x14ac:dyDescent="0.4">
      <c r="A21" s="44" t="s">
        <v>14</v>
      </c>
      <c r="B21" s="38">
        <v>3142</v>
      </c>
    </row>
    <row r="22" spans="1:2" ht="15" thickBot="1" x14ac:dyDescent="0.4">
      <c r="A22" s="3" t="s">
        <v>39</v>
      </c>
      <c r="B22" s="38">
        <v>102</v>
      </c>
    </row>
    <row r="23" spans="1:2" ht="15" thickBot="1" x14ac:dyDescent="0.4">
      <c r="A23" s="44" t="s">
        <v>26</v>
      </c>
      <c r="B23" s="38">
        <v>3092</v>
      </c>
    </row>
    <row r="24" spans="1:2" ht="15" thickBot="1" x14ac:dyDescent="0.4">
      <c r="A24" s="44" t="s">
        <v>17</v>
      </c>
      <c r="B24" s="38">
        <v>7890</v>
      </c>
    </row>
    <row r="25" spans="1:2" ht="15" thickBot="1" x14ac:dyDescent="0.4">
      <c r="A25" s="44" t="s">
        <v>11</v>
      </c>
      <c r="B25" s="38">
        <v>6109</v>
      </c>
    </row>
    <row r="26" spans="1:2" ht="15" thickBot="1" x14ac:dyDescent="0.4">
      <c r="A26" s="3" t="s">
        <v>32</v>
      </c>
      <c r="B26" s="38">
        <v>1425</v>
      </c>
    </row>
    <row r="27" spans="1:2" ht="15" thickBot="1" x14ac:dyDescent="0.4">
      <c r="A27" s="3" t="s">
        <v>30</v>
      </c>
      <c r="B27" s="38">
        <v>989</v>
      </c>
    </row>
    <row r="28" spans="1:2" ht="15" thickBot="1" x14ac:dyDescent="0.4">
      <c r="A28" s="3" t="s">
        <v>35</v>
      </c>
      <c r="B28" s="38">
        <v>995</v>
      </c>
    </row>
    <row r="29" spans="1:2" ht="15" thickBot="1" x14ac:dyDescent="0.4">
      <c r="A29" s="3" t="s">
        <v>51</v>
      </c>
      <c r="B29" s="38">
        <v>21</v>
      </c>
    </row>
    <row r="30" spans="1:2" ht="15" thickBot="1" x14ac:dyDescent="0.4">
      <c r="A30" s="3" t="s">
        <v>50</v>
      </c>
      <c r="B30" s="38">
        <v>256</v>
      </c>
    </row>
    <row r="31" spans="1:2" ht="15" thickBot="1" x14ac:dyDescent="0.4">
      <c r="A31" s="3" t="s">
        <v>31</v>
      </c>
      <c r="B31" s="38">
        <v>492</v>
      </c>
    </row>
    <row r="32" spans="1:2" ht="15" thickBot="1" x14ac:dyDescent="0.4">
      <c r="A32" s="3" t="s">
        <v>42</v>
      </c>
      <c r="B32" s="38">
        <v>343</v>
      </c>
    </row>
    <row r="33" spans="1:2" ht="15" thickBot="1" x14ac:dyDescent="0.4">
      <c r="A33" s="44" t="s">
        <v>8</v>
      </c>
      <c r="B33" s="38">
        <v>13081</v>
      </c>
    </row>
    <row r="34" spans="1:2" ht="15" thickBot="1" x14ac:dyDescent="0.4">
      <c r="A34" s="44" t="s">
        <v>44</v>
      </c>
      <c r="B34" s="38">
        <v>476</v>
      </c>
    </row>
    <row r="35" spans="1:2" ht="15" thickBot="1" x14ac:dyDescent="0.4">
      <c r="A35" s="44" t="s">
        <v>7</v>
      </c>
      <c r="B35" s="38">
        <v>31314</v>
      </c>
    </row>
    <row r="36" spans="1:2" ht="15" thickBot="1" x14ac:dyDescent="0.4">
      <c r="A36" s="44" t="s">
        <v>24</v>
      </c>
      <c r="B36" s="38">
        <v>1294</v>
      </c>
    </row>
    <row r="37" spans="1:2" ht="15" thickBot="1" x14ac:dyDescent="0.4">
      <c r="A37" s="3" t="s">
        <v>53</v>
      </c>
      <c r="B37" s="38">
        <v>78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2740</v>
      </c>
    </row>
    <row r="40" spans="1:2" ht="15" thickBot="1" x14ac:dyDescent="0.4">
      <c r="A40" s="44" t="s">
        <v>46</v>
      </c>
      <c r="B40" s="38">
        <v>371</v>
      </c>
    </row>
    <row r="41" spans="1:2" ht="15" thickBot="1" x14ac:dyDescent="0.4">
      <c r="A41" s="3" t="s">
        <v>37</v>
      </c>
      <c r="B41" s="38">
        <v>192</v>
      </c>
    </row>
    <row r="42" spans="1:2" ht="15" thickBot="1" x14ac:dyDescent="0.4">
      <c r="A42" s="44" t="s">
        <v>19</v>
      </c>
      <c r="B42" s="38">
        <v>6527</v>
      </c>
    </row>
    <row r="43" spans="1:2" ht="15" thickBot="1" x14ac:dyDescent="0.4">
      <c r="A43" s="3" t="s">
        <v>65</v>
      </c>
      <c r="B43" s="38">
        <v>149</v>
      </c>
    </row>
    <row r="44" spans="1:2" ht="15" thickBot="1" x14ac:dyDescent="0.4">
      <c r="A44" s="3" t="s">
        <v>40</v>
      </c>
      <c r="B44" s="38">
        <v>906</v>
      </c>
    </row>
    <row r="45" spans="1:2" ht="15" thickBot="1" x14ac:dyDescent="0.4">
      <c r="A45" s="3" t="s">
        <v>25</v>
      </c>
      <c r="B45" s="38">
        <v>673</v>
      </c>
    </row>
    <row r="46" spans="1:2" ht="15" thickBot="1" x14ac:dyDescent="0.4">
      <c r="A46" s="3" t="s">
        <v>54</v>
      </c>
      <c r="B46" s="38">
        <v>83</v>
      </c>
    </row>
    <row r="47" spans="1:2" ht="15" thickBot="1" x14ac:dyDescent="0.4">
      <c r="A47" s="3" t="s">
        <v>20</v>
      </c>
      <c r="B47" s="38">
        <v>542</v>
      </c>
    </row>
    <row r="48" spans="1:2" ht="15" thickBot="1" x14ac:dyDescent="0.4">
      <c r="A48" s="44" t="s">
        <v>15</v>
      </c>
      <c r="B48" s="38">
        <v>2251</v>
      </c>
    </row>
    <row r="49" spans="1:2" ht="21.5" thickBot="1" x14ac:dyDescent="0.4">
      <c r="A49" s="57" t="s">
        <v>66</v>
      </c>
      <c r="B49" s="56">
        <v>6</v>
      </c>
    </row>
    <row r="50" spans="1:2" ht="15" thickBot="1" x14ac:dyDescent="0.4">
      <c r="A50" s="3" t="s">
        <v>28</v>
      </c>
      <c r="B50" s="38">
        <v>163</v>
      </c>
    </row>
    <row r="51" spans="1:2" ht="15" thickBot="1" x14ac:dyDescent="0.4">
      <c r="A51" s="3" t="s">
        <v>48</v>
      </c>
      <c r="B51" s="38">
        <v>56</v>
      </c>
    </row>
    <row r="52" spans="1:2" ht="15" thickBot="1" x14ac:dyDescent="0.4">
      <c r="A52" s="44" t="s">
        <v>29</v>
      </c>
      <c r="B52" s="38">
        <v>1645</v>
      </c>
    </row>
    <row r="53" spans="1:2" ht="15" thickBot="1" x14ac:dyDescent="0.4">
      <c r="A53" s="44" t="s">
        <v>9</v>
      </c>
      <c r="B53" s="38">
        <v>1285</v>
      </c>
    </row>
    <row r="54" spans="1:2" ht="15" thickBot="1" x14ac:dyDescent="0.4">
      <c r="A54" s="3" t="s">
        <v>56</v>
      </c>
      <c r="B54" s="38">
        <v>92</v>
      </c>
    </row>
    <row r="55" spans="1:2" ht="15" thickBot="1" x14ac:dyDescent="0.4">
      <c r="A55" s="3" t="s">
        <v>22</v>
      </c>
      <c r="B55" s="38">
        <v>750</v>
      </c>
    </row>
    <row r="56" spans="1:2" ht="15" thickBot="1" x14ac:dyDescent="0.4">
      <c r="A56" s="14" t="s">
        <v>55</v>
      </c>
      <c r="B56" s="39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9C30EB4D-5021-402A-9B42-4967A62529C5}"/>
    <hyperlink ref="A6" r:id="rId2" display="https://www.worldometers.info/coronavirus/usa/california/" xr:uid="{ABD68CE4-8322-438F-ADE6-FB8498AA0036}"/>
    <hyperlink ref="A33" r:id="rId3" display="https://www.worldometers.info/coronavirus/usa/new-jersey/" xr:uid="{0993C0C0-8310-43BA-ABEF-84B5C254ACFF}"/>
    <hyperlink ref="A16" r:id="rId4" display="https://www.worldometers.info/coronavirus/usa/illinois/" xr:uid="{8C05DE97-5F88-4994-8370-7A9B117A185A}"/>
    <hyperlink ref="A48" r:id="rId5" display="https://www.worldometers.info/coronavirus/usa/texas/" xr:uid="{6228A3DA-D2E1-4EF2-8AB5-19236F9FED7D}"/>
    <hyperlink ref="A24" r:id="rId6" display="https://www.worldometers.info/coronavirus/usa/massachusetts/" xr:uid="{14537C51-79CE-41EC-ADA3-E07254140CC3}"/>
    <hyperlink ref="A11" r:id="rId7" display="https://www.worldometers.info/coronavirus/usa/florida/" xr:uid="{1316F5D7-E498-4EF9-B091-16F9A19E1CD2}"/>
    <hyperlink ref="A42" r:id="rId8" display="https://www.worldometers.info/coronavirus/usa/pennsylvania/" xr:uid="{114F6EF4-8C97-4DBE-A711-EC23905680BA}"/>
    <hyperlink ref="A25" r:id="rId9" display="https://www.worldometers.info/coronavirus/usa/michigan/" xr:uid="{2AD38EF2-BAE3-4631-BA1E-72A1D4785F64}"/>
    <hyperlink ref="A12" r:id="rId10" display="https://www.worldometers.info/coronavirus/usa/georgia/" xr:uid="{9EBC510F-B12E-45F9-A7FE-D385089F62D2}"/>
    <hyperlink ref="A23" r:id="rId11" display="https://www.worldometers.info/coronavirus/usa/maryland/" xr:uid="{5609EEB6-2125-407B-BEAE-E19D03D27E84}"/>
    <hyperlink ref="A52" r:id="rId12" display="https://www.worldometers.info/coronavirus/usa/virginia/" xr:uid="{725AE802-F9B8-46CD-9FAF-E5FE1DDBFB3F}"/>
    <hyperlink ref="A4" r:id="rId13" display="https://www.worldometers.info/coronavirus/usa/arizona/" xr:uid="{074B563D-7792-4B85-BF1F-C5519618EFE1}"/>
    <hyperlink ref="A36" r:id="rId14" display="https://www.worldometers.info/coronavirus/usa/north-carolina/" xr:uid="{5399BF5D-46E6-47FB-ABF4-A2B49D7974D1}"/>
    <hyperlink ref="A21" r:id="rId15" display="https://www.worldometers.info/coronavirus/usa/louisiana/" xr:uid="{D7C49B9A-FACE-4734-873F-FA90AFC2BFB2}"/>
    <hyperlink ref="A39" r:id="rId16" display="https://www.worldometers.info/coronavirus/usa/ohio/" xr:uid="{B688DC02-649C-4E48-A82E-12E3014ED932}"/>
    <hyperlink ref="A53" r:id="rId17" display="https://www.worldometers.info/coronavirus/usa/washington/" xr:uid="{89DFE788-7D04-4C58-A560-049F4EA496F7}"/>
    <hyperlink ref="A20" r:id="rId18" display="https://www.worldometers.info/coronavirus/usa/kentucky/" xr:uid="{1569EEE5-238A-4CF9-AD9A-DE233556FFD4}"/>
    <hyperlink ref="A40" r:id="rId19" display="https://www.worldometers.info/coronavirus/usa/oklahoma/" xr:uid="{C887E466-7A2B-497A-803E-99CFE80FD5A9}"/>
    <hyperlink ref="A34" r:id="rId20" display="https://www.worldometers.info/coronavirus/usa/new-mexico/" xr:uid="{5B40501A-BB6B-429D-9A11-17D1B47933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864</v>
      </c>
    </row>
    <row r="3" spans="1:3" ht="13" thickBot="1" x14ac:dyDescent="0.4">
      <c r="B3" s="3" t="s">
        <v>52</v>
      </c>
      <c r="C3" s="38">
        <v>12</v>
      </c>
    </row>
    <row r="4" spans="1:3" ht="15" thickBot="1" x14ac:dyDescent="0.4">
      <c r="A4" s="34" t="s">
        <v>33</v>
      </c>
      <c r="B4" s="44" t="s">
        <v>33</v>
      </c>
      <c r="C4" s="38">
        <v>1384</v>
      </c>
    </row>
    <row r="5" spans="1:3" ht="13" thickBot="1" x14ac:dyDescent="0.4">
      <c r="A5" s="34" t="s">
        <v>34</v>
      </c>
      <c r="B5" s="3" t="s">
        <v>34</v>
      </c>
      <c r="C5" s="38">
        <v>237</v>
      </c>
    </row>
    <row r="6" spans="1:3" ht="15" thickBot="1" x14ac:dyDescent="0.4">
      <c r="A6" s="34" t="s">
        <v>10</v>
      </c>
      <c r="B6" s="44" t="s">
        <v>10</v>
      </c>
      <c r="C6" s="38">
        <v>5635</v>
      </c>
    </row>
    <row r="7" spans="1:3" ht="13" thickBot="1" x14ac:dyDescent="0.4">
      <c r="A7" s="34" t="s">
        <v>18</v>
      </c>
      <c r="B7" s="3" t="s">
        <v>18</v>
      </c>
      <c r="C7" s="38">
        <v>1665</v>
      </c>
    </row>
    <row r="8" spans="1:3" ht="13" thickBot="1" x14ac:dyDescent="0.4">
      <c r="A8" s="34" t="s">
        <v>23</v>
      </c>
      <c r="B8" s="3" t="s">
        <v>23</v>
      </c>
      <c r="C8" s="38">
        <v>4277</v>
      </c>
    </row>
    <row r="9" spans="1:3" ht="13" thickBot="1" x14ac:dyDescent="0.4">
      <c r="A9" s="34" t="s">
        <v>43</v>
      </c>
      <c r="B9" s="3" t="s">
        <v>43</v>
      </c>
      <c r="C9" s="38">
        <v>504</v>
      </c>
    </row>
    <row r="10" spans="1:3" ht="13" thickBot="1" x14ac:dyDescent="0.4">
      <c r="A10" s="34" t="s">
        <v>95</v>
      </c>
      <c r="B10" s="3" t="s">
        <v>63</v>
      </c>
      <c r="C10" s="38">
        <v>537</v>
      </c>
    </row>
    <row r="11" spans="1:3" ht="15" thickBot="1" x14ac:dyDescent="0.4">
      <c r="A11" s="34" t="s">
        <v>13</v>
      </c>
      <c r="B11" s="44" t="s">
        <v>13</v>
      </c>
      <c r="C11" s="38">
        <v>3240</v>
      </c>
    </row>
    <row r="12" spans="1:3" ht="15" thickBot="1" x14ac:dyDescent="0.4">
      <c r="A12" s="34" t="s">
        <v>16</v>
      </c>
      <c r="B12" s="44" t="s">
        <v>16</v>
      </c>
      <c r="C12" s="38">
        <v>2688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89</v>
      </c>
    </row>
    <row r="16" spans="1:3" ht="15" thickBot="1" x14ac:dyDescent="0.4">
      <c r="A16" s="34" t="s">
        <v>12</v>
      </c>
      <c r="B16" s="44" t="s">
        <v>12</v>
      </c>
      <c r="C16" s="38">
        <v>6707</v>
      </c>
    </row>
    <row r="17" spans="1:3" ht="13" thickBot="1" x14ac:dyDescent="0.4">
      <c r="A17" s="34" t="s">
        <v>27</v>
      </c>
      <c r="B17" s="3" t="s">
        <v>27</v>
      </c>
      <c r="C17" s="38">
        <v>2569</v>
      </c>
    </row>
    <row r="18" spans="1:3" ht="13" thickBot="1" x14ac:dyDescent="0.4">
      <c r="A18" s="34" t="s">
        <v>41</v>
      </c>
      <c r="B18" s="3" t="s">
        <v>41</v>
      </c>
      <c r="C18" s="38">
        <v>690</v>
      </c>
    </row>
    <row r="19" spans="1:3" ht="13" thickBot="1" x14ac:dyDescent="0.4">
      <c r="A19" s="34" t="s">
        <v>45</v>
      </c>
      <c r="B19" s="3" t="s">
        <v>45</v>
      </c>
      <c r="C19" s="38">
        <v>262</v>
      </c>
    </row>
    <row r="20" spans="1:3" ht="15" thickBot="1" x14ac:dyDescent="0.4">
      <c r="A20" s="34" t="s">
        <v>38</v>
      </c>
      <c r="B20" s="44" t="s">
        <v>38</v>
      </c>
      <c r="C20" s="38">
        <v>537</v>
      </c>
    </row>
    <row r="21" spans="1:3" ht="15" thickBot="1" x14ac:dyDescent="0.4">
      <c r="A21" s="34" t="s">
        <v>14</v>
      </c>
      <c r="B21" s="44" t="s">
        <v>14</v>
      </c>
      <c r="C21" s="38">
        <v>3142</v>
      </c>
    </row>
    <row r="22" spans="1:3" ht="13" thickBot="1" x14ac:dyDescent="0.4">
      <c r="B22" s="3" t="s">
        <v>39</v>
      </c>
      <c r="C22" s="38">
        <v>102</v>
      </c>
    </row>
    <row r="23" spans="1:3" ht="15" thickBot="1" x14ac:dyDescent="0.4">
      <c r="A23" s="34" t="s">
        <v>26</v>
      </c>
      <c r="B23" s="44" t="s">
        <v>26</v>
      </c>
      <c r="C23" s="38">
        <v>3092</v>
      </c>
    </row>
    <row r="24" spans="1:3" ht="15" thickBot="1" x14ac:dyDescent="0.4">
      <c r="A24" s="34" t="s">
        <v>17</v>
      </c>
      <c r="B24" s="44" t="s">
        <v>17</v>
      </c>
      <c r="C24" s="38">
        <v>7890</v>
      </c>
    </row>
    <row r="25" spans="1:3" ht="15" thickBot="1" x14ac:dyDescent="0.4">
      <c r="A25" s="34" t="s">
        <v>11</v>
      </c>
      <c r="B25" s="44" t="s">
        <v>11</v>
      </c>
      <c r="C25" s="38">
        <v>6109</v>
      </c>
    </row>
    <row r="26" spans="1:3" ht="13" thickBot="1" x14ac:dyDescent="0.4">
      <c r="A26" s="34" t="s">
        <v>32</v>
      </c>
      <c r="B26" s="3" t="s">
        <v>32</v>
      </c>
      <c r="C26" s="38">
        <v>1425</v>
      </c>
    </row>
    <row r="27" spans="1:3" ht="13" thickBot="1" x14ac:dyDescent="0.4">
      <c r="A27" s="34" t="s">
        <v>30</v>
      </c>
      <c r="B27" s="3" t="s">
        <v>30</v>
      </c>
      <c r="C27" s="38">
        <v>989</v>
      </c>
    </row>
    <row r="28" spans="1:3" ht="13" thickBot="1" x14ac:dyDescent="0.4">
      <c r="A28" s="34" t="s">
        <v>35</v>
      </c>
      <c r="B28" s="3" t="s">
        <v>35</v>
      </c>
      <c r="C28" s="38">
        <v>995</v>
      </c>
    </row>
    <row r="29" spans="1:3" ht="13" thickBot="1" x14ac:dyDescent="0.4">
      <c r="B29" s="3" t="s">
        <v>51</v>
      </c>
      <c r="C29" s="38">
        <v>21</v>
      </c>
    </row>
    <row r="30" spans="1:3" ht="13" thickBot="1" x14ac:dyDescent="0.4">
      <c r="B30" s="3" t="s">
        <v>50</v>
      </c>
      <c r="C30" s="38">
        <v>256</v>
      </c>
    </row>
    <row r="31" spans="1:3" ht="13" thickBot="1" x14ac:dyDescent="0.4">
      <c r="A31" s="34" t="s">
        <v>31</v>
      </c>
      <c r="B31" s="3" t="s">
        <v>31</v>
      </c>
      <c r="C31" s="38">
        <v>492</v>
      </c>
    </row>
    <row r="32" spans="1:3" ht="13" thickBot="1" x14ac:dyDescent="0.4">
      <c r="A32" s="34" t="s">
        <v>42</v>
      </c>
      <c r="B32" s="3" t="s">
        <v>42</v>
      </c>
      <c r="C32" s="38">
        <v>343</v>
      </c>
    </row>
    <row r="33" spans="1:3" ht="15" thickBot="1" x14ac:dyDescent="0.4">
      <c r="A33" s="34" t="s">
        <v>8</v>
      </c>
      <c r="B33" s="44" t="s">
        <v>8</v>
      </c>
      <c r="C33" s="38">
        <v>13081</v>
      </c>
    </row>
    <row r="34" spans="1:3" ht="15" thickBot="1" x14ac:dyDescent="0.4">
      <c r="A34" s="34" t="s">
        <v>44</v>
      </c>
      <c r="B34" s="44" t="s">
        <v>44</v>
      </c>
      <c r="C34" s="38">
        <v>476</v>
      </c>
    </row>
    <row r="35" spans="1:3" ht="15" thickBot="1" x14ac:dyDescent="0.4">
      <c r="A35" s="34" t="s">
        <v>7</v>
      </c>
      <c r="B35" s="44" t="s">
        <v>7</v>
      </c>
      <c r="C35" s="38">
        <v>31314</v>
      </c>
    </row>
    <row r="36" spans="1:3" ht="15" thickBot="1" x14ac:dyDescent="0.4">
      <c r="A36" s="34" t="s">
        <v>24</v>
      </c>
      <c r="B36" s="44" t="s">
        <v>24</v>
      </c>
      <c r="C36" s="38">
        <v>1294</v>
      </c>
    </row>
    <row r="37" spans="1:3" ht="13" thickBot="1" x14ac:dyDescent="0.4">
      <c r="B37" s="3" t="s">
        <v>53</v>
      </c>
      <c r="C37" s="38">
        <v>78</v>
      </c>
    </row>
    <row r="38" spans="1:3" ht="15" thickBot="1" x14ac:dyDescent="0.4">
      <c r="A38" s="34" t="s">
        <v>21</v>
      </c>
      <c r="B38" s="44" t="s">
        <v>21</v>
      </c>
      <c r="C38" s="38">
        <v>2740</v>
      </c>
    </row>
    <row r="39" spans="1:3" ht="15" thickBot="1" x14ac:dyDescent="0.4">
      <c r="A39" s="34" t="s">
        <v>46</v>
      </c>
      <c r="B39" s="44" t="s">
        <v>46</v>
      </c>
      <c r="C39" s="38">
        <v>371</v>
      </c>
    </row>
    <row r="40" spans="1:3" ht="13" thickBot="1" x14ac:dyDescent="0.4">
      <c r="A40" s="34" t="s">
        <v>37</v>
      </c>
      <c r="B40" s="3" t="s">
        <v>37</v>
      </c>
      <c r="C40" s="38">
        <v>192</v>
      </c>
    </row>
    <row r="41" spans="1:3" ht="15" thickBot="1" x14ac:dyDescent="0.4">
      <c r="A41" s="34" t="s">
        <v>19</v>
      </c>
      <c r="B41" s="44" t="s">
        <v>19</v>
      </c>
      <c r="C41" s="38">
        <v>6527</v>
      </c>
    </row>
    <row r="42" spans="1:3" ht="13" thickBot="1" x14ac:dyDescent="0.4">
      <c r="A42" s="34" t="s">
        <v>65</v>
      </c>
      <c r="B42" s="3" t="s">
        <v>65</v>
      </c>
      <c r="C42" s="38">
        <v>149</v>
      </c>
    </row>
    <row r="43" spans="1:3" ht="13" thickBot="1" x14ac:dyDescent="0.4">
      <c r="B43" s="3" t="s">
        <v>40</v>
      </c>
      <c r="C43" s="38">
        <v>906</v>
      </c>
    </row>
    <row r="44" spans="1:3" ht="13" thickBot="1" x14ac:dyDescent="0.4">
      <c r="A44" s="34" t="s">
        <v>25</v>
      </c>
      <c r="B44" s="3" t="s">
        <v>25</v>
      </c>
      <c r="C44" s="38">
        <v>673</v>
      </c>
    </row>
    <row r="45" spans="1:3" ht="13" thickBot="1" x14ac:dyDescent="0.4">
      <c r="A45" s="34" t="s">
        <v>54</v>
      </c>
      <c r="B45" s="3" t="s">
        <v>54</v>
      </c>
      <c r="C45" s="38">
        <v>83</v>
      </c>
    </row>
    <row r="46" spans="1:3" ht="13" thickBot="1" x14ac:dyDescent="0.4">
      <c r="A46" s="34" t="s">
        <v>20</v>
      </c>
      <c r="B46" s="3" t="s">
        <v>20</v>
      </c>
      <c r="C46" s="38">
        <v>542</v>
      </c>
    </row>
    <row r="47" spans="1:3" ht="15" thickBot="1" x14ac:dyDescent="0.4">
      <c r="A47" s="34" t="s">
        <v>15</v>
      </c>
      <c r="B47" s="44" t="s">
        <v>15</v>
      </c>
      <c r="C47" s="38">
        <v>2251</v>
      </c>
    </row>
    <row r="48" spans="1:3" ht="13" thickBot="1" x14ac:dyDescent="0.4">
      <c r="A48" s="34" t="s">
        <v>28</v>
      </c>
      <c r="B48" s="3" t="s">
        <v>28</v>
      </c>
      <c r="C48" s="38">
        <v>163</v>
      </c>
    </row>
    <row r="49" spans="1:3" ht="13" thickBot="1" x14ac:dyDescent="0.4">
      <c r="A49" s="34" t="s">
        <v>48</v>
      </c>
      <c r="B49" s="3" t="s">
        <v>48</v>
      </c>
      <c r="C49" s="38">
        <v>56</v>
      </c>
    </row>
    <row r="50" spans="1:3" ht="15" thickBot="1" x14ac:dyDescent="0.4">
      <c r="A50" s="34" t="s">
        <v>29</v>
      </c>
      <c r="B50" s="44" t="s">
        <v>29</v>
      </c>
      <c r="C50" s="38">
        <v>1645</v>
      </c>
    </row>
    <row r="51" spans="1:3" ht="15" thickBot="1" x14ac:dyDescent="0.4">
      <c r="A51" s="34" t="s">
        <v>9</v>
      </c>
      <c r="B51" s="44" t="s">
        <v>9</v>
      </c>
      <c r="C51" s="38">
        <v>1285</v>
      </c>
    </row>
    <row r="52" spans="1:3" ht="13" thickBot="1" x14ac:dyDescent="0.4">
      <c r="B52" s="3" t="s">
        <v>56</v>
      </c>
      <c r="C52" s="38">
        <v>92</v>
      </c>
    </row>
    <row r="53" spans="1:3" ht="13" thickBot="1" x14ac:dyDescent="0.4">
      <c r="A53" s="34" t="s">
        <v>22</v>
      </c>
      <c r="B53" s="3" t="s">
        <v>22</v>
      </c>
      <c r="C53" s="38">
        <v>750</v>
      </c>
    </row>
    <row r="54" spans="1:3" ht="13" thickBot="1" x14ac:dyDescent="0.4">
      <c r="A54" s="34" t="s">
        <v>55</v>
      </c>
      <c r="B54" s="14" t="s">
        <v>55</v>
      </c>
      <c r="C54" s="39">
        <v>20</v>
      </c>
    </row>
    <row r="56" spans="1:3" ht="13" thickBot="1" x14ac:dyDescent="0.4"/>
    <row r="57" spans="1:3" ht="15" thickBot="1" x14ac:dyDescent="0.4">
      <c r="B57" s="14"/>
      <c r="C57" s="43"/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C4D31FE2-5EA4-4501-9A3D-3942E1E85BEF}"/>
    <hyperlink ref="B6" r:id="rId2" display="https://www.worldometers.info/coronavirus/usa/california/" xr:uid="{38420FBF-D914-4854-9E20-AD358A946048}"/>
    <hyperlink ref="B33" r:id="rId3" display="https://www.worldometers.info/coronavirus/usa/new-jersey/" xr:uid="{6A14A4EA-80E6-40C4-9B86-A30EBDB207C4}"/>
    <hyperlink ref="B16" r:id="rId4" display="https://www.worldometers.info/coronavirus/usa/illinois/" xr:uid="{418313F4-70E9-43C9-B312-03AC5B00EF9E}"/>
    <hyperlink ref="B47" r:id="rId5" display="https://www.worldometers.info/coronavirus/usa/texas/" xr:uid="{31A0A134-A088-4F5A-B28B-6EFC925D7917}"/>
    <hyperlink ref="B24" r:id="rId6" display="https://www.worldometers.info/coronavirus/usa/massachusetts/" xr:uid="{0EE5AC84-F79F-41FD-9A68-6A4745716CF5}"/>
    <hyperlink ref="B11" r:id="rId7" display="https://www.worldometers.info/coronavirus/usa/florida/" xr:uid="{68CB99CD-CA9B-4A0F-940B-17C92514459F}"/>
    <hyperlink ref="B41" r:id="rId8" display="https://www.worldometers.info/coronavirus/usa/pennsylvania/" xr:uid="{1FC282D4-C918-4D4C-8A0C-BFAF58B966E6}"/>
    <hyperlink ref="B25" r:id="rId9" display="https://www.worldometers.info/coronavirus/usa/michigan/" xr:uid="{9E08CD2C-DD16-42AA-8362-5E546521DDA0}"/>
    <hyperlink ref="B12" r:id="rId10" display="https://www.worldometers.info/coronavirus/usa/georgia/" xr:uid="{D65E0F18-D644-4CCA-81F1-0A2B2610357D}"/>
    <hyperlink ref="B23" r:id="rId11" display="https://www.worldometers.info/coronavirus/usa/maryland/" xr:uid="{6C5BC36F-B992-4157-870E-F2043D697D5F}"/>
    <hyperlink ref="B50" r:id="rId12" display="https://www.worldometers.info/coronavirus/usa/virginia/" xr:uid="{19DCE2CB-F681-482D-B70E-9E269616F63C}"/>
    <hyperlink ref="B4" r:id="rId13" display="https://www.worldometers.info/coronavirus/usa/arizona/" xr:uid="{958B4C9E-0103-474B-90CE-F5559C43B227}"/>
    <hyperlink ref="B36" r:id="rId14" display="https://www.worldometers.info/coronavirus/usa/north-carolina/" xr:uid="{E242CCD5-0510-4B41-9416-DE8F8BA4FE03}"/>
    <hyperlink ref="B21" r:id="rId15" display="https://www.worldometers.info/coronavirus/usa/louisiana/" xr:uid="{63F1D445-43B5-48C9-848E-5F4D3B8DDF20}"/>
    <hyperlink ref="B38" r:id="rId16" display="https://www.worldometers.info/coronavirus/usa/ohio/" xr:uid="{7EFB0E36-6FED-4D48-BA50-3B1328549FEF}"/>
    <hyperlink ref="B51" r:id="rId17" display="https://www.worldometers.info/coronavirus/usa/washington/" xr:uid="{A69AAFBF-F553-4CE7-98BD-54375512DF5B}"/>
    <hyperlink ref="B20" r:id="rId18" display="https://www.worldometers.info/coronavirus/usa/kentucky/" xr:uid="{D09C6DB4-5224-45FF-8D98-18264B23732C}"/>
    <hyperlink ref="B39" r:id="rId19" display="https://www.worldometers.info/coronavirus/usa/oklahoma/" xr:uid="{147B870B-8F15-4867-AA9F-1CFCFED92973}"/>
    <hyperlink ref="B34" r:id="rId20" display="https://www.worldometers.info/coronavirus/usa/new-mexico/" xr:uid="{94D71280-FAC7-4E8D-B0C7-5F2DD094017B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2020-06-24T10:57:39Z</dcterms:modified>
</cp:coreProperties>
</file>