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950F913C-8C88-409C-92CD-61C16D51F6E3}" xr6:coauthVersionLast="45" xr6:coauthVersionMax="45" xr10:uidLastSave="{3A0024AC-5057-497F-B80B-F6022045FC09}"/>
  <bookViews>
    <workbookView xWindow="2080" yWindow="730" windowWidth="24860" windowHeight="168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Updates'!$A$1:$V$32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37" i="3"/>
  <c r="N19" i="3"/>
  <c r="N27" i="3"/>
  <c r="N9" i="3"/>
  <c r="N13" i="3"/>
  <c r="N48" i="3"/>
  <c r="N26" i="3"/>
  <c r="N5" i="3"/>
  <c r="N15" i="3"/>
  <c r="N7" i="3"/>
  <c r="N39" i="3"/>
  <c r="N54" i="3"/>
  <c r="N23" i="3"/>
  <c r="N43" i="3"/>
  <c r="N3" i="3"/>
  <c r="N30" i="3"/>
  <c r="N44" i="3"/>
  <c r="N20" i="3"/>
  <c r="N17" i="3"/>
  <c r="N45" i="3"/>
  <c r="N36" i="3"/>
  <c r="N47" i="3"/>
  <c r="N12" i="3"/>
  <c r="N34" i="3"/>
  <c r="N38" i="3"/>
  <c r="N14" i="3"/>
  <c r="N42" i="3"/>
  <c r="N55" i="3"/>
  <c r="N25" i="3"/>
  <c r="N24" i="3"/>
  <c r="N6" i="3"/>
  <c r="N8" i="3"/>
  <c r="N2" i="3"/>
  <c r="N49" i="3"/>
  <c r="N33" i="3"/>
  <c r="N31" i="3"/>
  <c r="N10" i="3"/>
  <c r="N28" i="3"/>
  <c r="N4" i="3"/>
  <c r="N56" i="3"/>
  <c r="N40" i="3"/>
  <c r="N41" i="3"/>
  <c r="N52" i="3"/>
  <c r="N22" i="3"/>
  <c r="N18" i="3"/>
  <c r="N46" i="3"/>
  <c r="N32" i="3"/>
  <c r="N21" i="3"/>
  <c r="N11" i="3"/>
  <c r="N53" i="3"/>
  <c r="N35" i="3"/>
  <c r="N16" i="3"/>
  <c r="N50" i="3"/>
  <c r="N51" i="3"/>
  <c r="N29" i="3"/>
  <c r="M49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L49" i="3" l="1"/>
  <c r="L48" i="3"/>
  <c r="L56" i="3"/>
  <c r="L31" i="3"/>
  <c r="L53" i="3"/>
  <c r="L14" i="3"/>
  <c r="L37" i="3"/>
  <c r="L38" i="3"/>
  <c r="L55" i="3"/>
  <c r="L12" i="3"/>
  <c r="L43" i="3"/>
  <c r="L50" i="3"/>
  <c r="L4" i="3"/>
  <c r="L27" i="3"/>
  <c r="L44" i="3"/>
  <c r="L13" i="3"/>
  <c r="L16" i="3"/>
  <c r="L51" i="3"/>
  <c r="L25" i="3"/>
  <c r="L33" i="3"/>
  <c r="L15" i="3"/>
  <c r="L24" i="3"/>
  <c r="L22" i="3"/>
  <c r="L11" i="3"/>
  <c r="L5" i="3"/>
  <c r="L54" i="3"/>
  <c r="L47" i="3"/>
  <c r="L35" i="3"/>
  <c r="L18" i="3"/>
  <c r="L19" i="3"/>
  <c r="L20" i="3"/>
  <c r="L10" i="3"/>
  <c r="L28" i="3"/>
  <c r="L30" i="3"/>
  <c r="L45" i="3"/>
  <c r="L7" i="3"/>
  <c r="L36" i="3"/>
  <c r="L23" i="3"/>
  <c r="L21" i="3"/>
  <c r="L8" i="3"/>
  <c r="L6" i="3"/>
  <c r="L52" i="3"/>
  <c r="L46" i="3"/>
  <c r="L29" i="3"/>
  <c r="L32" i="3"/>
  <c r="L17" i="3"/>
  <c r="L41" i="3"/>
  <c r="L39" i="3"/>
  <c r="L2" i="3"/>
  <c r="L42" i="3"/>
  <c r="L34" i="3"/>
  <c r="L40" i="3"/>
  <c r="L9" i="3"/>
  <c r="L3" i="3"/>
  <c r="M23" i="3" l="1"/>
  <c r="M11" i="3"/>
  <c r="M25" i="3"/>
  <c r="M52" i="3"/>
  <c r="M37" i="3"/>
  <c r="M42" i="3"/>
  <c r="M21" i="3"/>
  <c r="M4" i="3"/>
  <c r="M24" i="3"/>
  <c r="M36" i="3"/>
  <c r="M54" i="3"/>
  <c r="M51" i="3"/>
  <c r="M5" i="3"/>
  <c r="M9" i="3"/>
  <c r="M26" i="3"/>
  <c r="M43" i="3"/>
  <c r="M15" i="3"/>
  <c r="M2" i="3"/>
  <c r="M48" i="3"/>
  <c r="M6" i="3"/>
  <c r="M33" i="3"/>
  <c r="M14" i="3"/>
  <c r="M45" i="3"/>
  <c r="M27" i="3"/>
  <c r="M50" i="3"/>
  <c r="M41" i="3"/>
  <c r="M55" i="3"/>
  <c r="M18" i="3"/>
  <c r="M35" i="3"/>
  <c r="M38" i="3"/>
  <c r="M30" i="3"/>
  <c r="M47" i="3"/>
  <c r="M32" i="3"/>
  <c r="M20" i="3"/>
  <c r="M39" i="3"/>
  <c r="M34" i="3"/>
  <c r="M28" i="3"/>
  <c r="M16" i="3"/>
  <c r="M13" i="3"/>
  <c r="M3" i="3"/>
  <c r="M7" i="3"/>
  <c r="M17" i="3"/>
  <c r="M19" i="3"/>
  <c r="M10" i="3"/>
  <c r="M22" i="3"/>
  <c r="M40" i="3"/>
  <c r="M29" i="3"/>
  <c r="M46" i="3"/>
  <c r="M53" i="3"/>
  <c r="M12" i="3"/>
  <c r="M8" i="3"/>
  <c r="M56" i="3"/>
  <c r="M44" i="3"/>
  <c r="M31" i="3"/>
  <c r="L26" i="3" l="1"/>
  <c r="N5" i="1" l="1"/>
  <c r="O5" i="1" s="1"/>
  <c r="N6" i="1"/>
  <c r="O6" i="1" s="1"/>
  <c r="N7" i="1"/>
  <c r="O7" i="1" s="1"/>
  <c r="N8" i="1"/>
  <c r="N9" i="1"/>
  <c r="O9" i="1" s="1"/>
  <c r="N10" i="1"/>
  <c r="N11" i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N20" i="1"/>
  <c r="N21" i="1"/>
  <c r="O21" i="1" s="1"/>
  <c r="N22" i="1"/>
  <c r="O22" i="1" s="1"/>
  <c r="N23" i="1"/>
  <c r="O23" i="1" s="1"/>
  <c r="N24" i="1"/>
  <c r="O24" i="1" s="1"/>
  <c r="N25" i="1"/>
  <c r="O25" i="1" s="1"/>
  <c r="N26" i="1"/>
  <c r="N27" i="1"/>
  <c r="N28" i="1"/>
  <c r="N29" i="1"/>
  <c r="O29" i="1" s="1"/>
  <c r="N30" i="1"/>
  <c r="O30" i="1" s="1"/>
  <c r="O27" i="1" l="1"/>
  <c r="O8" i="1"/>
  <c r="O26" i="1"/>
  <c r="O11" i="1"/>
  <c r="O10" i="1"/>
  <c r="O19" i="1"/>
  <c r="O28" i="1"/>
  <c r="O20" i="1"/>
  <c r="U2" i="1"/>
  <c r="N31" i="1" l="1"/>
  <c r="O31" i="1" l="1"/>
  <c r="U25" i="1"/>
  <c r="V25" i="1" s="1"/>
  <c r="U27" i="1"/>
  <c r="V27" i="1" s="1"/>
  <c r="U14" i="1"/>
  <c r="V14" i="1" s="1"/>
  <c r="U9" i="1"/>
  <c r="V9" i="1" s="1"/>
  <c r="U13" i="1"/>
  <c r="V13" i="1" s="1"/>
  <c r="U7" i="1"/>
  <c r="V7" i="1" s="1"/>
  <c r="U15" i="1"/>
  <c r="V15" i="1" s="1"/>
  <c r="U24" i="1"/>
  <c r="V24" i="1" s="1"/>
  <c r="U6" i="1"/>
  <c r="V6" i="1" s="1"/>
  <c r="U22" i="1"/>
  <c r="V22" i="1" s="1"/>
  <c r="U30" i="1"/>
  <c r="V30" i="1" s="1"/>
  <c r="U8" i="1"/>
  <c r="V8" i="1" s="1"/>
  <c r="U28" i="1"/>
  <c r="V28" i="1" s="1"/>
  <c r="U23" i="1"/>
  <c r="V23" i="1" s="1"/>
  <c r="U16" i="1"/>
  <c r="V16" i="1" s="1"/>
  <c r="U11" i="1"/>
  <c r="V11" i="1" s="1"/>
  <c r="U18" i="1"/>
  <c r="V18" i="1" s="1"/>
  <c r="U29" i="1"/>
  <c r="V29" i="1" s="1"/>
  <c r="U20" i="1"/>
  <c r="V20" i="1" s="1"/>
  <c r="U17" i="1"/>
  <c r="V17" i="1" s="1"/>
  <c r="U26" i="1"/>
  <c r="V26" i="1" s="1"/>
  <c r="U19" i="1"/>
  <c r="V19" i="1" s="1"/>
  <c r="U10" i="1"/>
  <c r="V10" i="1" s="1"/>
  <c r="U21" i="1"/>
  <c r="V21" i="1" s="1"/>
  <c r="U12" i="1"/>
  <c r="V12" i="1" s="1"/>
  <c r="U5" i="1"/>
  <c r="V5" i="1" s="1"/>
  <c r="S19" i="1"/>
  <c r="S30" i="1"/>
  <c r="S22" i="1"/>
  <c r="S14" i="1"/>
  <c r="S6" i="1"/>
  <c r="S24" i="1"/>
  <c r="S16" i="1"/>
  <c r="S8" i="1"/>
  <c r="S29" i="1"/>
  <c r="S21" i="1"/>
  <c r="S13" i="1"/>
  <c r="S26" i="1"/>
  <c r="S18" i="1"/>
  <c r="S10" i="1"/>
  <c r="S11" i="1"/>
  <c r="S23" i="1"/>
  <c r="S7" i="1"/>
  <c r="S20" i="1"/>
  <c r="S12" i="1"/>
  <c r="S27" i="1"/>
  <c r="S15" i="1"/>
  <c r="S28" i="1"/>
  <c r="S31" i="1" s="1"/>
  <c r="S25" i="1"/>
  <c r="S17" i="1"/>
  <c r="S9" i="1"/>
  <c r="S5" i="1"/>
  <c r="T24" i="1"/>
  <c r="T28" i="1"/>
  <c r="T31" i="1" s="1"/>
  <c r="T27" i="1"/>
  <c r="T19" i="1"/>
  <c r="T11" i="1"/>
  <c r="T29" i="1"/>
  <c r="T21" i="1"/>
  <c r="T13" i="1"/>
  <c r="T26" i="1"/>
  <c r="T18" i="1"/>
  <c r="T10" i="1"/>
  <c r="T16" i="1"/>
  <c r="T23" i="1"/>
  <c r="T15" i="1"/>
  <c r="T7" i="1"/>
  <c r="T12" i="1"/>
  <c r="T25" i="1"/>
  <c r="T17" i="1"/>
  <c r="T9" i="1"/>
  <c r="T8" i="1"/>
  <c r="T20" i="1"/>
  <c r="T30" i="1"/>
  <c r="T22" i="1"/>
  <c r="T14" i="1"/>
  <c r="T6" i="1"/>
  <c r="T5" i="1"/>
  <c r="R25" i="1"/>
  <c r="R17" i="1"/>
  <c r="R9" i="1"/>
  <c r="R6" i="1"/>
  <c r="R22" i="1"/>
  <c r="R11" i="1"/>
  <c r="R14" i="1"/>
  <c r="R27" i="1"/>
  <c r="R19" i="1"/>
  <c r="R24" i="1"/>
  <c r="R16" i="1"/>
  <c r="R8" i="1"/>
  <c r="R30" i="1"/>
  <c r="R29" i="1"/>
  <c r="R21" i="1"/>
  <c r="R13" i="1"/>
  <c r="R18" i="1"/>
  <c r="R23" i="1"/>
  <c r="R15" i="1"/>
  <c r="R7" i="1"/>
  <c r="R26" i="1"/>
  <c r="R10" i="1"/>
  <c r="R28" i="1"/>
  <c r="R31" i="1" s="1"/>
  <c r="R20" i="1"/>
  <c r="R12" i="1"/>
  <c r="R5" i="1"/>
  <c r="Q9" i="1"/>
  <c r="Q21" i="1"/>
  <c r="Q28" i="1"/>
  <c r="Q31" i="1" s="1"/>
  <c r="Q14" i="1"/>
  <c r="Q25" i="1"/>
  <c r="Q11" i="1"/>
  <c r="Q22" i="1"/>
  <c r="Q7" i="1"/>
  <c r="Q8" i="1"/>
  <c r="Q12" i="1"/>
  <c r="Q6" i="1"/>
  <c r="Q26" i="1"/>
  <c r="Q30" i="1"/>
  <c r="Q29" i="1"/>
  <c r="Q13" i="1"/>
  <c r="Q10" i="1"/>
  <c r="Q17" i="1"/>
  <c r="Q18" i="1"/>
  <c r="Q23" i="1"/>
  <c r="Q24" i="1"/>
  <c r="Q20" i="1"/>
  <c r="Q16" i="1"/>
  <c r="Q19" i="1"/>
  <c r="Q27" i="1"/>
  <c r="Q15" i="1"/>
  <c r="Q5" i="1"/>
  <c r="U31" i="1" l="1"/>
</calcChain>
</file>

<file path=xl/sharedStrings.xml><?xml version="1.0" encoding="utf-8"?>
<sst xmlns="http://schemas.openxmlformats.org/spreadsheetml/2006/main" count="322" uniqueCount="102">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</sst>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9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11" fillId="2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louisian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florida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2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4" t="s">
        <v>68</v>
      </c>
      <c r="M1" s="64"/>
      <c r="N1" s="64"/>
      <c r="O1" s="6">
        <v>1.4999999999999999E-2</v>
      </c>
      <c r="P1" s="6"/>
      <c r="Q1" s="65" t="s">
        <v>77</v>
      </c>
      <c r="R1" s="65"/>
      <c r="S1" s="65"/>
      <c r="T1" s="65"/>
      <c r="U1" s="65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8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6" t="s">
        <v>7</v>
      </c>
      <c r="B5" s="1">
        <v>380825</v>
      </c>
      <c r="C5" s="2"/>
      <c r="D5" s="1">
        <v>29988</v>
      </c>
      <c r="E5" s="2"/>
      <c r="F5" s="1">
        <v>283970</v>
      </c>
      <c r="G5" s="1">
        <v>19576</v>
      </c>
      <c r="H5" s="1">
        <v>1542</v>
      </c>
      <c r="I5" s="1">
        <v>2113777</v>
      </c>
      <c r="J5" s="1">
        <v>108658</v>
      </c>
      <c r="K5" s="7"/>
      <c r="L5" s="8"/>
      <c r="M5" s="26">
        <f t="shared" ref="M5:M8" si="0">D5/B5</f>
        <v>7.8744830302632449E-2</v>
      </c>
      <c r="N5" s="30">
        <f t="shared" ref="N5:N8" si="1">D5/$O$1</f>
        <v>1999200</v>
      </c>
      <c r="O5" s="31">
        <f t="shared" ref="O5:O8" si="2">ABS(F5-N5)/N5</f>
        <v>0.8579581832733093</v>
      </c>
      <c r="P5" s="5"/>
      <c r="Q5" s="22">
        <f t="shared" ref="Q5:Q8" si="3">$Q$2*$N5</f>
        <v>299880</v>
      </c>
      <c r="R5" s="22">
        <f t="shared" ref="R5:R8" si="4">$R$2*$N5</f>
        <v>1199520</v>
      </c>
      <c r="S5" s="22">
        <f t="shared" ref="S5:S8" si="5">$S$2*$N5</f>
        <v>499800</v>
      </c>
      <c r="T5" s="22">
        <f t="shared" ref="T5:T8" si="6">$T$2*$N5</f>
        <v>249900</v>
      </c>
      <c r="U5" s="22">
        <f t="shared" ref="U5:U8" si="7">$U$2*$N5</f>
        <v>29988</v>
      </c>
      <c r="V5" s="19">
        <f t="shared" ref="V5:V8" si="8">N5-U5</f>
        <v>1969212</v>
      </c>
    </row>
    <row r="6" spans="1:22" ht="15" thickBot="1" x14ac:dyDescent="0.4">
      <c r="A6" s="46" t="s">
        <v>8</v>
      </c>
      <c r="B6" s="1">
        <v>162642</v>
      </c>
      <c r="C6" s="2"/>
      <c r="D6" s="1">
        <v>11732</v>
      </c>
      <c r="E6" s="2"/>
      <c r="F6" s="1">
        <v>132398</v>
      </c>
      <c r="G6" s="1">
        <v>18311</v>
      </c>
      <c r="H6" s="1">
        <v>1321</v>
      </c>
      <c r="I6" s="1">
        <v>795600</v>
      </c>
      <c r="J6" s="1">
        <v>89573</v>
      </c>
      <c r="K6" s="7"/>
      <c r="L6" s="8"/>
      <c r="M6" s="26">
        <f t="shared" si="0"/>
        <v>7.2133889155322733E-2</v>
      </c>
      <c r="N6" s="4">
        <f t="shared" si="1"/>
        <v>782133.33333333337</v>
      </c>
      <c r="O6" s="5">
        <f t="shared" si="2"/>
        <v>0.83072195704057283</v>
      </c>
      <c r="P6" s="5"/>
      <c r="Q6" s="22">
        <f t="shared" si="3"/>
        <v>117320</v>
      </c>
      <c r="R6" s="22">
        <f t="shared" si="4"/>
        <v>469280</v>
      </c>
      <c r="S6" s="22">
        <f t="shared" si="5"/>
        <v>195533.33333333334</v>
      </c>
      <c r="T6" s="22">
        <f t="shared" si="6"/>
        <v>97766.666666666672</v>
      </c>
      <c r="U6" s="22">
        <f t="shared" si="7"/>
        <v>11732</v>
      </c>
      <c r="V6" s="19">
        <f t="shared" si="8"/>
        <v>770401.33333333337</v>
      </c>
    </row>
    <row r="7" spans="1:22" ht="15" thickBot="1" x14ac:dyDescent="0.4">
      <c r="A7" s="46" t="s">
        <v>12</v>
      </c>
      <c r="B7" s="1">
        <v>121234</v>
      </c>
      <c r="C7" s="2"/>
      <c r="D7" s="1">
        <v>5412</v>
      </c>
      <c r="E7" s="2"/>
      <c r="F7" s="1">
        <v>53837</v>
      </c>
      <c r="G7" s="1">
        <v>9567</v>
      </c>
      <c r="H7" s="2">
        <v>427</v>
      </c>
      <c r="I7" s="1">
        <v>918273</v>
      </c>
      <c r="J7" s="1">
        <v>72466</v>
      </c>
      <c r="K7" s="7"/>
      <c r="L7" s="8"/>
      <c r="M7" s="26">
        <f t="shared" si="0"/>
        <v>4.4640942309913063E-2</v>
      </c>
      <c r="N7" s="4">
        <f t="shared" si="1"/>
        <v>360800</v>
      </c>
      <c r="O7" s="5">
        <f t="shared" si="2"/>
        <v>0.85078436807095348</v>
      </c>
      <c r="P7" s="5"/>
      <c r="Q7" s="22">
        <f t="shared" si="3"/>
        <v>54120</v>
      </c>
      <c r="R7" s="22">
        <f t="shared" si="4"/>
        <v>216480</v>
      </c>
      <c r="S7" s="22">
        <f t="shared" si="5"/>
        <v>90200</v>
      </c>
      <c r="T7" s="22">
        <f t="shared" si="6"/>
        <v>45100</v>
      </c>
      <c r="U7" s="22">
        <f t="shared" si="7"/>
        <v>5412</v>
      </c>
      <c r="V7" s="19">
        <f t="shared" si="8"/>
        <v>355388</v>
      </c>
    </row>
    <row r="8" spans="1:22" ht="15" thickBot="1" x14ac:dyDescent="0.4">
      <c r="A8" s="46" t="s">
        <v>10</v>
      </c>
      <c r="B8" s="1">
        <v>115119</v>
      </c>
      <c r="C8" s="2"/>
      <c r="D8" s="1">
        <v>4287</v>
      </c>
      <c r="E8" s="2"/>
      <c r="F8" s="1">
        <v>86421</v>
      </c>
      <c r="G8" s="1">
        <v>2914</v>
      </c>
      <c r="H8" s="2">
        <v>108</v>
      </c>
      <c r="I8" s="1">
        <v>2012583</v>
      </c>
      <c r="J8" s="1">
        <v>50936</v>
      </c>
      <c r="K8" s="7"/>
      <c r="L8" s="8"/>
      <c r="M8" s="26">
        <f t="shared" si="0"/>
        <v>3.7239725848904177E-2</v>
      </c>
      <c r="N8" s="4">
        <f t="shared" si="1"/>
        <v>285800</v>
      </c>
      <c r="O8" s="5">
        <f t="shared" si="2"/>
        <v>0.69761721483554928</v>
      </c>
      <c r="P8" s="5"/>
      <c r="Q8" s="22">
        <f t="shared" si="3"/>
        <v>42870</v>
      </c>
      <c r="R8" s="22">
        <f t="shared" si="4"/>
        <v>171480</v>
      </c>
      <c r="S8" s="22">
        <f t="shared" si="5"/>
        <v>71450</v>
      </c>
      <c r="T8" s="22">
        <f t="shared" si="6"/>
        <v>35725</v>
      </c>
      <c r="U8" s="22">
        <f t="shared" si="7"/>
        <v>4287</v>
      </c>
      <c r="V8" s="19">
        <f t="shared" si="8"/>
        <v>281513</v>
      </c>
    </row>
    <row r="9" spans="1:22" ht="15" thickBot="1" x14ac:dyDescent="0.4">
      <c r="A9" s="46" t="s">
        <v>17</v>
      </c>
      <c r="B9" s="1">
        <v>100805</v>
      </c>
      <c r="C9" s="2"/>
      <c r="D9" s="1">
        <v>7035</v>
      </c>
      <c r="E9" s="2"/>
      <c r="F9" s="1">
        <v>47416</v>
      </c>
      <c r="G9" s="1">
        <v>14625</v>
      </c>
      <c r="H9" s="1">
        <v>1021</v>
      </c>
      <c r="I9" s="1">
        <v>645599</v>
      </c>
      <c r="J9" s="1">
        <v>93667</v>
      </c>
      <c r="K9" s="8"/>
      <c r="L9" s="8"/>
      <c r="M9" s="26">
        <f t="shared" ref="M9:M30" si="9">D9/B9</f>
        <v>6.9788204950151284E-2</v>
      </c>
      <c r="N9" s="4">
        <f t="shared" ref="N9:N31" si="10">D9/$O$1</f>
        <v>469000</v>
      </c>
      <c r="O9" s="5">
        <f t="shared" ref="O9:O31" si="11">ABS(F9-N9)/N9</f>
        <v>0.89889978678038385</v>
      </c>
      <c r="P9" s="5"/>
      <c r="Q9" s="22">
        <f t="shared" ref="Q9:Q30" si="12">$Q$2*$N9</f>
        <v>70350</v>
      </c>
      <c r="R9" s="22">
        <f t="shared" ref="R9:R30" si="13">$R$2*$N9</f>
        <v>281400</v>
      </c>
      <c r="S9" s="22">
        <f t="shared" ref="S9:S30" si="14">$S$2*$N9</f>
        <v>117250</v>
      </c>
      <c r="T9" s="22">
        <f t="shared" ref="T9:T30" si="15">$T$2*$N9</f>
        <v>58625</v>
      </c>
      <c r="U9" s="22">
        <f t="shared" ref="U9:U30" si="16">$U$2*$N9</f>
        <v>7035</v>
      </c>
      <c r="V9" s="19">
        <f t="shared" ref="V9:V30" si="17">N9-U9</f>
        <v>461965</v>
      </c>
    </row>
    <row r="10" spans="1:22" ht="15" thickBot="1" x14ac:dyDescent="0.4">
      <c r="A10" s="46" t="s">
        <v>19</v>
      </c>
      <c r="B10" s="1">
        <v>76739</v>
      </c>
      <c r="C10" s="2"/>
      <c r="D10" s="1">
        <v>5598</v>
      </c>
      <c r="E10" s="2"/>
      <c r="F10" s="1">
        <v>22712</v>
      </c>
      <c r="G10" s="1">
        <v>5994</v>
      </c>
      <c r="H10" s="2">
        <v>437</v>
      </c>
      <c r="I10" s="1">
        <v>481431</v>
      </c>
      <c r="J10" s="1">
        <v>37606</v>
      </c>
      <c r="K10" s="7"/>
      <c r="L10" s="8"/>
      <c r="M10" s="26">
        <f t="shared" si="9"/>
        <v>7.294856591824235E-2</v>
      </c>
      <c r="N10" s="4">
        <f t="shared" si="10"/>
        <v>373200</v>
      </c>
      <c r="O10" s="5">
        <f t="shared" si="11"/>
        <v>0.93914255091103971</v>
      </c>
      <c r="P10" s="5"/>
      <c r="Q10" s="22">
        <f t="shared" si="12"/>
        <v>55980</v>
      </c>
      <c r="R10" s="22">
        <f t="shared" si="13"/>
        <v>223920</v>
      </c>
      <c r="S10" s="22">
        <f t="shared" si="14"/>
        <v>93300</v>
      </c>
      <c r="T10" s="22">
        <f t="shared" si="15"/>
        <v>46650</v>
      </c>
      <c r="U10" s="22">
        <f t="shared" si="16"/>
        <v>5598</v>
      </c>
      <c r="V10" s="19">
        <f t="shared" si="17"/>
        <v>367602</v>
      </c>
    </row>
    <row r="11" spans="1:22" ht="15" thickBot="1" x14ac:dyDescent="0.4">
      <c r="A11" s="46" t="s">
        <v>15</v>
      </c>
      <c r="B11" s="1">
        <v>66029</v>
      </c>
      <c r="C11" s="2"/>
      <c r="D11" s="1">
        <v>1699</v>
      </c>
      <c r="E11" s="2"/>
      <c r="F11" s="1">
        <v>20992</v>
      </c>
      <c r="G11" s="1">
        <v>2277</v>
      </c>
      <c r="H11" s="2">
        <v>59</v>
      </c>
      <c r="I11" s="1">
        <v>1093676</v>
      </c>
      <c r="J11" s="1">
        <v>37718</v>
      </c>
      <c r="K11" s="7"/>
      <c r="L11" s="8"/>
      <c r="M11" s="26">
        <f t="shared" si="9"/>
        <v>2.5731118145057474E-2</v>
      </c>
      <c r="N11" s="4">
        <f t="shared" si="10"/>
        <v>113266.66666666667</v>
      </c>
      <c r="O11" s="5">
        <f t="shared" si="11"/>
        <v>0.81466745144202468</v>
      </c>
      <c r="P11" s="5"/>
      <c r="Q11" s="22">
        <f t="shared" si="12"/>
        <v>16990</v>
      </c>
      <c r="R11" s="22">
        <f t="shared" si="13"/>
        <v>67960</v>
      </c>
      <c r="S11" s="22">
        <f t="shared" si="14"/>
        <v>28316.666666666668</v>
      </c>
      <c r="T11" s="22">
        <f t="shared" si="15"/>
        <v>14158.333333333334</v>
      </c>
      <c r="U11" s="22">
        <f t="shared" si="16"/>
        <v>1699</v>
      </c>
      <c r="V11" s="19">
        <f t="shared" si="17"/>
        <v>111567.66666666667</v>
      </c>
    </row>
    <row r="12" spans="1:22" ht="15" thickBot="1" x14ac:dyDescent="0.4">
      <c r="A12" s="3" t="s">
        <v>11</v>
      </c>
      <c r="B12" s="1">
        <v>57532</v>
      </c>
      <c r="C12" s="2"/>
      <c r="D12" s="1">
        <v>5516</v>
      </c>
      <c r="E12" s="2"/>
      <c r="F12" s="1">
        <v>13917</v>
      </c>
      <c r="G12" s="1">
        <v>5761</v>
      </c>
      <c r="H12" s="2">
        <v>552</v>
      </c>
      <c r="I12" s="1">
        <v>568023</v>
      </c>
      <c r="J12" s="1">
        <v>56877</v>
      </c>
      <c r="K12" s="7"/>
      <c r="L12" s="8"/>
      <c r="M12" s="26">
        <f t="shared" si="9"/>
        <v>9.5877077104915526E-2</v>
      </c>
      <c r="N12" s="4">
        <f t="shared" si="10"/>
        <v>367733.33333333337</v>
      </c>
      <c r="O12" s="5">
        <f t="shared" si="11"/>
        <v>0.96215464104423498</v>
      </c>
      <c r="P12" s="5"/>
      <c r="Q12" s="22">
        <f t="shared" si="12"/>
        <v>55160.000000000007</v>
      </c>
      <c r="R12" s="22">
        <f t="shared" si="13"/>
        <v>220640.00000000003</v>
      </c>
      <c r="S12" s="22">
        <f t="shared" si="14"/>
        <v>91933.333333333343</v>
      </c>
      <c r="T12" s="22">
        <f t="shared" si="15"/>
        <v>45966.666666666672</v>
      </c>
      <c r="U12" s="22">
        <f t="shared" si="16"/>
        <v>5516</v>
      </c>
      <c r="V12" s="19">
        <f t="shared" si="17"/>
        <v>362217.33333333337</v>
      </c>
    </row>
    <row r="13" spans="1:22" ht="15" thickBot="1" x14ac:dyDescent="0.4">
      <c r="A13" s="46" t="s">
        <v>13</v>
      </c>
      <c r="B13" s="1">
        <v>56830</v>
      </c>
      <c r="C13" s="2"/>
      <c r="D13" s="1">
        <v>2461</v>
      </c>
      <c r="E13" s="2"/>
      <c r="F13" s="1">
        <v>44479</v>
      </c>
      <c r="G13" s="1">
        <v>2646</v>
      </c>
      <c r="H13" s="2">
        <v>115</v>
      </c>
      <c r="I13" s="1">
        <v>1041318</v>
      </c>
      <c r="J13" s="1">
        <v>48484</v>
      </c>
      <c r="K13" s="7"/>
      <c r="L13" s="8"/>
      <c r="M13" s="26">
        <f t="shared" si="9"/>
        <v>4.3304592644729897E-2</v>
      </c>
      <c r="N13" s="4">
        <f t="shared" si="10"/>
        <v>164066.66666666669</v>
      </c>
      <c r="O13" s="5">
        <f t="shared" si="11"/>
        <v>0.72889678992279561</v>
      </c>
      <c r="P13" s="5"/>
      <c r="Q13" s="22">
        <f t="shared" si="12"/>
        <v>24610.000000000004</v>
      </c>
      <c r="R13" s="22">
        <f t="shared" si="13"/>
        <v>98440.000000000015</v>
      </c>
      <c r="S13" s="22">
        <f t="shared" si="14"/>
        <v>41016.666666666672</v>
      </c>
      <c r="T13" s="22">
        <f t="shared" si="15"/>
        <v>20508.333333333336</v>
      </c>
      <c r="U13" s="22">
        <f t="shared" si="16"/>
        <v>2461</v>
      </c>
      <c r="V13" s="19">
        <f t="shared" si="17"/>
        <v>161605.66666666669</v>
      </c>
    </row>
    <row r="14" spans="1:22" ht="15" thickBot="1" x14ac:dyDescent="0.4">
      <c r="A14" s="3" t="s">
        <v>26</v>
      </c>
      <c r="B14" s="1">
        <v>53327</v>
      </c>
      <c r="C14" s="2"/>
      <c r="D14" s="1">
        <v>2552</v>
      </c>
      <c r="E14" s="2"/>
      <c r="F14" s="1">
        <v>47011</v>
      </c>
      <c r="G14" s="1">
        <v>8821</v>
      </c>
      <c r="H14" s="2">
        <v>422</v>
      </c>
      <c r="I14" s="1">
        <v>357545</v>
      </c>
      <c r="J14" s="1">
        <v>59141</v>
      </c>
      <c r="K14" s="8"/>
      <c r="L14" s="8"/>
      <c r="M14" s="26">
        <f t="shared" si="9"/>
        <v>4.7855682862339904E-2</v>
      </c>
      <c r="N14" s="4">
        <f t="shared" si="10"/>
        <v>170133.33333333334</v>
      </c>
      <c r="O14" s="5">
        <f t="shared" si="11"/>
        <v>0.72368142633228838</v>
      </c>
      <c r="P14" s="5"/>
      <c r="Q14" s="22">
        <f t="shared" si="12"/>
        <v>25520</v>
      </c>
      <c r="R14" s="22">
        <f t="shared" si="13"/>
        <v>102080</v>
      </c>
      <c r="S14" s="22">
        <f t="shared" si="14"/>
        <v>42533.333333333336</v>
      </c>
      <c r="T14" s="22">
        <f t="shared" si="15"/>
        <v>21266.666666666668</v>
      </c>
      <c r="U14" s="22">
        <f t="shared" si="16"/>
        <v>2552</v>
      </c>
      <c r="V14" s="19">
        <f t="shared" si="17"/>
        <v>167581.33333333334</v>
      </c>
    </row>
    <row r="15" spans="1:22" ht="15" thickBot="1" x14ac:dyDescent="0.4">
      <c r="A15" s="3" t="s">
        <v>16</v>
      </c>
      <c r="B15" s="1">
        <v>47899</v>
      </c>
      <c r="C15" s="2"/>
      <c r="D15" s="1">
        <v>2089</v>
      </c>
      <c r="E15" s="2"/>
      <c r="F15" s="1">
        <v>45113</v>
      </c>
      <c r="G15" s="1">
        <v>4511</v>
      </c>
      <c r="H15" s="2">
        <v>197</v>
      </c>
      <c r="I15" s="1">
        <v>562815</v>
      </c>
      <c r="J15" s="1">
        <v>53009</v>
      </c>
      <c r="K15" s="8"/>
      <c r="L15" s="8"/>
      <c r="M15" s="26">
        <f t="shared" si="9"/>
        <v>4.3612601515689263E-2</v>
      </c>
      <c r="N15" s="4">
        <f t="shared" si="10"/>
        <v>139266.66666666669</v>
      </c>
      <c r="O15" s="5">
        <f t="shared" si="11"/>
        <v>0.67606749640976549</v>
      </c>
      <c r="P15" s="5"/>
      <c r="Q15" s="22">
        <f t="shared" si="12"/>
        <v>20890.000000000004</v>
      </c>
      <c r="R15" s="22">
        <f t="shared" si="13"/>
        <v>83560.000000000015</v>
      </c>
      <c r="S15" s="22">
        <f t="shared" si="14"/>
        <v>34816.666666666672</v>
      </c>
      <c r="T15" s="22">
        <f t="shared" si="15"/>
        <v>17408.333333333336</v>
      </c>
      <c r="U15" s="22">
        <f t="shared" si="16"/>
        <v>2089</v>
      </c>
      <c r="V15" s="19">
        <f t="shared" si="17"/>
        <v>137177.66666666669</v>
      </c>
    </row>
    <row r="16" spans="1:22" ht="15" thickBot="1" x14ac:dyDescent="0.4">
      <c r="A16" s="3" t="s">
        <v>29</v>
      </c>
      <c r="B16" s="1">
        <v>45398</v>
      </c>
      <c r="C16" s="2"/>
      <c r="D16" s="1">
        <v>1392</v>
      </c>
      <c r="E16" s="2"/>
      <c r="F16" s="1">
        <v>38107</v>
      </c>
      <c r="G16" s="1">
        <v>5319</v>
      </c>
      <c r="H16" s="2">
        <v>163</v>
      </c>
      <c r="I16" s="1">
        <v>362534</v>
      </c>
      <c r="J16" s="1">
        <v>42474</v>
      </c>
      <c r="K16" s="7"/>
      <c r="L16" s="8"/>
      <c r="M16" s="26">
        <f t="shared" si="9"/>
        <v>3.0662143706771224E-2</v>
      </c>
      <c r="N16" s="4">
        <f t="shared" si="10"/>
        <v>92800</v>
      </c>
      <c r="O16" s="5">
        <f t="shared" si="11"/>
        <v>0.58936422413793099</v>
      </c>
      <c r="P16" s="5"/>
      <c r="Q16" s="22">
        <f t="shared" si="12"/>
        <v>13920</v>
      </c>
      <c r="R16" s="22">
        <f t="shared" si="13"/>
        <v>55680</v>
      </c>
      <c r="S16" s="22">
        <f t="shared" si="14"/>
        <v>23200</v>
      </c>
      <c r="T16" s="22">
        <f t="shared" si="15"/>
        <v>11600</v>
      </c>
      <c r="U16" s="22">
        <f t="shared" si="16"/>
        <v>1392</v>
      </c>
      <c r="V16" s="19">
        <f t="shared" si="17"/>
        <v>91408</v>
      </c>
    </row>
    <row r="17" spans="1:22" ht="15" thickBot="1" x14ac:dyDescent="0.4">
      <c r="A17" s="3" t="s">
        <v>23</v>
      </c>
      <c r="B17" s="1">
        <v>42740</v>
      </c>
      <c r="C17" s="2"/>
      <c r="D17" s="1">
        <v>3964</v>
      </c>
      <c r="E17" s="2"/>
      <c r="F17" s="1">
        <v>31265</v>
      </c>
      <c r="G17" s="1">
        <v>11988</v>
      </c>
      <c r="H17" s="1">
        <v>1112</v>
      </c>
      <c r="I17" s="1">
        <v>261390</v>
      </c>
      <c r="J17" s="1">
        <v>73315</v>
      </c>
      <c r="K17" s="8"/>
      <c r="L17" s="8"/>
      <c r="M17" s="26">
        <f t="shared" si="9"/>
        <v>9.2746841366401503E-2</v>
      </c>
      <c r="N17" s="4">
        <f t="shared" si="10"/>
        <v>264266.66666666669</v>
      </c>
      <c r="O17" s="5">
        <f t="shared" si="11"/>
        <v>0.88169147325933406</v>
      </c>
      <c r="P17" s="5"/>
      <c r="Q17" s="22">
        <f t="shared" si="12"/>
        <v>39640</v>
      </c>
      <c r="R17" s="22">
        <f t="shared" si="13"/>
        <v>158560</v>
      </c>
      <c r="S17" s="22">
        <f t="shared" si="14"/>
        <v>66066.666666666672</v>
      </c>
      <c r="T17" s="22">
        <f t="shared" si="15"/>
        <v>33033.333333333336</v>
      </c>
      <c r="U17" s="22">
        <f t="shared" si="16"/>
        <v>3964</v>
      </c>
      <c r="V17" s="19">
        <f t="shared" si="17"/>
        <v>260302.66666666669</v>
      </c>
    </row>
    <row r="18" spans="1:22" ht="15" thickBot="1" x14ac:dyDescent="0.4">
      <c r="A18" s="46" t="s">
        <v>14</v>
      </c>
      <c r="B18" s="1">
        <v>40345</v>
      </c>
      <c r="C18" s="2"/>
      <c r="D18" s="1">
        <v>2801</v>
      </c>
      <c r="E18" s="2"/>
      <c r="F18" s="1">
        <v>5816</v>
      </c>
      <c r="G18" s="1">
        <v>8679</v>
      </c>
      <c r="H18" s="2">
        <v>603</v>
      </c>
      <c r="I18" s="1">
        <v>387370</v>
      </c>
      <c r="J18" s="1">
        <v>83327</v>
      </c>
      <c r="K18" s="7"/>
      <c r="L18" s="8"/>
      <c r="M18" s="26">
        <f t="shared" si="9"/>
        <v>6.9426199033337466E-2</v>
      </c>
      <c r="N18" s="4">
        <f t="shared" si="10"/>
        <v>186733.33333333334</v>
      </c>
      <c r="O18" s="5">
        <f t="shared" si="11"/>
        <v>0.96885398072117102</v>
      </c>
      <c r="P18" s="5"/>
      <c r="Q18" s="22">
        <f t="shared" si="12"/>
        <v>28010</v>
      </c>
      <c r="R18" s="22">
        <f t="shared" si="13"/>
        <v>112040</v>
      </c>
      <c r="S18" s="22">
        <f t="shared" si="14"/>
        <v>46683.333333333336</v>
      </c>
      <c r="T18" s="22">
        <f t="shared" si="15"/>
        <v>23341.666666666668</v>
      </c>
      <c r="U18" s="22">
        <f t="shared" si="16"/>
        <v>2801</v>
      </c>
      <c r="V18" s="19">
        <f t="shared" si="17"/>
        <v>183932.33333333334</v>
      </c>
    </row>
    <row r="19" spans="1:22" ht="15" thickBot="1" x14ac:dyDescent="0.4">
      <c r="A19" s="46" t="s">
        <v>21</v>
      </c>
      <c r="B19" s="1">
        <v>36027</v>
      </c>
      <c r="C19" s="2"/>
      <c r="D19" s="1">
        <v>2214</v>
      </c>
      <c r="E19" s="2"/>
      <c r="F19" s="1">
        <v>27777</v>
      </c>
      <c r="G19" s="1">
        <v>3082</v>
      </c>
      <c r="H19" s="2">
        <v>189</v>
      </c>
      <c r="I19" s="1">
        <v>398066</v>
      </c>
      <c r="J19" s="1">
        <v>34054</v>
      </c>
      <c r="K19" s="7"/>
      <c r="L19" s="8"/>
      <c r="M19" s="26">
        <f t="shared" si="9"/>
        <v>6.1453909567824129E-2</v>
      </c>
      <c r="N19" s="4">
        <f t="shared" si="10"/>
        <v>147600</v>
      </c>
      <c r="O19" s="5">
        <f t="shared" si="11"/>
        <v>0.81180894308943086</v>
      </c>
      <c r="P19" s="5"/>
      <c r="Q19" s="22">
        <f t="shared" si="12"/>
        <v>22140</v>
      </c>
      <c r="R19" s="22">
        <f t="shared" si="13"/>
        <v>88560</v>
      </c>
      <c r="S19" s="22">
        <f t="shared" si="14"/>
        <v>36900</v>
      </c>
      <c r="T19" s="22">
        <f t="shared" si="15"/>
        <v>18450</v>
      </c>
      <c r="U19" s="22">
        <f t="shared" si="16"/>
        <v>2214</v>
      </c>
      <c r="V19" s="19">
        <f t="shared" si="17"/>
        <v>145386</v>
      </c>
    </row>
    <row r="20" spans="1:22" ht="15" thickBot="1" x14ac:dyDescent="0.4">
      <c r="A20" s="3" t="s">
        <v>27</v>
      </c>
      <c r="B20" s="1">
        <v>34830</v>
      </c>
      <c r="C20" s="2"/>
      <c r="D20" s="1">
        <v>2142</v>
      </c>
      <c r="E20" s="2"/>
      <c r="F20" s="1">
        <v>29039</v>
      </c>
      <c r="G20" s="1">
        <v>5174</v>
      </c>
      <c r="H20" s="2">
        <v>318</v>
      </c>
      <c r="I20" s="1">
        <v>265896</v>
      </c>
      <c r="J20" s="1">
        <v>39496</v>
      </c>
      <c r="K20" s="7"/>
      <c r="L20" s="8"/>
      <c r="M20" s="26">
        <f t="shared" si="9"/>
        <v>6.1498708010335919E-2</v>
      </c>
      <c r="N20" s="4">
        <f t="shared" si="10"/>
        <v>142800</v>
      </c>
      <c r="O20" s="5">
        <f t="shared" si="11"/>
        <v>0.79664565826330536</v>
      </c>
      <c r="P20" s="5"/>
      <c r="Q20" s="22">
        <f t="shared" si="12"/>
        <v>21420</v>
      </c>
      <c r="R20" s="22">
        <f t="shared" si="13"/>
        <v>85680</v>
      </c>
      <c r="S20" s="22">
        <f t="shared" si="14"/>
        <v>35700</v>
      </c>
      <c r="T20" s="22">
        <f t="shared" si="15"/>
        <v>17850</v>
      </c>
      <c r="U20" s="22">
        <f t="shared" si="16"/>
        <v>2142</v>
      </c>
      <c r="V20" s="19">
        <f t="shared" si="17"/>
        <v>140658</v>
      </c>
    </row>
    <row r="21" spans="1:22" ht="15" thickBot="1" x14ac:dyDescent="0.4">
      <c r="A21" s="3" t="s">
        <v>24</v>
      </c>
      <c r="B21" s="1">
        <v>29591</v>
      </c>
      <c r="C21" s="2"/>
      <c r="D21" s="2">
        <v>948</v>
      </c>
      <c r="E21" s="2"/>
      <c r="F21" s="1">
        <v>9783</v>
      </c>
      <c r="G21" s="1">
        <v>2821</v>
      </c>
      <c r="H21" s="2">
        <v>90</v>
      </c>
      <c r="I21" s="1">
        <v>421908</v>
      </c>
      <c r="J21" s="1">
        <v>40227</v>
      </c>
      <c r="K21" s="7"/>
      <c r="L21" s="8"/>
      <c r="M21" s="26">
        <f t="shared" si="9"/>
        <v>3.2036767936196815E-2</v>
      </c>
      <c r="N21" s="4">
        <f t="shared" si="10"/>
        <v>63200</v>
      </c>
      <c r="O21" s="5">
        <f t="shared" si="11"/>
        <v>0.84520569620253161</v>
      </c>
      <c r="P21" s="5"/>
      <c r="Q21" s="22">
        <f t="shared" si="12"/>
        <v>9480</v>
      </c>
      <c r="R21" s="22">
        <f t="shared" si="13"/>
        <v>37920</v>
      </c>
      <c r="S21" s="22">
        <f t="shared" si="14"/>
        <v>15800</v>
      </c>
      <c r="T21" s="22">
        <f t="shared" si="15"/>
        <v>7900</v>
      </c>
      <c r="U21" s="22">
        <f t="shared" si="16"/>
        <v>948</v>
      </c>
      <c r="V21" s="19">
        <f t="shared" si="17"/>
        <v>62252</v>
      </c>
    </row>
    <row r="22" spans="1:22" ht="15" thickBot="1" x14ac:dyDescent="0.4">
      <c r="A22" s="3" t="s">
        <v>18</v>
      </c>
      <c r="B22" s="1">
        <v>26577</v>
      </c>
      <c r="C22" s="2"/>
      <c r="D22" s="1">
        <v>1458</v>
      </c>
      <c r="E22" s="2"/>
      <c r="F22" s="1">
        <v>23001</v>
      </c>
      <c r="G22" s="1">
        <v>4615</v>
      </c>
      <c r="H22" s="2">
        <v>253</v>
      </c>
      <c r="I22" s="1">
        <v>188069</v>
      </c>
      <c r="J22" s="1">
        <v>32658</v>
      </c>
      <c r="K22" s="8"/>
      <c r="L22" s="8"/>
      <c r="M22" s="26">
        <f t="shared" si="9"/>
        <v>5.4859464950897392E-2</v>
      </c>
      <c r="N22" s="4">
        <f t="shared" si="10"/>
        <v>97200</v>
      </c>
      <c r="O22" s="5">
        <f t="shared" si="11"/>
        <v>0.76336419753086415</v>
      </c>
      <c r="P22" s="5"/>
      <c r="Q22" s="22">
        <f t="shared" si="12"/>
        <v>14580</v>
      </c>
      <c r="R22" s="22">
        <f t="shared" si="13"/>
        <v>58320</v>
      </c>
      <c r="S22" s="22">
        <f t="shared" si="14"/>
        <v>24300</v>
      </c>
      <c r="T22" s="22">
        <f t="shared" si="15"/>
        <v>12150</v>
      </c>
      <c r="U22" s="22">
        <f t="shared" si="16"/>
        <v>1458</v>
      </c>
      <c r="V22" s="19">
        <f t="shared" si="17"/>
        <v>95742</v>
      </c>
    </row>
    <row r="23" spans="1:22" ht="15" thickBot="1" x14ac:dyDescent="0.4">
      <c r="A23" s="3" t="s">
        <v>32</v>
      </c>
      <c r="B23" s="1">
        <v>25208</v>
      </c>
      <c r="C23" s="2"/>
      <c r="D23" s="1">
        <v>1060</v>
      </c>
      <c r="E23" s="2"/>
      <c r="F23" s="1">
        <v>4707</v>
      </c>
      <c r="G23" s="1">
        <v>4470</v>
      </c>
      <c r="H23" s="2">
        <v>188</v>
      </c>
      <c r="I23" s="1">
        <v>255592</v>
      </c>
      <c r="J23" s="1">
        <v>45321</v>
      </c>
      <c r="K23" s="7"/>
      <c r="L23" s="8"/>
      <c r="M23" s="26">
        <f t="shared" si="9"/>
        <v>4.2050142811805774E-2</v>
      </c>
      <c r="N23" s="4">
        <f t="shared" si="10"/>
        <v>70666.666666666672</v>
      </c>
      <c r="O23" s="5">
        <f t="shared" si="11"/>
        <v>0.93339150943396232</v>
      </c>
      <c r="P23" s="5"/>
      <c r="Q23" s="22">
        <f t="shared" si="12"/>
        <v>10600</v>
      </c>
      <c r="R23" s="22">
        <f t="shared" si="13"/>
        <v>42400</v>
      </c>
      <c r="S23" s="22">
        <f t="shared" si="14"/>
        <v>17666.666666666668</v>
      </c>
      <c r="T23" s="22">
        <f t="shared" si="15"/>
        <v>8833.3333333333339</v>
      </c>
      <c r="U23" s="22">
        <f t="shared" si="16"/>
        <v>1060</v>
      </c>
      <c r="V23" s="19">
        <f t="shared" si="17"/>
        <v>69606.666666666672</v>
      </c>
    </row>
    <row r="24" spans="1:22" ht="15" thickBot="1" x14ac:dyDescent="0.4">
      <c r="A24" s="3" t="s">
        <v>20</v>
      </c>
      <c r="B24" s="1">
        <v>23554</v>
      </c>
      <c r="C24" s="2"/>
      <c r="D24" s="2">
        <v>367</v>
      </c>
      <c r="E24" s="2"/>
      <c r="F24" s="1">
        <v>7994</v>
      </c>
      <c r="G24" s="1">
        <v>3449</v>
      </c>
      <c r="H24" s="2">
        <v>54</v>
      </c>
      <c r="I24" s="1">
        <v>448493</v>
      </c>
      <c r="J24" s="1">
        <v>65673</v>
      </c>
      <c r="K24" s="7"/>
      <c r="L24" s="8"/>
      <c r="M24" s="26">
        <f t="shared" si="9"/>
        <v>1.5581217627579179E-2</v>
      </c>
      <c r="N24" s="4">
        <f t="shared" si="10"/>
        <v>24466.666666666668</v>
      </c>
      <c r="O24" s="5">
        <f t="shared" si="11"/>
        <v>0.67326975476839235</v>
      </c>
      <c r="P24" s="5"/>
      <c r="Q24" s="22">
        <f t="shared" si="12"/>
        <v>3670</v>
      </c>
      <c r="R24" s="22">
        <f t="shared" si="13"/>
        <v>14680</v>
      </c>
      <c r="S24" s="22">
        <f t="shared" si="14"/>
        <v>6116.666666666667</v>
      </c>
      <c r="T24" s="22">
        <f t="shared" si="15"/>
        <v>3058.3333333333335</v>
      </c>
      <c r="U24" s="22">
        <f t="shared" si="16"/>
        <v>367</v>
      </c>
      <c r="V24" s="19">
        <f t="shared" si="17"/>
        <v>24099.666666666668</v>
      </c>
    </row>
    <row r="25" spans="1:22" ht="15" thickBot="1" x14ac:dyDescent="0.4">
      <c r="A25" s="46" t="s">
        <v>9</v>
      </c>
      <c r="B25" s="1">
        <v>22840</v>
      </c>
      <c r="C25" s="2"/>
      <c r="D25" s="1">
        <v>1132</v>
      </c>
      <c r="E25" s="2"/>
      <c r="F25" s="1">
        <v>15206</v>
      </c>
      <c r="G25" s="1">
        <v>2999</v>
      </c>
      <c r="H25" s="2">
        <v>149</v>
      </c>
      <c r="I25" s="1">
        <v>365272</v>
      </c>
      <c r="J25" s="1">
        <v>47968</v>
      </c>
      <c r="K25" s="7"/>
      <c r="L25" s="8"/>
      <c r="M25" s="26">
        <f t="shared" si="9"/>
        <v>4.9562171628721542E-2</v>
      </c>
      <c r="N25" s="4">
        <f t="shared" si="10"/>
        <v>75466.666666666672</v>
      </c>
      <c r="O25" s="5">
        <f t="shared" si="11"/>
        <v>0.79850706713780917</v>
      </c>
      <c r="P25" s="5"/>
      <c r="Q25" s="22">
        <f t="shared" si="12"/>
        <v>11320</v>
      </c>
      <c r="R25" s="22">
        <f t="shared" si="13"/>
        <v>45280</v>
      </c>
      <c r="S25" s="22">
        <f t="shared" si="14"/>
        <v>18866.666666666668</v>
      </c>
      <c r="T25" s="22">
        <f t="shared" si="15"/>
        <v>9433.3333333333339</v>
      </c>
      <c r="U25" s="22">
        <f t="shared" si="16"/>
        <v>1132</v>
      </c>
      <c r="V25" s="19">
        <f t="shared" si="17"/>
        <v>74334.666666666672</v>
      </c>
    </row>
    <row r="26" spans="1:22" ht="15" thickBot="1" x14ac:dyDescent="0.4">
      <c r="A26" s="3" t="s">
        <v>33</v>
      </c>
      <c r="B26" s="1">
        <v>20123</v>
      </c>
      <c r="C26" s="2"/>
      <c r="D26" s="2">
        <v>917</v>
      </c>
      <c r="E26" s="2"/>
      <c r="F26" s="1">
        <v>19136</v>
      </c>
      <c r="G26" s="1">
        <v>2765</v>
      </c>
      <c r="H26" s="2">
        <v>126</v>
      </c>
      <c r="I26" s="1">
        <v>321926</v>
      </c>
      <c r="J26" s="1">
        <v>44228</v>
      </c>
      <c r="K26" s="8"/>
      <c r="L26" s="8"/>
      <c r="M26" s="26">
        <f t="shared" si="9"/>
        <v>4.5569746061720422E-2</v>
      </c>
      <c r="N26" s="4">
        <f t="shared" si="10"/>
        <v>61133.333333333336</v>
      </c>
      <c r="O26" s="5">
        <f t="shared" si="11"/>
        <v>0.68697928026172306</v>
      </c>
      <c r="P26" s="5"/>
      <c r="Q26" s="22">
        <f t="shared" si="12"/>
        <v>9170</v>
      </c>
      <c r="R26" s="22">
        <f t="shared" si="13"/>
        <v>36680</v>
      </c>
      <c r="S26" s="22">
        <f t="shared" si="14"/>
        <v>15283.333333333334</v>
      </c>
      <c r="T26" s="22">
        <f t="shared" si="15"/>
        <v>7641.666666666667</v>
      </c>
      <c r="U26" s="22">
        <f t="shared" si="16"/>
        <v>917</v>
      </c>
      <c r="V26" s="19">
        <f t="shared" si="17"/>
        <v>60216.333333333336</v>
      </c>
    </row>
    <row r="27" spans="1:22" ht="15" thickBot="1" x14ac:dyDescent="0.4">
      <c r="A27" s="3" t="s">
        <v>41</v>
      </c>
      <c r="B27" s="1">
        <v>19935</v>
      </c>
      <c r="C27" s="66">
        <v>236</v>
      </c>
      <c r="D27" s="2">
        <v>558</v>
      </c>
      <c r="E27" s="67">
        <v>2</v>
      </c>
      <c r="F27" s="1">
        <v>7837</v>
      </c>
      <c r="G27" s="1">
        <v>6318</v>
      </c>
      <c r="H27" s="2">
        <v>177</v>
      </c>
      <c r="I27" s="1">
        <v>163681</v>
      </c>
      <c r="J27" s="1">
        <v>51879</v>
      </c>
      <c r="K27" s="7"/>
      <c r="L27" s="8"/>
      <c r="M27" s="26">
        <f t="shared" si="9"/>
        <v>2.799097065462754E-2</v>
      </c>
      <c r="N27" s="4">
        <f t="shared" si="10"/>
        <v>37200</v>
      </c>
      <c r="O27" s="5">
        <f t="shared" si="11"/>
        <v>0.78932795698924729</v>
      </c>
      <c r="P27" s="5"/>
      <c r="Q27" s="22">
        <f t="shared" si="12"/>
        <v>5580</v>
      </c>
      <c r="R27" s="22">
        <f t="shared" si="13"/>
        <v>22320</v>
      </c>
      <c r="S27" s="22">
        <f t="shared" si="14"/>
        <v>9300</v>
      </c>
      <c r="T27" s="22">
        <f t="shared" si="15"/>
        <v>4650</v>
      </c>
      <c r="U27" s="22">
        <f t="shared" si="16"/>
        <v>558</v>
      </c>
      <c r="V27" s="19">
        <f t="shared" si="17"/>
        <v>36642</v>
      </c>
    </row>
    <row r="28" spans="1:22" ht="15" thickBot="1" x14ac:dyDescent="0.4">
      <c r="A28" s="3" t="s">
        <v>22</v>
      </c>
      <c r="B28" s="1">
        <v>18543</v>
      </c>
      <c r="C28" s="2"/>
      <c r="D28" s="2">
        <v>595</v>
      </c>
      <c r="E28" s="2"/>
      <c r="F28" s="1">
        <v>6302</v>
      </c>
      <c r="G28" s="1">
        <v>3185</v>
      </c>
      <c r="H28" s="2">
        <v>102</v>
      </c>
      <c r="I28" s="1">
        <v>272138</v>
      </c>
      <c r="J28" s="1">
        <v>46740</v>
      </c>
      <c r="K28" s="7"/>
      <c r="L28" s="8"/>
      <c r="M28" s="26">
        <f t="shared" si="9"/>
        <v>3.208758021895055E-2</v>
      </c>
      <c r="N28" s="4">
        <f t="shared" si="10"/>
        <v>39666.666666666672</v>
      </c>
      <c r="O28" s="5">
        <f t="shared" si="11"/>
        <v>0.84112605042016808</v>
      </c>
      <c r="P28" s="5"/>
      <c r="Q28" s="22">
        <f t="shared" si="12"/>
        <v>5950.0000000000009</v>
      </c>
      <c r="R28" s="22">
        <f t="shared" si="13"/>
        <v>23800.000000000004</v>
      </c>
      <c r="S28" s="22">
        <f t="shared" si="14"/>
        <v>9916.6666666666679</v>
      </c>
      <c r="T28" s="22">
        <f t="shared" si="15"/>
        <v>4958.3333333333339</v>
      </c>
      <c r="U28" s="22">
        <f t="shared" si="16"/>
        <v>595</v>
      </c>
      <c r="V28" s="19">
        <f t="shared" si="17"/>
        <v>39071.666666666672</v>
      </c>
    </row>
    <row r="29" spans="1:22" ht="15" thickBot="1" x14ac:dyDescent="0.4">
      <c r="A29" s="3" t="s">
        <v>36</v>
      </c>
      <c r="B29" s="1">
        <v>18534</v>
      </c>
      <c r="C29" s="66">
        <v>96</v>
      </c>
      <c r="D29" s="2">
        <v>646</v>
      </c>
      <c r="E29" s="2"/>
      <c r="F29" s="1">
        <v>8533</v>
      </c>
      <c r="G29" s="1">
        <v>3780</v>
      </c>
      <c r="H29" s="2">
        <v>132</v>
      </c>
      <c r="I29" s="1">
        <v>224892</v>
      </c>
      <c r="J29" s="1">
        <v>45867</v>
      </c>
      <c r="K29" s="8"/>
      <c r="L29" s="8"/>
      <c r="M29" s="26">
        <f t="shared" si="9"/>
        <v>3.4854861335923165E-2</v>
      </c>
      <c r="N29" s="4">
        <f t="shared" si="10"/>
        <v>43066.666666666672</v>
      </c>
      <c r="O29" s="5">
        <f t="shared" si="11"/>
        <v>0.80186532507739938</v>
      </c>
      <c r="P29" s="5"/>
      <c r="Q29" s="22">
        <f t="shared" si="12"/>
        <v>6460.0000000000009</v>
      </c>
      <c r="R29" s="22">
        <f t="shared" si="13"/>
        <v>25840.000000000004</v>
      </c>
      <c r="S29" s="22">
        <f t="shared" si="14"/>
        <v>10766.666666666668</v>
      </c>
      <c r="T29" s="22">
        <f t="shared" si="15"/>
        <v>5383.3333333333339</v>
      </c>
      <c r="U29" s="22">
        <f t="shared" si="16"/>
        <v>646</v>
      </c>
      <c r="V29" s="19">
        <f t="shared" si="17"/>
        <v>42420.666666666672</v>
      </c>
    </row>
    <row r="30" spans="1:22" ht="15" thickBot="1" x14ac:dyDescent="0.4">
      <c r="A30" s="3" t="s">
        <v>30</v>
      </c>
      <c r="B30" s="1">
        <v>15752</v>
      </c>
      <c r="C30" s="2"/>
      <c r="D30" s="2">
        <v>739</v>
      </c>
      <c r="E30" s="2"/>
      <c r="F30" s="1">
        <v>3810</v>
      </c>
      <c r="G30" s="1">
        <v>5293</v>
      </c>
      <c r="H30" s="2">
        <v>248</v>
      </c>
      <c r="I30" s="1">
        <v>183994</v>
      </c>
      <c r="J30" s="1">
        <v>61823</v>
      </c>
      <c r="K30" s="7"/>
      <c r="L30" s="8"/>
      <c r="M30" s="26">
        <f t="shared" si="9"/>
        <v>4.691467750126968E-2</v>
      </c>
      <c r="N30" s="4">
        <f t="shared" si="10"/>
        <v>49266.666666666672</v>
      </c>
      <c r="O30" s="5">
        <f t="shared" si="11"/>
        <v>0.9226657645466847</v>
      </c>
      <c r="P30" s="5"/>
      <c r="Q30" s="22">
        <f t="shared" si="12"/>
        <v>7390</v>
      </c>
      <c r="R30" s="22">
        <f t="shared" si="13"/>
        <v>29560</v>
      </c>
      <c r="S30" s="22">
        <f t="shared" si="14"/>
        <v>12316.666666666668</v>
      </c>
      <c r="T30" s="22">
        <f t="shared" si="15"/>
        <v>6158.3333333333339</v>
      </c>
      <c r="U30" s="22">
        <f t="shared" si="16"/>
        <v>739</v>
      </c>
      <c r="V30" s="19">
        <f t="shared" si="17"/>
        <v>48527.666666666672</v>
      </c>
    </row>
    <row r="31" spans="1:22" ht="15" thickBot="1" x14ac:dyDescent="0.4">
      <c r="A31" s="3" t="s">
        <v>40</v>
      </c>
      <c r="B31" s="1">
        <v>14991</v>
      </c>
      <c r="C31" s="2"/>
      <c r="D31" s="2">
        <v>720</v>
      </c>
      <c r="E31" s="2"/>
      <c r="F31" s="1">
        <v>13019</v>
      </c>
      <c r="G31" s="1">
        <v>14151</v>
      </c>
      <c r="H31" s="2">
        <v>680</v>
      </c>
      <c r="I31" s="1">
        <v>156835</v>
      </c>
      <c r="J31" s="1">
        <v>148047</v>
      </c>
      <c r="K31" s="8"/>
      <c r="L31" s="8"/>
      <c r="M31" s="25"/>
      <c r="N31" s="4">
        <f t="shared" si="10"/>
        <v>48000</v>
      </c>
      <c r="O31" s="5">
        <f t="shared" si="11"/>
        <v>0.72877083333333337</v>
      </c>
      <c r="P31" s="5"/>
      <c r="Q31" s="22">
        <f>Q28*$N31</f>
        <v>285600000.00000006</v>
      </c>
      <c r="R31" s="22">
        <f>R28*$N31</f>
        <v>1142400000.0000002</v>
      </c>
      <c r="S31" s="22">
        <f>S28*$N31</f>
        <v>476000000.00000006</v>
      </c>
      <c r="T31" s="22">
        <f>T28*$N31</f>
        <v>238000000.00000003</v>
      </c>
      <c r="U31" s="22">
        <f>U28*$N31</f>
        <v>28560000</v>
      </c>
    </row>
    <row r="32" spans="1:22" ht="15" thickBot="1" x14ac:dyDescent="0.4">
      <c r="A32" s="3" t="s">
        <v>50</v>
      </c>
      <c r="B32" s="1">
        <v>14345</v>
      </c>
      <c r="C32" s="2"/>
      <c r="D32" s="2">
        <v>178</v>
      </c>
      <c r="E32" s="2"/>
      <c r="F32" s="1">
        <v>13575</v>
      </c>
      <c r="G32" s="1">
        <v>7416</v>
      </c>
      <c r="H32" s="2">
        <v>92</v>
      </c>
      <c r="I32" s="1">
        <v>103813</v>
      </c>
      <c r="J32" s="1">
        <v>53667</v>
      </c>
      <c r="K32" s="7"/>
      <c r="L32" s="8"/>
      <c r="M32" s="24"/>
      <c r="N32" s="4"/>
      <c r="O32" s="5"/>
      <c r="P32" s="5"/>
    </row>
    <row r="33" spans="1:12" ht="15" thickBot="1" x14ac:dyDescent="0.4">
      <c r="A33" s="3" t="s">
        <v>35</v>
      </c>
      <c r="B33" s="1">
        <v>13691</v>
      </c>
      <c r="C33" s="2"/>
      <c r="D33" s="2">
        <v>788</v>
      </c>
      <c r="E33" s="2"/>
      <c r="F33" s="1">
        <v>9643</v>
      </c>
      <c r="G33" s="1">
        <v>2231</v>
      </c>
      <c r="H33" s="2">
        <v>128</v>
      </c>
      <c r="I33" s="1">
        <v>223483</v>
      </c>
      <c r="J33" s="1">
        <v>36413</v>
      </c>
      <c r="K33" s="7"/>
      <c r="L33" s="8"/>
    </row>
    <row r="34" spans="1:12" ht="15" thickBot="1" x14ac:dyDescent="0.4">
      <c r="A34" s="3" t="s">
        <v>25</v>
      </c>
      <c r="B34" s="1">
        <v>12148</v>
      </c>
      <c r="C34" s="2"/>
      <c r="D34" s="2">
        <v>500</v>
      </c>
      <c r="E34" s="2"/>
      <c r="F34" s="1">
        <v>5605</v>
      </c>
      <c r="G34" s="1">
        <v>2359</v>
      </c>
      <c r="H34" s="2">
        <v>97</v>
      </c>
      <c r="I34" s="1">
        <v>204688</v>
      </c>
      <c r="J34" s="1">
        <v>39755</v>
      </c>
      <c r="K34" s="7"/>
      <c r="L34" s="8"/>
    </row>
    <row r="35" spans="1:12" ht="15" thickBot="1" x14ac:dyDescent="0.4">
      <c r="A35" s="3" t="s">
        <v>38</v>
      </c>
      <c r="B35" s="1">
        <v>10046</v>
      </c>
      <c r="C35" s="2"/>
      <c r="D35" s="2">
        <v>439</v>
      </c>
      <c r="E35" s="2"/>
      <c r="F35" s="1">
        <v>6375</v>
      </c>
      <c r="G35" s="1">
        <v>2249</v>
      </c>
      <c r="H35" s="2">
        <v>98</v>
      </c>
      <c r="I35" s="1">
        <v>236416</v>
      </c>
      <c r="J35" s="1">
        <v>52917</v>
      </c>
      <c r="K35" s="8"/>
      <c r="L35" s="8"/>
    </row>
    <row r="36" spans="1:12" ht="15" thickBot="1" x14ac:dyDescent="0.4">
      <c r="A36" s="3" t="s">
        <v>45</v>
      </c>
      <c r="B36" s="1">
        <v>10038</v>
      </c>
      <c r="C36" s="2"/>
      <c r="D36" s="2">
        <v>218</v>
      </c>
      <c r="E36" s="2"/>
      <c r="F36" s="1">
        <v>5386</v>
      </c>
      <c r="G36" s="1">
        <v>3446</v>
      </c>
      <c r="H36" s="2">
        <v>75</v>
      </c>
      <c r="I36" s="1">
        <v>103312</v>
      </c>
      <c r="J36" s="1">
        <v>35462</v>
      </c>
      <c r="K36" s="7"/>
      <c r="L36" s="8"/>
    </row>
    <row r="37" spans="1:12" ht="15" thickBot="1" x14ac:dyDescent="0.4">
      <c r="A37" s="3" t="s">
        <v>28</v>
      </c>
      <c r="B37" s="1">
        <v>9999</v>
      </c>
      <c r="C37" s="2"/>
      <c r="D37" s="2">
        <v>113</v>
      </c>
      <c r="E37" s="2"/>
      <c r="F37" s="1">
        <v>3635</v>
      </c>
      <c r="G37" s="1">
        <v>3119</v>
      </c>
      <c r="H37" s="2">
        <v>35</v>
      </c>
      <c r="I37" s="1">
        <v>218112</v>
      </c>
      <c r="J37" s="1">
        <v>68033</v>
      </c>
      <c r="K37" s="8"/>
      <c r="L37" s="8"/>
    </row>
    <row r="38" spans="1:12" ht="15" thickBot="1" x14ac:dyDescent="0.4">
      <c r="A38" s="3" t="s">
        <v>43</v>
      </c>
      <c r="B38" s="1">
        <v>9605</v>
      </c>
      <c r="C38" s="2"/>
      <c r="D38" s="2">
        <v>368</v>
      </c>
      <c r="E38" s="2"/>
      <c r="F38" s="1">
        <v>3884</v>
      </c>
      <c r="G38" s="1">
        <v>9864</v>
      </c>
      <c r="H38" s="2">
        <v>378</v>
      </c>
      <c r="I38" s="1">
        <v>62447</v>
      </c>
      <c r="J38" s="1">
        <v>64130</v>
      </c>
      <c r="K38" s="8"/>
      <c r="L38" s="8"/>
    </row>
    <row r="39" spans="1:12" ht="21.5" thickBot="1" x14ac:dyDescent="0.4">
      <c r="A39" s="3" t="s">
        <v>63</v>
      </c>
      <c r="B39" s="1">
        <v>8857</v>
      </c>
      <c r="C39" s="2"/>
      <c r="D39" s="2">
        <v>468</v>
      </c>
      <c r="E39" s="2"/>
      <c r="F39" s="1">
        <v>7273</v>
      </c>
      <c r="G39" s="1">
        <v>12550</v>
      </c>
      <c r="H39" s="2">
        <v>663</v>
      </c>
      <c r="I39" s="1">
        <v>47263</v>
      </c>
      <c r="J39" s="1">
        <v>66969</v>
      </c>
      <c r="K39" s="8"/>
      <c r="L39" s="8"/>
    </row>
    <row r="40" spans="1:12" ht="15" thickBot="1" x14ac:dyDescent="0.4">
      <c r="A40" s="3" t="s">
        <v>31</v>
      </c>
      <c r="B40" s="1">
        <v>8688</v>
      </c>
      <c r="C40" s="2"/>
      <c r="D40" s="2">
        <v>421</v>
      </c>
      <c r="E40" s="2"/>
      <c r="F40" s="1">
        <v>1951</v>
      </c>
      <c r="G40" s="1">
        <v>2821</v>
      </c>
      <c r="H40" s="2">
        <v>137</v>
      </c>
      <c r="I40" s="1">
        <v>169813</v>
      </c>
      <c r="J40" s="1">
        <v>55131</v>
      </c>
      <c r="K40" s="7"/>
      <c r="L40" s="8"/>
    </row>
    <row r="41" spans="1:12" ht="15" thickBot="1" x14ac:dyDescent="0.4">
      <c r="A41" s="3" t="s">
        <v>44</v>
      </c>
      <c r="B41" s="1">
        <v>7800</v>
      </c>
      <c r="C41" s="2"/>
      <c r="D41" s="2">
        <v>362</v>
      </c>
      <c r="E41" s="2"/>
      <c r="F41" s="1">
        <v>4550</v>
      </c>
      <c r="G41" s="1">
        <v>3720</v>
      </c>
      <c r="H41" s="2">
        <v>173</v>
      </c>
      <c r="I41" s="1">
        <v>203115</v>
      </c>
      <c r="J41" s="1">
        <v>96868</v>
      </c>
      <c r="K41" s="7"/>
      <c r="L41" s="8"/>
    </row>
    <row r="42" spans="1:12" ht="15" thickBot="1" x14ac:dyDescent="0.4">
      <c r="A42" s="3" t="s">
        <v>34</v>
      </c>
      <c r="B42" s="1">
        <v>7443</v>
      </c>
      <c r="C42" s="2"/>
      <c r="D42" s="2">
        <v>133</v>
      </c>
      <c r="E42" s="2"/>
      <c r="F42" s="1">
        <v>2035</v>
      </c>
      <c r="G42" s="1">
        <v>2466</v>
      </c>
      <c r="H42" s="2">
        <v>44</v>
      </c>
      <c r="I42" s="1">
        <v>133236</v>
      </c>
      <c r="J42" s="1">
        <v>44150</v>
      </c>
      <c r="K42" s="8"/>
      <c r="L42" s="8"/>
    </row>
    <row r="43" spans="1:12" ht="15" thickBot="1" x14ac:dyDescent="0.4">
      <c r="A43" s="3" t="s">
        <v>46</v>
      </c>
      <c r="B43" s="1">
        <v>6573</v>
      </c>
      <c r="C43" s="2"/>
      <c r="D43" s="2">
        <v>334</v>
      </c>
      <c r="E43" s="2"/>
      <c r="F43" s="2">
        <v>728</v>
      </c>
      <c r="G43" s="1">
        <v>1661</v>
      </c>
      <c r="H43" s="2">
        <v>84</v>
      </c>
      <c r="I43" s="1">
        <v>193206</v>
      </c>
      <c r="J43" s="1">
        <v>48827</v>
      </c>
      <c r="K43" s="7"/>
      <c r="L43" s="8"/>
    </row>
    <row r="44" spans="1:12" ht="15" thickBot="1" x14ac:dyDescent="0.4">
      <c r="A44" s="3" t="s">
        <v>54</v>
      </c>
      <c r="B44" s="1">
        <v>5034</v>
      </c>
      <c r="C44" s="2"/>
      <c r="D44" s="2">
        <v>62</v>
      </c>
      <c r="E44" s="2"/>
      <c r="F44" s="1">
        <v>1135</v>
      </c>
      <c r="G44" s="1">
        <v>5690</v>
      </c>
      <c r="H44" s="2">
        <v>70</v>
      </c>
      <c r="I44" s="1">
        <v>45661</v>
      </c>
      <c r="J44" s="1">
        <v>51614</v>
      </c>
      <c r="K44" s="8"/>
      <c r="L44" s="8"/>
    </row>
    <row r="45" spans="1:12" ht="15" thickBot="1" x14ac:dyDescent="0.4">
      <c r="A45" s="3" t="s">
        <v>42</v>
      </c>
      <c r="B45" s="1">
        <v>4685</v>
      </c>
      <c r="C45" s="2"/>
      <c r="D45" s="2">
        <v>245</v>
      </c>
      <c r="E45" s="2"/>
      <c r="F45" s="1">
        <v>1486</v>
      </c>
      <c r="G45" s="1">
        <v>3446</v>
      </c>
      <c r="H45" s="2">
        <v>180</v>
      </c>
      <c r="I45" s="1">
        <v>86390</v>
      </c>
      <c r="J45" s="1">
        <v>63536</v>
      </c>
      <c r="K45" s="8"/>
      <c r="L45" s="8"/>
    </row>
    <row r="46" spans="1:12" ht="15" thickBot="1" x14ac:dyDescent="0.4">
      <c r="A46" s="3" t="s">
        <v>37</v>
      </c>
      <c r="B46" s="1">
        <v>4302</v>
      </c>
      <c r="C46" s="2"/>
      <c r="D46" s="2">
        <v>154</v>
      </c>
      <c r="E46" s="2"/>
      <c r="F46" s="1">
        <v>2254</v>
      </c>
      <c r="G46" s="1">
        <v>1020</v>
      </c>
      <c r="H46" s="2">
        <v>37</v>
      </c>
      <c r="I46" s="1">
        <v>131618</v>
      </c>
      <c r="J46" s="1">
        <v>31206</v>
      </c>
      <c r="K46" s="7"/>
      <c r="L46" s="8"/>
    </row>
    <row r="47" spans="1:12" ht="15" thickBot="1" x14ac:dyDescent="0.4">
      <c r="A47" s="3" t="s">
        <v>49</v>
      </c>
      <c r="B47" s="1">
        <v>2906</v>
      </c>
      <c r="C47" s="2"/>
      <c r="D47" s="2">
        <v>83</v>
      </c>
      <c r="E47" s="2"/>
      <c r="F47" s="2">
        <v>557</v>
      </c>
      <c r="G47" s="1">
        <v>1626</v>
      </c>
      <c r="H47" s="2">
        <v>46</v>
      </c>
      <c r="I47" s="1">
        <v>47870</v>
      </c>
      <c r="J47" s="1">
        <v>26787</v>
      </c>
      <c r="K47" s="7"/>
      <c r="L47" s="8"/>
    </row>
    <row r="48" spans="1:12" ht="15" thickBot="1" x14ac:dyDescent="0.4">
      <c r="A48" s="3" t="s">
        <v>53</v>
      </c>
      <c r="B48" s="1">
        <v>2625</v>
      </c>
      <c r="C48" s="2"/>
      <c r="D48" s="2">
        <v>61</v>
      </c>
      <c r="E48" s="2"/>
      <c r="F48" s="2">
        <v>486</v>
      </c>
      <c r="G48" s="1">
        <v>3445</v>
      </c>
      <c r="H48" s="2">
        <v>80</v>
      </c>
      <c r="I48" s="1">
        <v>73301</v>
      </c>
      <c r="J48" s="1">
        <v>96188</v>
      </c>
      <c r="K48" s="8"/>
      <c r="L48" s="8"/>
    </row>
    <row r="49" spans="1:12" ht="15" thickBot="1" x14ac:dyDescent="0.4">
      <c r="A49" s="3" t="s">
        <v>39</v>
      </c>
      <c r="B49" s="1">
        <v>2349</v>
      </c>
      <c r="C49" s="2"/>
      <c r="D49" s="2">
        <v>89</v>
      </c>
      <c r="E49" s="2"/>
      <c r="F49" s="2">
        <v>674</v>
      </c>
      <c r="G49" s="1">
        <v>1747</v>
      </c>
      <c r="H49" s="2">
        <v>66</v>
      </c>
      <c r="I49" s="1">
        <v>54061</v>
      </c>
      <c r="J49" s="1">
        <v>40218</v>
      </c>
      <c r="K49" s="7"/>
      <c r="L49" s="8"/>
    </row>
    <row r="50" spans="1:12" ht="15" thickBot="1" x14ac:dyDescent="0.4">
      <c r="A50" s="3" t="s">
        <v>56</v>
      </c>
      <c r="B50" s="1">
        <v>2028</v>
      </c>
      <c r="C50" s="2"/>
      <c r="D50" s="2">
        <v>76</v>
      </c>
      <c r="E50" s="2"/>
      <c r="F50" s="2">
        <v>620</v>
      </c>
      <c r="G50" s="1">
        <v>1132</v>
      </c>
      <c r="H50" s="2">
        <v>42</v>
      </c>
      <c r="I50" s="1">
        <v>99751</v>
      </c>
      <c r="J50" s="1">
        <v>55660</v>
      </c>
      <c r="K50" s="8"/>
      <c r="L50" s="8"/>
    </row>
    <row r="51" spans="1:12" ht="15" thickBot="1" x14ac:dyDescent="0.4">
      <c r="A51" s="3" t="s">
        <v>48</v>
      </c>
      <c r="B51" s="2">
        <v>983</v>
      </c>
      <c r="C51" s="2"/>
      <c r="D51" s="2">
        <v>55</v>
      </c>
      <c r="E51" s="2"/>
      <c r="F51" s="2">
        <v>48</v>
      </c>
      <c r="G51" s="1">
        <v>1575</v>
      </c>
      <c r="H51" s="2">
        <v>88</v>
      </c>
      <c r="I51" s="1">
        <v>35326</v>
      </c>
      <c r="J51" s="1">
        <v>56613</v>
      </c>
      <c r="K51" s="8"/>
      <c r="L51" s="8"/>
    </row>
    <row r="52" spans="1:12" ht="15" thickBot="1" x14ac:dyDescent="0.4">
      <c r="A52" s="3" t="s">
        <v>55</v>
      </c>
      <c r="B52" s="2">
        <v>910</v>
      </c>
      <c r="C52" s="2"/>
      <c r="D52" s="2">
        <v>17</v>
      </c>
      <c r="E52" s="2"/>
      <c r="F52" s="2">
        <v>226</v>
      </c>
      <c r="G52" s="1">
        <v>1572</v>
      </c>
      <c r="H52" s="2">
        <v>29</v>
      </c>
      <c r="I52" s="1">
        <v>25147</v>
      </c>
      <c r="J52" s="1">
        <v>43450</v>
      </c>
      <c r="K52" s="7"/>
      <c r="L52" s="8"/>
    </row>
    <row r="53" spans="1:12" ht="15" thickBot="1" x14ac:dyDescent="0.4">
      <c r="A53" s="3" t="s">
        <v>47</v>
      </c>
      <c r="B53" s="2">
        <v>652</v>
      </c>
      <c r="C53" s="2"/>
      <c r="D53" s="2">
        <v>17</v>
      </c>
      <c r="E53" s="2"/>
      <c r="F53" s="2">
        <v>27</v>
      </c>
      <c r="G53" s="2">
        <v>460</v>
      </c>
      <c r="H53" s="2">
        <v>12</v>
      </c>
      <c r="I53" s="1">
        <v>55336</v>
      </c>
      <c r="J53" s="1">
        <v>39083</v>
      </c>
      <c r="K53" s="7"/>
      <c r="L53" s="8"/>
    </row>
    <row r="54" spans="1:12" ht="15" thickBot="1" x14ac:dyDescent="0.4">
      <c r="A54" s="3" t="s">
        <v>51</v>
      </c>
      <c r="B54" s="2">
        <v>519</v>
      </c>
      <c r="C54" s="2"/>
      <c r="D54" s="2">
        <v>17</v>
      </c>
      <c r="E54" s="2"/>
      <c r="F54" s="2">
        <v>41</v>
      </c>
      <c r="G54" s="2">
        <v>486</v>
      </c>
      <c r="H54" s="2">
        <v>16</v>
      </c>
      <c r="I54" s="1">
        <v>40657</v>
      </c>
      <c r="J54" s="1">
        <v>38041</v>
      </c>
      <c r="K54" s="7"/>
      <c r="L54" s="8"/>
    </row>
    <row r="55" spans="1:12" ht="15" thickBot="1" x14ac:dyDescent="0.4">
      <c r="A55" s="3" t="s">
        <v>52</v>
      </c>
      <c r="B55" s="2">
        <v>467</v>
      </c>
      <c r="C55" s="2"/>
      <c r="D55" s="2">
        <v>10</v>
      </c>
      <c r="E55" s="2"/>
      <c r="F55" s="2">
        <v>89</v>
      </c>
      <c r="G55" s="2">
        <v>638</v>
      </c>
      <c r="H55" s="2">
        <v>14</v>
      </c>
      <c r="I55" s="1">
        <v>54190</v>
      </c>
      <c r="J55" s="1">
        <v>74076</v>
      </c>
      <c r="K55" s="8"/>
      <c r="L55" s="8"/>
    </row>
    <row r="56" spans="1:12" ht="15" thickBot="1" x14ac:dyDescent="0.4">
      <c r="A56" s="3" t="s">
        <v>64</v>
      </c>
      <c r="B56" s="2">
        <v>175</v>
      </c>
      <c r="C56" s="2"/>
      <c r="D56" s="2">
        <v>5</v>
      </c>
      <c r="E56" s="2"/>
      <c r="F56" s="2">
        <v>27</v>
      </c>
      <c r="G56" s="2"/>
      <c r="H56" s="2"/>
      <c r="I56" s="1">
        <v>5803</v>
      </c>
      <c r="J56" s="2"/>
      <c r="K56" s="8"/>
      <c r="L56" s="7"/>
    </row>
    <row r="57" spans="1:12" ht="21.5" thickBot="1" x14ac:dyDescent="0.4">
      <c r="A57" s="3" t="s">
        <v>67</v>
      </c>
      <c r="B57" s="2">
        <v>22</v>
      </c>
      <c r="C57" s="2"/>
      <c r="D57" s="2">
        <v>2</v>
      </c>
      <c r="E57" s="2"/>
      <c r="F57" s="2">
        <v>4</v>
      </c>
      <c r="G57" s="2"/>
      <c r="H57" s="2"/>
      <c r="I57" s="1">
        <v>6008</v>
      </c>
      <c r="J57" s="2"/>
      <c r="K57" s="8"/>
      <c r="L57" s="7"/>
    </row>
    <row r="58" spans="1:12" ht="15" thickBot="1" x14ac:dyDescent="0.4">
      <c r="A58" s="3" t="s">
        <v>65</v>
      </c>
      <c r="B58" s="1">
        <v>3873</v>
      </c>
      <c r="C58" s="2"/>
      <c r="D58" s="2">
        <v>136</v>
      </c>
      <c r="E58" s="2"/>
      <c r="F58" s="1">
        <v>2887</v>
      </c>
      <c r="G58" s="1">
        <v>1144</v>
      </c>
      <c r="H58" s="2">
        <v>40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58" t="s">
        <v>66</v>
      </c>
      <c r="B59" s="59">
        <v>70</v>
      </c>
      <c r="C59" s="59"/>
      <c r="D59" s="59">
        <v>6</v>
      </c>
      <c r="E59" s="59"/>
      <c r="F59" s="59">
        <v>3</v>
      </c>
      <c r="G59" s="59"/>
      <c r="H59" s="59"/>
      <c r="I59" s="60">
        <v>1708</v>
      </c>
      <c r="J59" s="59"/>
      <c r="K59" s="61"/>
      <c r="L59" s="47"/>
    </row>
  </sheetData>
  <mergeCells count="2">
    <mergeCell ref="L1:N1"/>
    <mergeCell ref="Q1:U1"/>
  </mergeCells>
  <hyperlinks>
    <hyperlink ref="A5" r:id="rId1" display="https://www.worldometers.info/coronavirus/usa/new-york/" xr:uid="{2129D8BE-F8DA-4AA5-BAB9-C513479ACDDC}"/>
    <hyperlink ref="A6" r:id="rId2" display="https://www.worldometers.info/coronavirus/usa/new-jersey/" xr:uid="{CAA02E0A-7197-4E29-806E-86752A6A511C}"/>
    <hyperlink ref="A7" r:id="rId3" display="https://www.worldometers.info/coronavirus/usa/illinois/" xr:uid="{F6A89CA0-9869-4819-8403-BEA879BC749A}"/>
    <hyperlink ref="A8" r:id="rId4" display="https://www.worldometers.info/coronavirus/usa/california/" xr:uid="{D5C1E104-EE87-4F84-8E52-9DECA8AD50DC}"/>
    <hyperlink ref="A9" r:id="rId5" display="https://www.worldometers.info/coronavirus/usa/massachusetts/" xr:uid="{BFB0AFA0-B0A1-45B8-AC51-3C7C3EA14B2E}"/>
    <hyperlink ref="A10" r:id="rId6" display="https://www.worldometers.info/coronavirus/usa/pennsylvania/" xr:uid="{EB338C07-B99E-44BB-A30A-64F361337331}"/>
    <hyperlink ref="A11" r:id="rId7" display="https://www.worldometers.info/coronavirus/usa/texas/" xr:uid="{1487D5E4-390D-410A-834E-A98DE54EB5C3}"/>
    <hyperlink ref="A13" r:id="rId8" display="https://www.worldometers.info/coronavirus/usa/florida/" xr:uid="{F9BE27B8-8863-4E72-A535-62A9A1573AC9}"/>
    <hyperlink ref="A18" r:id="rId9" display="https://www.worldometers.info/coronavirus/usa/louisiana/" xr:uid="{867D6DE9-99A4-4B8A-AFC4-F8BA0413F184}"/>
    <hyperlink ref="A19" r:id="rId10" display="https://www.worldometers.info/coronavirus/usa/ohio/" xr:uid="{ECF2D0B1-DCED-4558-A62F-0F307215EB2D}"/>
    <hyperlink ref="A25" r:id="rId11" display="https://www.worldometers.info/coronavirus/usa/washington/" xr:uid="{505A6FEC-F20C-43CF-9783-0110CD9101F0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4.08984375" style="34" customWidth="1"/>
    <col min="12" max="12" width="10.08984375" style="34" customWidth="1"/>
    <col min="13" max="13" width="8.7265625" style="34"/>
    <col min="14" max="14" width="12.6328125" style="34" customWidth="1"/>
    <col min="15" max="15" width="9.81640625" style="54" customWidth="1"/>
    <col min="16" max="16384" width="8.7265625" style="34"/>
  </cols>
  <sheetData>
    <row r="1" spans="1:15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  <c r="N1" s="33" t="s">
        <v>100</v>
      </c>
      <c r="O1" s="33" t="s">
        <v>101</v>
      </c>
    </row>
    <row r="2" spans="1:15" ht="14.5" thickBot="1" x14ac:dyDescent="0.35">
      <c r="A2" s="3" t="s">
        <v>36</v>
      </c>
      <c r="B2" s="1">
        <v>18534</v>
      </c>
      <c r="C2" s="66">
        <v>96</v>
      </c>
      <c r="D2" s="2">
        <v>646</v>
      </c>
      <c r="E2" s="2"/>
      <c r="F2" s="1">
        <v>8533</v>
      </c>
      <c r="G2" s="1">
        <v>3780</v>
      </c>
      <c r="H2" s="2">
        <v>132</v>
      </c>
      <c r="I2" s="1">
        <v>224892</v>
      </c>
      <c r="J2" s="1">
        <v>45867</v>
      </c>
      <c r="K2" s="44"/>
      <c r="L2" s="51">
        <f>IFERROR(B2/I2,0)</f>
        <v>8.2412891521263534E-2</v>
      </c>
      <c r="M2" s="52">
        <f>IFERROR(H2/G2,0)</f>
        <v>3.4920634920634921E-2</v>
      </c>
      <c r="N2" s="50">
        <f>D2*250</f>
        <v>161500</v>
      </c>
      <c r="O2" s="53">
        <f>ABS(N2-B2)/B2</f>
        <v>7.713715333980792</v>
      </c>
    </row>
    <row r="3" spans="1:15" ht="15" thickBot="1" x14ac:dyDescent="0.35">
      <c r="A3" s="3" t="s">
        <v>52</v>
      </c>
      <c r="B3" s="2">
        <v>467</v>
      </c>
      <c r="C3" s="2"/>
      <c r="D3" s="2">
        <v>10</v>
      </c>
      <c r="E3" s="2"/>
      <c r="F3" s="2">
        <v>89</v>
      </c>
      <c r="G3" s="2">
        <v>638</v>
      </c>
      <c r="H3" s="2">
        <v>14</v>
      </c>
      <c r="I3" s="1">
        <v>54190</v>
      </c>
      <c r="J3" s="1">
        <v>74076</v>
      </c>
      <c r="K3" s="43"/>
      <c r="L3" s="51">
        <f>IFERROR(B3/I3,0)</f>
        <v>8.6178261671895177E-3</v>
      </c>
      <c r="M3" s="52">
        <f>IFERROR(H3/G3,0)</f>
        <v>2.1943573667711599E-2</v>
      </c>
      <c r="N3" s="50">
        <f>D3*250</f>
        <v>2500</v>
      </c>
      <c r="O3" s="53">
        <f t="shared" ref="O3:O56" si="0">ABS(N3-B3)/B3</f>
        <v>4.3533190578158454</v>
      </c>
    </row>
    <row r="4" spans="1:15" ht="14.5" thickBot="1" x14ac:dyDescent="0.35">
      <c r="A4" s="3" t="s">
        <v>33</v>
      </c>
      <c r="B4" s="1">
        <v>20123</v>
      </c>
      <c r="C4" s="2"/>
      <c r="D4" s="2">
        <v>917</v>
      </c>
      <c r="E4" s="2"/>
      <c r="F4" s="1">
        <v>19136</v>
      </c>
      <c r="G4" s="1">
        <v>2765</v>
      </c>
      <c r="H4" s="2">
        <v>126</v>
      </c>
      <c r="I4" s="1">
        <v>321926</v>
      </c>
      <c r="J4" s="1">
        <v>44228</v>
      </c>
      <c r="K4" s="44"/>
      <c r="L4" s="51">
        <f>IFERROR(B4/I4,0)</f>
        <v>6.2508154047824657E-2</v>
      </c>
      <c r="M4" s="52">
        <f>IFERROR(H4/G4,0)</f>
        <v>4.5569620253164557E-2</v>
      </c>
      <c r="N4" s="50">
        <f>D4*250</f>
        <v>229250</v>
      </c>
      <c r="O4" s="53">
        <f t="shared" si="0"/>
        <v>10.392436515430106</v>
      </c>
    </row>
    <row r="5" spans="1:15" ht="12.5" customHeight="1" thickBot="1" x14ac:dyDescent="0.35">
      <c r="A5" s="3" t="s">
        <v>34</v>
      </c>
      <c r="B5" s="1">
        <v>7443</v>
      </c>
      <c r="C5" s="2"/>
      <c r="D5" s="2">
        <v>133</v>
      </c>
      <c r="E5" s="2"/>
      <c r="F5" s="1">
        <v>2035</v>
      </c>
      <c r="G5" s="1">
        <v>2466</v>
      </c>
      <c r="H5" s="2">
        <v>44</v>
      </c>
      <c r="I5" s="1">
        <v>133236</v>
      </c>
      <c r="J5" s="1">
        <v>44150</v>
      </c>
      <c r="K5" s="44"/>
      <c r="L5" s="51">
        <f>IFERROR(B5/I5,0)</f>
        <v>5.5863280194542016E-2</v>
      </c>
      <c r="M5" s="52">
        <f>IFERROR(H5/G5,0)</f>
        <v>1.7842660178426603E-2</v>
      </c>
      <c r="N5" s="50">
        <f>D5*250</f>
        <v>33250</v>
      </c>
      <c r="O5" s="53">
        <f t="shared" si="0"/>
        <v>3.4672846970307671</v>
      </c>
    </row>
    <row r="6" spans="1:15" ht="15" thickBot="1" x14ac:dyDescent="0.35">
      <c r="A6" s="46" t="s">
        <v>10</v>
      </c>
      <c r="B6" s="1">
        <v>115119</v>
      </c>
      <c r="C6" s="2"/>
      <c r="D6" s="1">
        <v>4287</v>
      </c>
      <c r="E6" s="2"/>
      <c r="F6" s="1">
        <v>86421</v>
      </c>
      <c r="G6" s="1">
        <v>2914</v>
      </c>
      <c r="H6" s="2">
        <v>108</v>
      </c>
      <c r="I6" s="1">
        <v>2012583</v>
      </c>
      <c r="J6" s="1">
        <v>50936</v>
      </c>
      <c r="K6" s="44"/>
      <c r="L6" s="51">
        <f>IFERROR(B6/I6,0)</f>
        <v>5.7199628537059094E-2</v>
      </c>
      <c r="M6" s="52">
        <f>IFERROR(H6/G6,0)</f>
        <v>3.7062457103637612E-2</v>
      </c>
      <c r="N6" s="50">
        <f>D6*250</f>
        <v>1071750</v>
      </c>
      <c r="O6" s="53">
        <f t="shared" si="0"/>
        <v>8.3099314622260447</v>
      </c>
    </row>
    <row r="7" spans="1:15" ht="14.5" thickBot="1" x14ac:dyDescent="0.35">
      <c r="A7" s="3" t="s">
        <v>18</v>
      </c>
      <c r="B7" s="1">
        <v>26577</v>
      </c>
      <c r="C7" s="2"/>
      <c r="D7" s="1">
        <v>1458</v>
      </c>
      <c r="E7" s="2"/>
      <c r="F7" s="1">
        <v>23001</v>
      </c>
      <c r="G7" s="1">
        <v>4615</v>
      </c>
      <c r="H7" s="2">
        <v>253</v>
      </c>
      <c r="I7" s="1">
        <v>188069</v>
      </c>
      <c r="J7" s="1">
        <v>32658</v>
      </c>
      <c r="K7" s="44"/>
      <c r="L7" s="51">
        <f>IFERROR(B7/I7,0)</f>
        <v>0.14131515560778224</v>
      </c>
      <c r="M7" s="52">
        <f>IFERROR(H7/G7,0)</f>
        <v>5.4821235102925241E-2</v>
      </c>
      <c r="N7" s="50">
        <f>D7*250</f>
        <v>364500</v>
      </c>
      <c r="O7" s="53">
        <f t="shared" si="0"/>
        <v>12.714866237724348</v>
      </c>
    </row>
    <row r="8" spans="1:15" ht="14.5" thickBot="1" x14ac:dyDescent="0.35">
      <c r="A8" s="3" t="s">
        <v>23</v>
      </c>
      <c r="B8" s="1">
        <v>42740</v>
      </c>
      <c r="C8" s="2"/>
      <c r="D8" s="1">
        <v>3964</v>
      </c>
      <c r="E8" s="2"/>
      <c r="F8" s="1">
        <v>31265</v>
      </c>
      <c r="G8" s="1">
        <v>11988</v>
      </c>
      <c r="H8" s="1">
        <v>1112</v>
      </c>
      <c r="I8" s="1">
        <v>261390</v>
      </c>
      <c r="J8" s="1">
        <v>73315</v>
      </c>
      <c r="K8" s="44"/>
      <c r="L8" s="51">
        <f>IFERROR(B8/I8,0)</f>
        <v>0.16351046329239832</v>
      </c>
      <c r="M8" s="52">
        <f>IFERROR(H8/G8,0)</f>
        <v>9.2759426092759431E-2</v>
      </c>
      <c r="N8" s="50">
        <f>D8*250</f>
        <v>991000</v>
      </c>
      <c r="O8" s="53">
        <f t="shared" si="0"/>
        <v>22.186710341600374</v>
      </c>
    </row>
    <row r="9" spans="1:15" ht="14.5" thickBot="1" x14ac:dyDescent="0.35">
      <c r="A9" s="3" t="s">
        <v>43</v>
      </c>
      <c r="B9" s="1">
        <v>9605</v>
      </c>
      <c r="C9" s="2"/>
      <c r="D9" s="2">
        <v>368</v>
      </c>
      <c r="E9" s="2"/>
      <c r="F9" s="1">
        <v>3884</v>
      </c>
      <c r="G9" s="1">
        <v>9864</v>
      </c>
      <c r="H9" s="2">
        <v>378</v>
      </c>
      <c r="I9" s="1">
        <v>62447</v>
      </c>
      <c r="J9" s="1">
        <v>64130</v>
      </c>
      <c r="K9" s="44"/>
      <c r="L9" s="51">
        <f>IFERROR(B9/I9,0)</f>
        <v>0.15381043124569635</v>
      </c>
      <c r="M9" s="52">
        <f>IFERROR(H9/G9,0)</f>
        <v>3.8321167883211681E-2</v>
      </c>
      <c r="N9" s="50">
        <f>D9*250</f>
        <v>92000</v>
      </c>
      <c r="O9" s="53">
        <f t="shared" si="0"/>
        <v>8.5783446121811551</v>
      </c>
    </row>
    <row r="10" spans="1:15" ht="14.5" thickBot="1" x14ac:dyDescent="0.35">
      <c r="A10" s="3" t="s">
        <v>63</v>
      </c>
      <c r="B10" s="1">
        <v>8857</v>
      </c>
      <c r="C10" s="2"/>
      <c r="D10" s="2">
        <v>468</v>
      </c>
      <c r="E10" s="2"/>
      <c r="F10" s="1">
        <v>7273</v>
      </c>
      <c r="G10" s="1">
        <v>12550</v>
      </c>
      <c r="H10" s="2">
        <v>663</v>
      </c>
      <c r="I10" s="1">
        <v>47263</v>
      </c>
      <c r="J10" s="1">
        <v>66969</v>
      </c>
      <c r="K10" s="44"/>
      <c r="L10" s="51">
        <f>IFERROR(B10/I10,0)</f>
        <v>0.18739817616317203</v>
      </c>
      <c r="M10" s="52">
        <f>IFERROR(H10/G10,0)</f>
        <v>5.2828685258964142E-2</v>
      </c>
      <c r="N10" s="50">
        <f>D10*250</f>
        <v>117000</v>
      </c>
      <c r="O10" s="53">
        <f t="shared" si="0"/>
        <v>12.20989048210455</v>
      </c>
    </row>
    <row r="11" spans="1:15" ht="15" thickBot="1" x14ac:dyDescent="0.35">
      <c r="A11" s="46" t="s">
        <v>13</v>
      </c>
      <c r="B11" s="1">
        <v>56830</v>
      </c>
      <c r="C11" s="2"/>
      <c r="D11" s="1">
        <v>2461</v>
      </c>
      <c r="E11" s="2"/>
      <c r="F11" s="1">
        <v>44479</v>
      </c>
      <c r="G11" s="1">
        <v>2646</v>
      </c>
      <c r="H11" s="2">
        <v>115</v>
      </c>
      <c r="I11" s="1">
        <v>1041318</v>
      </c>
      <c r="J11" s="1">
        <v>48484</v>
      </c>
      <c r="K11" s="44"/>
      <c r="L11" s="51">
        <f>IFERROR(B11/I11,0)</f>
        <v>5.4575067366548928E-2</v>
      </c>
      <c r="M11" s="52">
        <f>IFERROR(H11/G11,0)</f>
        <v>4.3461829176114887E-2</v>
      </c>
      <c r="N11" s="50">
        <f>D11*250</f>
        <v>615250</v>
      </c>
      <c r="O11" s="53">
        <f t="shared" si="0"/>
        <v>9.8261481611824735</v>
      </c>
    </row>
    <row r="12" spans="1:15" ht="14.5" thickBot="1" x14ac:dyDescent="0.35">
      <c r="A12" s="3" t="s">
        <v>16</v>
      </c>
      <c r="B12" s="1">
        <v>47899</v>
      </c>
      <c r="C12" s="2"/>
      <c r="D12" s="1">
        <v>2089</v>
      </c>
      <c r="E12" s="2"/>
      <c r="F12" s="1">
        <v>45113</v>
      </c>
      <c r="G12" s="1">
        <v>4511</v>
      </c>
      <c r="H12" s="2">
        <v>197</v>
      </c>
      <c r="I12" s="1">
        <v>562815</v>
      </c>
      <c r="J12" s="1">
        <v>53009</v>
      </c>
      <c r="K12" s="44"/>
      <c r="L12" s="51">
        <f>IFERROR(B12/I12,0)</f>
        <v>8.5106118351500934E-2</v>
      </c>
      <c r="M12" s="52">
        <f>IFERROR(H12/G12,0)</f>
        <v>4.36710263799601E-2</v>
      </c>
      <c r="N12" s="50">
        <f>D12*250</f>
        <v>522250</v>
      </c>
      <c r="O12" s="53">
        <f t="shared" si="0"/>
        <v>9.9031503789223159</v>
      </c>
    </row>
    <row r="13" spans="1:15" ht="14.5" thickBot="1" x14ac:dyDescent="0.35">
      <c r="A13" s="3" t="s">
        <v>64</v>
      </c>
      <c r="B13" s="2">
        <v>175</v>
      </c>
      <c r="C13" s="2"/>
      <c r="D13" s="2">
        <v>5</v>
      </c>
      <c r="E13" s="2"/>
      <c r="F13" s="2">
        <v>27</v>
      </c>
      <c r="G13" s="2"/>
      <c r="H13" s="2"/>
      <c r="I13" s="1">
        <v>5803</v>
      </c>
      <c r="J13" s="2"/>
      <c r="K13" s="44"/>
      <c r="L13" s="51">
        <f>IFERROR(B13/I13,0)</f>
        <v>3.0156815440289506E-2</v>
      </c>
      <c r="M13" s="52">
        <f>IFERROR(H13/G13,0)</f>
        <v>0</v>
      </c>
      <c r="N13" s="50">
        <f>D13*250</f>
        <v>1250</v>
      </c>
      <c r="O13" s="53">
        <f t="shared" si="0"/>
        <v>6.1428571428571432</v>
      </c>
    </row>
    <row r="14" spans="1:15" ht="14.5" thickBot="1" x14ac:dyDescent="0.35">
      <c r="A14" s="3" t="s">
        <v>47</v>
      </c>
      <c r="B14" s="2">
        <v>652</v>
      </c>
      <c r="C14" s="2"/>
      <c r="D14" s="2">
        <v>17</v>
      </c>
      <c r="E14" s="2"/>
      <c r="F14" s="2">
        <v>27</v>
      </c>
      <c r="G14" s="2">
        <v>460</v>
      </c>
      <c r="H14" s="2">
        <v>12</v>
      </c>
      <c r="I14" s="1">
        <v>55336</v>
      </c>
      <c r="J14" s="1">
        <v>39083</v>
      </c>
      <c r="K14" s="44"/>
      <c r="L14" s="51">
        <f>IFERROR(B14/I14,0)</f>
        <v>1.1782564695677317E-2</v>
      </c>
      <c r="M14" s="52">
        <f>IFERROR(H14/G14,0)</f>
        <v>2.6086956521739129E-2</v>
      </c>
      <c r="N14" s="50">
        <f>D14*250</f>
        <v>4250</v>
      </c>
      <c r="O14" s="53">
        <f t="shared" si="0"/>
        <v>5.5184049079754605</v>
      </c>
    </row>
    <row r="15" spans="1:15" ht="14.5" thickBot="1" x14ac:dyDescent="0.35">
      <c r="A15" s="3" t="s">
        <v>49</v>
      </c>
      <c r="B15" s="1">
        <v>2906</v>
      </c>
      <c r="C15" s="2"/>
      <c r="D15" s="2">
        <v>83</v>
      </c>
      <c r="E15" s="2"/>
      <c r="F15" s="2">
        <v>557</v>
      </c>
      <c r="G15" s="1">
        <v>1626</v>
      </c>
      <c r="H15" s="2">
        <v>46</v>
      </c>
      <c r="I15" s="1">
        <v>47870</v>
      </c>
      <c r="J15" s="1">
        <v>26787</v>
      </c>
      <c r="K15" s="44"/>
      <c r="L15" s="51">
        <f>IFERROR(B15/I15,0)</f>
        <v>6.0706078963860453E-2</v>
      </c>
      <c r="M15" s="52">
        <f>IFERROR(H15/G15,0)</f>
        <v>2.8290282902829027E-2</v>
      </c>
      <c r="N15" s="50">
        <f>D15*250</f>
        <v>20750</v>
      </c>
      <c r="O15" s="53">
        <f t="shared" si="0"/>
        <v>6.1403991741225052</v>
      </c>
    </row>
    <row r="16" spans="1:15" ht="15" thickBot="1" x14ac:dyDescent="0.35">
      <c r="A16" s="46" t="s">
        <v>12</v>
      </c>
      <c r="B16" s="1">
        <v>121234</v>
      </c>
      <c r="C16" s="2"/>
      <c r="D16" s="1">
        <v>5412</v>
      </c>
      <c r="E16" s="2"/>
      <c r="F16" s="1">
        <v>53837</v>
      </c>
      <c r="G16" s="1">
        <v>9567</v>
      </c>
      <c r="H16" s="2">
        <v>427</v>
      </c>
      <c r="I16" s="1">
        <v>918273</v>
      </c>
      <c r="J16" s="1">
        <v>72466</v>
      </c>
      <c r="K16" s="43"/>
      <c r="L16" s="51">
        <f>IFERROR(B16/I16,0)</f>
        <v>0.13202391881281492</v>
      </c>
      <c r="M16" s="52">
        <f>IFERROR(H16/G16,0)</f>
        <v>4.4632591198912927E-2</v>
      </c>
      <c r="N16" s="50">
        <f>D16*250</f>
        <v>1353000</v>
      </c>
      <c r="O16" s="53">
        <f t="shared" si="0"/>
        <v>10.160235577478264</v>
      </c>
    </row>
    <row r="17" spans="1:15" ht="15" thickBot="1" x14ac:dyDescent="0.35">
      <c r="A17" s="3" t="s">
        <v>27</v>
      </c>
      <c r="B17" s="1">
        <v>34830</v>
      </c>
      <c r="C17" s="2"/>
      <c r="D17" s="1">
        <v>2142</v>
      </c>
      <c r="E17" s="2"/>
      <c r="F17" s="1">
        <v>29039</v>
      </c>
      <c r="G17" s="1">
        <v>5174</v>
      </c>
      <c r="H17" s="2">
        <v>318</v>
      </c>
      <c r="I17" s="1">
        <v>265896</v>
      </c>
      <c r="J17" s="1">
        <v>39496</v>
      </c>
      <c r="K17" s="43"/>
      <c r="L17" s="51">
        <f>IFERROR(B17/I17,0)</f>
        <v>0.1309910641754671</v>
      </c>
      <c r="M17" s="52">
        <f>IFERROR(H17/G17,0)</f>
        <v>6.1461151913413219E-2</v>
      </c>
      <c r="N17" s="50">
        <f>D17*250</f>
        <v>535500</v>
      </c>
      <c r="O17" s="53">
        <f t="shared" si="0"/>
        <v>14.374677002583979</v>
      </c>
    </row>
    <row r="18" spans="1:15" ht="15" thickBot="1" x14ac:dyDescent="0.35">
      <c r="A18" s="3" t="s">
        <v>41</v>
      </c>
      <c r="B18" s="1">
        <v>19935</v>
      </c>
      <c r="C18" s="66">
        <v>236</v>
      </c>
      <c r="D18" s="2">
        <v>558</v>
      </c>
      <c r="E18" s="67">
        <v>2</v>
      </c>
      <c r="F18" s="1">
        <v>7837</v>
      </c>
      <c r="G18" s="1">
        <v>6318</v>
      </c>
      <c r="H18" s="2">
        <v>177</v>
      </c>
      <c r="I18" s="1">
        <v>163681</v>
      </c>
      <c r="J18" s="1">
        <v>51879</v>
      </c>
      <c r="K18" s="43"/>
      <c r="L18" s="51">
        <f>IFERROR(B18/I18,0)</f>
        <v>0.12179177790947025</v>
      </c>
      <c r="M18" s="52">
        <f>IFERROR(H18/G18,0)</f>
        <v>2.8015194681861349E-2</v>
      </c>
      <c r="N18" s="50">
        <f>D18*250</f>
        <v>139500</v>
      </c>
      <c r="O18" s="53">
        <f t="shared" si="0"/>
        <v>5.9977426636568847</v>
      </c>
    </row>
    <row r="19" spans="1:15" ht="15" thickBot="1" x14ac:dyDescent="0.35">
      <c r="A19" s="3" t="s">
        <v>45</v>
      </c>
      <c r="B19" s="1">
        <v>10038</v>
      </c>
      <c r="C19" s="2"/>
      <c r="D19" s="2">
        <v>218</v>
      </c>
      <c r="E19" s="2"/>
      <c r="F19" s="1">
        <v>5386</v>
      </c>
      <c r="G19" s="1">
        <v>3446</v>
      </c>
      <c r="H19" s="2">
        <v>75</v>
      </c>
      <c r="I19" s="1">
        <v>103312</v>
      </c>
      <c r="J19" s="1">
        <v>35462</v>
      </c>
      <c r="K19" s="43"/>
      <c r="L19" s="51">
        <f>IFERROR(B19/I19,0)</f>
        <v>9.7161994734396781E-2</v>
      </c>
      <c r="M19" s="52">
        <f>IFERROR(H19/G19,0)</f>
        <v>2.1764364480557168E-2</v>
      </c>
      <c r="N19" s="50">
        <f>D19*250</f>
        <v>54500</v>
      </c>
      <c r="O19" s="53">
        <f t="shared" si="0"/>
        <v>4.4293684000796976</v>
      </c>
    </row>
    <row r="20" spans="1:15" ht="14.5" thickBot="1" x14ac:dyDescent="0.35">
      <c r="A20" s="3" t="s">
        <v>38</v>
      </c>
      <c r="B20" s="1">
        <v>10046</v>
      </c>
      <c r="C20" s="2"/>
      <c r="D20" s="2">
        <v>439</v>
      </c>
      <c r="E20" s="2"/>
      <c r="F20" s="1">
        <v>6375</v>
      </c>
      <c r="G20" s="1">
        <v>2249</v>
      </c>
      <c r="H20" s="2">
        <v>98</v>
      </c>
      <c r="I20" s="1">
        <v>236416</v>
      </c>
      <c r="J20" s="1">
        <v>52917</v>
      </c>
      <c r="K20" s="44"/>
      <c r="L20" s="51">
        <f>IFERROR(B20/I20,0)</f>
        <v>4.2492893881970764E-2</v>
      </c>
      <c r="M20" s="52">
        <f>IFERROR(H20/G20,0)</f>
        <v>4.3574922187638948E-2</v>
      </c>
      <c r="N20" s="50">
        <f>D20*250</f>
        <v>109750</v>
      </c>
      <c r="O20" s="53">
        <f t="shared" si="0"/>
        <v>9.924746167628907</v>
      </c>
    </row>
    <row r="21" spans="1:15" ht="15" thickBot="1" x14ac:dyDescent="0.35">
      <c r="A21" s="46" t="s">
        <v>14</v>
      </c>
      <c r="B21" s="1">
        <v>40345</v>
      </c>
      <c r="C21" s="2"/>
      <c r="D21" s="1">
        <v>2801</v>
      </c>
      <c r="E21" s="2"/>
      <c r="F21" s="1">
        <v>5816</v>
      </c>
      <c r="G21" s="1">
        <v>8679</v>
      </c>
      <c r="H21" s="2">
        <v>603</v>
      </c>
      <c r="I21" s="1">
        <v>387370</v>
      </c>
      <c r="J21" s="1">
        <v>83327</v>
      </c>
      <c r="K21" s="43"/>
      <c r="L21" s="51">
        <f>IFERROR(B21/I21,0)</f>
        <v>0.10415107003639931</v>
      </c>
      <c r="M21" s="52">
        <f>IFERROR(H21/G21,0)</f>
        <v>6.9478050466643626E-2</v>
      </c>
      <c r="N21" s="50">
        <f>D21*250</f>
        <v>700250</v>
      </c>
      <c r="O21" s="53">
        <f t="shared" si="0"/>
        <v>16.356549758334367</v>
      </c>
    </row>
    <row r="22" spans="1:15" ht="14.5" thickBot="1" x14ac:dyDescent="0.35">
      <c r="A22" s="3" t="s">
        <v>39</v>
      </c>
      <c r="B22" s="1">
        <v>2349</v>
      </c>
      <c r="C22" s="2"/>
      <c r="D22" s="2">
        <v>89</v>
      </c>
      <c r="E22" s="2"/>
      <c r="F22" s="2">
        <v>674</v>
      </c>
      <c r="G22" s="1">
        <v>1747</v>
      </c>
      <c r="H22" s="2">
        <v>66</v>
      </c>
      <c r="I22" s="1">
        <v>54061</v>
      </c>
      <c r="J22" s="1">
        <v>40218</v>
      </c>
      <c r="K22" s="44"/>
      <c r="L22" s="51">
        <f>IFERROR(B22/I22,0)</f>
        <v>4.3450916557222399E-2</v>
      </c>
      <c r="M22" s="52">
        <f>IFERROR(H22/G22,0)</f>
        <v>3.7779049799656551E-2</v>
      </c>
      <c r="N22" s="50">
        <f>D22*250</f>
        <v>22250</v>
      </c>
      <c r="O22" s="53">
        <f t="shared" si="0"/>
        <v>8.4721157939548739</v>
      </c>
    </row>
    <row r="23" spans="1:15" ht="14.5" thickBot="1" x14ac:dyDescent="0.35">
      <c r="A23" s="3" t="s">
        <v>26</v>
      </c>
      <c r="B23" s="1">
        <v>53327</v>
      </c>
      <c r="C23" s="2"/>
      <c r="D23" s="1">
        <v>2552</v>
      </c>
      <c r="E23" s="2"/>
      <c r="F23" s="1">
        <v>47011</v>
      </c>
      <c r="G23" s="1">
        <v>8821</v>
      </c>
      <c r="H23" s="2">
        <v>422</v>
      </c>
      <c r="I23" s="1">
        <v>357545</v>
      </c>
      <c r="J23" s="1">
        <v>59141</v>
      </c>
      <c r="K23" s="44"/>
      <c r="L23" s="51">
        <f>IFERROR(B23/I23,0)</f>
        <v>0.14914765973513824</v>
      </c>
      <c r="M23" s="52">
        <f>IFERROR(H23/G23,0)</f>
        <v>4.7840380909193972E-2</v>
      </c>
      <c r="N23" s="50">
        <f>D23*250</f>
        <v>638000</v>
      </c>
      <c r="O23" s="53">
        <f t="shared" si="0"/>
        <v>10.963920715584976</v>
      </c>
    </row>
    <row r="24" spans="1:15" ht="15" thickBot="1" x14ac:dyDescent="0.35">
      <c r="A24" s="46" t="s">
        <v>17</v>
      </c>
      <c r="B24" s="1">
        <v>100805</v>
      </c>
      <c r="C24" s="2"/>
      <c r="D24" s="1">
        <v>7035</v>
      </c>
      <c r="E24" s="2"/>
      <c r="F24" s="1">
        <v>47416</v>
      </c>
      <c r="G24" s="1">
        <v>14625</v>
      </c>
      <c r="H24" s="1">
        <v>1021</v>
      </c>
      <c r="I24" s="1">
        <v>645599</v>
      </c>
      <c r="J24" s="1">
        <v>93667</v>
      </c>
      <c r="K24" s="43"/>
      <c r="L24" s="51">
        <f>IFERROR(B24/I24,0)</f>
        <v>0.1561418155852162</v>
      </c>
      <c r="M24" s="52">
        <f>IFERROR(H24/G24,0)</f>
        <v>6.9811965811965818E-2</v>
      </c>
      <c r="N24" s="50">
        <f>D24*250</f>
        <v>1758750</v>
      </c>
      <c r="O24" s="53">
        <f t="shared" si="0"/>
        <v>16.447051237537821</v>
      </c>
    </row>
    <row r="25" spans="1:15" ht="15" thickBot="1" x14ac:dyDescent="0.35">
      <c r="A25" s="3" t="s">
        <v>11</v>
      </c>
      <c r="B25" s="1">
        <v>57532</v>
      </c>
      <c r="C25" s="2"/>
      <c r="D25" s="1">
        <v>5516</v>
      </c>
      <c r="E25" s="2"/>
      <c r="F25" s="1">
        <v>13917</v>
      </c>
      <c r="G25" s="1">
        <v>5761</v>
      </c>
      <c r="H25" s="2">
        <v>552</v>
      </c>
      <c r="I25" s="1">
        <v>568023</v>
      </c>
      <c r="J25" s="1">
        <v>56877</v>
      </c>
      <c r="K25" s="43"/>
      <c r="L25" s="51">
        <f>IFERROR(B25/I25,0)</f>
        <v>0.1012846310800795</v>
      </c>
      <c r="M25" s="52">
        <f>IFERROR(H25/G25,0)</f>
        <v>9.5816698489845517E-2</v>
      </c>
      <c r="N25" s="50">
        <f>D25*250</f>
        <v>1379000</v>
      </c>
      <c r="O25" s="53">
        <f t="shared" si="0"/>
        <v>22.969269276228882</v>
      </c>
    </row>
    <row r="26" spans="1:15" ht="14.5" thickBot="1" x14ac:dyDescent="0.35">
      <c r="A26" s="3" t="s">
        <v>32</v>
      </c>
      <c r="B26" s="1">
        <v>25208</v>
      </c>
      <c r="C26" s="2"/>
      <c r="D26" s="1">
        <v>1060</v>
      </c>
      <c r="E26" s="2"/>
      <c r="F26" s="1">
        <v>4707</v>
      </c>
      <c r="G26" s="1">
        <v>4470</v>
      </c>
      <c r="H26" s="2">
        <v>188</v>
      </c>
      <c r="I26" s="1">
        <v>255592</v>
      </c>
      <c r="J26" s="1">
        <v>45321</v>
      </c>
      <c r="K26" s="44"/>
      <c r="L26" s="51">
        <f>IFERROR(B26/I26,0)</f>
        <v>9.8625935084040189E-2</v>
      </c>
      <c r="M26" s="52">
        <f>IFERROR(H26/G26,0)</f>
        <v>4.2058165548098436E-2</v>
      </c>
      <c r="N26" s="50">
        <f>D26*250</f>
        <v>265000</v>
      </c>
      <c r="O26" s="53">
        <f t="shared" si="0"/>
        <v>9.5125357029514443</v>
      </c>
    </row>
    <row r="27" spans="1:15" ht="14.5" thickBot="1" x14ac:dyDescent="0.35">
      <c r="A27" s="3" t="s">
        <v>30</v>
      </c>
      <c r="B27" s="1">
        <v>15752</v>
      </c>
      <c r="C27" s="2"/>
      <c r="D27" s="2">
        <v>739</v>
      </c>
      <c r="E27" s="2"/>
      <c r="F27" s="1">
        <v>3810</v>
      </c>
      <c r="G27" s="1">
        <v>5293</v>
      </c>
      <c r="H27" s="2">
        <v>248</v>
      </c>
      <c r="I27" s="1">
        <v>183994</v>
      </c>
      <c r="J27" s="1">
        <v>61823</v>
      </c>
      <c r="K27" s="44"/>
      <c r="L27" s="51">
        <f>IFERROR(B27/I27,0)</f>
        <v>8.5611487331108627E-2</v>
      </c>
      <c r="M27" s="52">
        <f>IFERROR(H27/G27,0)</f>
        <v>4.685433591535991E-2</v>
      </c>
      <c r="N27" s="50">
        <f>D27*250</f>
        <v>184750</v>
      </c>
      <c r="O27" s="53">
        <f t="shared" si="0"/>
        <v>10.72866937531742</v>
      </c>
    </row>
    <row r="28" spans="1:15" ht="14.5" thickBot="1" x14ac:dyDescent="0.35">
      <c r="A28" s="3" t="s">
        <v>35</v>
      </c>
      <c r="B28" s="1">
        <v>13691</v>
      </c>
      <c r="C28" s="2"/>
      <c r="D28" s="2">
        <v>788</v>
      </c>
      <c r="E28" s="2"/>
      <c r="F28" s="1">
        <v>9643</v>
      </c>
      <c r="G28" s="1">
        <v>2231</v>
      </c>
      <c r="H28" s="2">
        <v>128</v>
      </c>
      <c r="I28" s="1">
        <v>223483</v>
      </c>
      <c r="J28" s="1">
        <v>36413</v>
      </c>
      <c r="K28" s="44"/>
      <c r="L28" s="51">
        <f>IFERROR(B28/I28,0)</f>
        <v>6.1261930437661927E-2</v>
      </c>
      <c r="M28" s="52">
        <f>IFERROR(H28/G28,0)</f>
        <v>5.7373375168086063E-2</v>
      </c>
      <c r="N28" s="50">
        <f>D28*250</f>
        <v>197000</v>
      </c>
      <c r="O28" s="53">
        <f t="shared" si="0"/>
        <v>13.389014681177416</v>
      </c>
    </row>
    <row r="29" spans="1:15" ht="15" thickBot="1" x14ac:dyDescent="0.35">
      <c r="A29" s="3" t="s">
        <v>51</v>
      </c>
      <c r="B29" s="2">
        <v>519</v>
      </c>
      <c r="C29" s="2"/>
      <c r="D29" s="2">
        <v>17</v>
      </c>
      <c r="E29" s="2"/>
      <c r="F29" s="2">
        <v>41</v>
      </c>
      <c r="G29" s="2">
        <v>486</v>
      </c>
      <c r="H29" s="2">
        <v>16</v>
      </c>
      <c r="I29" s="1">
        <v>40657</v>
      </c>
      <c r="J29" s="1">
        <v>38041</v>
      </c>
      <c r="K29" s="43"/>
      <c r="L29" s="51">
        <f>IFERROR(B29/I29,0)</f>
        <v>1.276532946356101E-2</v>
      </c>
      <c r="M29" s="52">
        <f>IFERROR(H29/G29,0)</f>
        <v>3.292181069958848E-2</v>
      </c>
      <c r="N29" s="50">
        <f>D29*250</f>
        <v>4250</v>
      </c>
      <c r="O29" s="53">
        <f t="shared" si="0"/>
        <v>7.1888246628131025</v>
      </c>
    </row>
    <row r="30" spans="1:15" ht="15" thickBot="1" x14ac:dyDescent="0.35">
      <c r="A30" s="3" t="s">
        <v>50</v>
      </c>
      <c r="B30" s="1">
        <v>14345</v>
      </c>
      <c r="C30" s="2"/>
      <c r="D30" s="2">
        <v>178</v>
      </c>
      <c r="E30" s="2"/>
      <c r="F30" s="1">
        <v>13575</v>
      </c>
      <c r="G30" s="1">
        <v>7416</v>
      </c>
      <c r="H30" s="2">
        <v>92</v>
      </c>
      <c r="I30" s="1">
        <v>103813</v>
      </c>
      <c r="J30" s="1">
        <v>53667</v>
      </c>
      <c r="K30" s="43"/>
      <c r="L30" s="51">
        <f>IFERROR(B30/I30,0)</f>
        <v>0.1381811526494755</v>
      </c>
      <c r="M30" s="52">
        <f>IFERROR(H30/G30,0)</f>
        <v>1.2405609492988134E-2</v>
      </c>
      <c r="N30" s="50">
        <f>D30*250</f>
        <v>44500</v>
      </c>
      <c r="O30" s="53">
        <f t="shared" si="0"/>
        <v>2.1021261763680723</v>
      </c>
    </row>
    <row r="31" spans="1:15" ht="14.5" thickBot="1" x14ac:dyDescent="0.35">
      <c r="A31" s="3" t="s">
        <v>31</v>
      </c>
      <c r="B31" s="1">
        <v>8688</v>
      </c>
      <c r="C31" s="2"/>
      <c r="D31" s="2">
        <v>421</v>
      </c>
      <c r="E31" s="2"/>
      <c r="F31" s="1">
        <v>1951</v>
      </c>
      <c r="G31" s="1">
        <v>2821</v>
      </c>
      <c r="H31" s="2">
        <v>137</v>
      </c>
      <c r="I31" s="1">
        <v>169813</v>
      </c>
      <c r="J31" s="1">
        <v>55131</v>
      </c>
      <c r="K31" s="44"/>
      <c r="L31" s="51">
        <f>IFERROR(B31/I31,0)</f>
        <v>5.1162160729743895E-2</v>
      </c>
      <c r="M31" s="52">
        <f>IFERROR(H31/G31,0)</f>
        <v>4.8564338886919529E-2</v>
      </c>
      <c r="N31" s="50">
        <f>D31*250</f>
        <v>105250</v>
      </c>
      <c r="O31" s="53">
        <f t="shared" si="0"/>
        <v>11.114410681399631</v>
      </c>
    </row>
    <row r="32" spans="1:15" ht="15" thickBot="1" x14ac:dyDescent="0.35">
      <c r="A32" s="3" t="s">
        <v>42</v>
      </c>
      <c r="B32" s="1">
        <v>4685</v>
      </c>
      <c r="C32" s="2"/>
      <c r="D32" s="2">
        <v>245</v>
      </c>
      <c r="E32" s="2"/>
      <c r="F32" s="1">
        <v>1486</v>
      </c>
      <c r="G32" s="1">
        <v>3446</v>
      </c>
      <c r="H32" s="2">
        <v>180</v>
      </c>
      <c r="I32" s="1">
        <v>86390</v>
      </c>
      <c r="J32" s="1">
        <v>63536</v>
      </c>
      <c r="K32" s="55"/>
      <c r="L32" s="51">
        <f>IFERROR(B32/I32,0)</f>
        <v>5.4230813751591618E-2</v>
      </c>
      <c r="M32" s="52">
        <f>IFERROR(H32/G32,0)</f>
        <v>5.2234474753337201E-2</v>
      </c>
      <c r="N32" s="50">
        <f>D32*250</f>
        <v>61250</v>
      </c>
      <c r="O32" s="53">
        <f t="shared" si="0"/>
        <v>12.073639274279616</v>
      </c>
    </row>
    <row r="33" spans="1:15" ht="15" thickBot="1" x14ac:dyDescent="0.35">
      <c r="A33" s="46" t="s">
        <v>8</v>
      </c>
      <c r="B33" s="1">
        <v>162642</v>
      </c>
      <c r="C33" s="2"/>
      <c r="D33" s="1">
        <v>11732</v>
      </c>
      <c r="E33" s="2"/>
      <c r="F33" s="1">
        <v>132398</v>
      </c>
      <c r="G33" s="1">
        <v>18311</v>
      </c>
      <c r="H33" s="1">
        <v>1321</v>
      </c>
      <c r="I33" s="1">
        <v>795600</v>
      </c>
      <c r="J33" s="1">
        <v>89573</v>
      </c>
      <c r="K33" s="44"/>
      <c r="L33" s="51">
        <f>IFERROR(B33/I33,0)</f>
        <v>0.20442684766214178</v>
      </c>
      <c r="M33" s="52">
        <f>IFERROR(H33/G33,0)</f>
        <v>7.2142428048713889E-2</v>
      </c>
      <c r="N33" s="50">
        <f>D33*250</f>
        <v>2933000</v>
      </c>
      <c r="O33" s="53">
        <f t="shared" si="0"/>
        <v>17.033472288830684</v>
      </c>
    </row>
    <row r="34" spans="1:15" ht="15" thickBot="1" x14ac:dyDescent="0.35">
      <c r="A34" s="3" t="s">
        <v>44</v>
      </c>
      <c r="B34" s="1">
        <v>7800</v>
      </c>
      <c r="C34" s="2"/>
      <c r="D34" s="2">
        <v>362</v>
      </c>
      <c r="E34" s="2"/>
      <c r="F34" s="1">
        <v>4550</v>
      </c>
      <c r="G34" s="1">
        <v>3720</v>
      </c>
      <c r="H34" s="2">
        <v>173</v>
      </c>
      <c r="I34" s="1">
        <v>203115</v>
      </c>
      <c r="J34" s="1">
        <v>96868</v>
      </c>
      <c r="K34" s="43"/>
      <c r="L34" s="51">
        <f>IFERROR(B34/I34,0)</f>
        <v>3.840189055461192E-2</v>
      </c>
      <c r="M34" s="52">
        <f>IFERROR(H34/G34,0)</f>
        <v>4.6505376344086025E-2</v>
      </c>
      <c r="N34" s="50">
        <f>D34*250</f>
        <v>90500</v>
      </c>
      <c r="O34" s="53">
        <f t="shared" si="0"/>
        <v>10.602564102564102</v>
      </c>
    </row>
    <row r="35" spans="1:15" ht="15" thickBot="1" x14ac:dyDescent="0.35">
      <c r="A35" s="46" t="s">
        <v>7</v>
      </c>
      <c r="B35" s="1">
        <v>380825</v>
      </c>
      <c r="C35" s="2"/>
      <c r="D35" s="1">
        <v>29988</v>
      </c>
      <c r="E35" s="2"/>
      <c r="F35" s="1">
        <v>283970</v>
      </c>
      <c r="G35" s="1">
        <v>19576</v>
      </c>
      <c r="H35" s="1">
        <v>1542</v>
      </c>
      <c r="I35" s="1">
        <v>2113777</v>
      </c>
      <c r="J35" s="1">
        <v>108658</v>
      </c>
      <c r="K35" s="43"/>
      <c r="L35" s="51">
        <f>IFERROR(B35/I35,0)</f>
        <v>0.18016328117866737</v>
      </c>
      <c r="M35" s="52">
        <f>IFERROR(H35/G35,0)</f>
        <v>7.8769922353902733E-2</v>
      </c>
      <c r="N35" s="50">
        <f>D35*250</f>
        <v>7497000</v>
      </c>
      <c r="O35" s="53">
        <f t="shared" si="0"/>
        <v>18.686207575658109</v>
      </c>
    </row>
    <row r="36" spans="1:15" ht="14.5" thickBot="1" x14ac:dyDescent="0.35">
      <c r="A36" s="3" t="s">
        <v>24</v>
      </c>
      <c r="B36" s="1">
        <v>29591</v>
      </c>
      <c r="C36" s="2"/>
      <c r="D36" s="2">
        <v>948</v>
      </c>
      <c r="E36" s="2"/>
      <c r="F36" s="1">
        <v>9783</v>
      </c>
      <c r="G36" s="1">
        <v>2821</v>
      </c>
      <c r="H36" s="2">
        <v>90</v>
      </c>
      <c r="I36" s="1">
        <v>421908</v>
      </c>
      <c r="J36" s="1">
        <v>40227</v>
      </c>
      <c r="K36" s="44"/>
      <c r="L36" s="51">
        <f>IFERROR(B36/I36,0)</f>
        <v>7.0136143424632855E-2</v>
      </c>
      <c r="M36" s="52">
        <f>IFERROR(H36/G36,0)</f>
        <v>3.1903580290677067E-2</v>
      </c>
      <c r="N36" s="50">
        <f>D36*250</f>
        <v>237000</v>
      </c>
      <c r="O36" s="53">
        <f t="shared" si="0"/>
        <v>7.0091919840492043</v>
      </c>
    </row>
    <row r="37" spans="1:15" ht="15" thickBot="1" x14ac:dyDescent="0.35">
      <c r="A37" s="3" t="s">
        <v>53</v>
      </c>
      <c r="B37" s="1">
        <v>2625</v>
      </c>
      <c r="C37" s="2"/>
      <c r="D37" s="2">
        <v>61</v>
      </c>
      <c r="E37" s="2"/>
      <c r="F37" s="2">
        <v>486</v>
      </c>
      <c r="G37" s="1">
        <v>3445</v>
      </c>
      <c r="H37" s="2">
        <v>80</v>
      </c>
      <c r="I37" s="1">
        <v>73301</v>
      </c>
      <c r="J37" s="1">
        <v>96188</v>
      </c>
      <c r="K37" s="43"/>
      <c r="L37" s="51">
        <f>IFERROR(B37/I37,0)</f>
        <v>3.5811244048512297E-2</v>
      </c>
      <c r="M37" s="52">
        <f>IFERROR(H37/G37,0)</f>
        <v>2.3222060957910014E-2</v>
      </c>
      <c r="N37" s="50">
        <f>D37*250</f>
        <v>15250</v>
      </c>
      <c r="O37" s="53">
        <f t="shared" si="0"/>
        <v>4.8095238095238093</v>
      </c>
    </row>
    <row r="38" spans="1:15" ht="15" thickBot="1" x14ac:dyDescent="0.35">
      <c r="A38" s="3" t="s">
        <v>67</v>
      </c>
      <c r="B38" s="2">
        <v>22</v>
      </c>
      <c r="C38" s="2"/>
      <c r="D38" s="2">
        <v>2</v>
      </c>
      <c r="E38" s="2"/>
      <c r="F38" s="2">
        <v>4</v>
      </c>
      <c r="G38" s="2"/>
      <c r="H38" s="2"/>
      <c r="I38" s="1">
        <v>6008</v>
      </c>
      <c r="J38" s="2"/>
      <c r="K38" s="43"/>
      <c r="L38" s="51">
        <f>IFERROR(B38/I38,0)</f>
        <v>3.6617842876165113E-3</v>
      </c>
      <c r="M38" s="52">
        <f>IFERROR(H38/G38,0)</f>
        <v>0</v>
      </c>
      <c r="N38" s="50">
        <f>D38*250</f>
        <v>500</v>
      </c>
      <c r="O38" s="53">
        <f t="shared" si="0"/>
        <v>21.727272727272727</v>
      </c>
    </row>
    <row r="39" spans="1:15" ht="15" thickBot="1" x14ac:dyDescent="0.35">
      <c r="A39" s="46" t="s">
        <v>21</v>
      </c>
      <c r="B39" s="1">
        <v>36027</v>
      </c>
      <c r="C39" s="2"/>
      <c r="D39" s="1">
        <v>2214</v>
      </c>
      <c r="E39" s="2"/>
      <c r="F39" s="1">
        <v>27777</v>
      </c>
      <c r="G39" s="1">
        <v>3082</v>
      </c>
      <c r="H39" s="2">
        <v>189</v>
      </c>
      <c r="I39" s="1">
        <v>398066</v>
      </c>
      <c r="J39" s="1">
        <v>34054</v>
      </c>
      <c r="K39" s="44"/>
      <c r="L39" s="51">
        <f>IFERROR(B39/I39,0)</f>
        <v>9.0505092120402142E-2</v>
      </c>
      <c r="M39" s="52">
        <f>IFERROR(H39/G39,0)</f>
        <v>6.1323815704088257E-2</v>
      </c>
      <c r="N39" s="50">
        <f>D39*250</f>
        <v>553500</v>
      </c>
      <c r="O39" s="53">
        <f t="shared" si="0"/>
        <v>14.363477391956033</v>
      </c>
    </row>
    <row r="40" spans="1:15" ht="14.5" thickBot="1" x14ac:dyDescent="0.35">
      <c r="A40" s="3" t="s">
        <v>46</v>
      </c>
      <c r="B40" s="1">
        <v>6573</v>
      </c>
      <c r="C40" s="2"/>
      <c r="D40" s="2">
        <v>334</v>
      </c>
      <c r="E40" s="2"/>
      <c r="F40" s="2">
        <v>728</v>
      </c>
      <c r="G40" s="1">
        <v>1661</v>
      </c>
      <c r="H40" s="2">
        <v>84</v>
      </c>
      <c r="I40" s="1">
        <v>193206</v>
      </c>
      <c r="J40" s="1">
        <v>48827</v>
      </c>
      <c r="K40" s="44"/>
      <c r="L40" s="51">
        <f>IFERROR(B40/I40,0)</f>
        <v>3.4020682587497283E-2</v>
      </c>
      <c r="M40" s="52">
        <f>IFERROR(H40/G40,0)</f>
        <v>5.0571944611679714E-2</v>
      </c>
      <c r="N40" s="50">
        <f>D40*250</f>
        <v>83500</v>
      </c>
      <c r="O40" s="53">
        <f t="shared" si="0"/>
        <v>11.703483949490339</v>
      </c>
    </row>
    <row r="41" spans="1:15" ht="14.5" thickBot="1" x14ac:dyDescent="0.35">
      <c r="A41" s="3" t="s">
        <v>37</v>
      </c>
      <c r="B41" s="1">
        <v>4302</v>
      </c>
      <c r="C41" s="2"/>
      <c r="D41" s="2">
        <v>154</v>
      </c>
      <c r="E41" s="2"/>
      <c r="F41" s="1">
        <v>2254</v>
      </c>
      <c r="G41" s="1">
        <v>1020</v>
      </c>
      <c r="H41" s="2">
        <v>37</v>
      </c>
      <c r="I41" s="1">
        <v>131618</v>
      </c>
      <c r="J41" s="1">
        <v>31206</v>
      </c>
      <c r="K41" s="44"/>
      <c r="L41" s="51">
        <f>IFERROR(B41/I41,0)</f>
        <v>3.2685498943913448E-2</v>
      </c>
      <c r="M41" s="52">
        <f>IFERROR(H41/G41,0)</f>
        <v>3.6274509803921572E-2</v>
      </c>
      <c r="N41" s="50">
        <f>D41*250</f>
        <v>38500</v>
      </c>
      <c r="O41" s="53">
        <f t="shared" si="0"/>
        <v>7.9493258949325893</v>
      </c>
    </row>
    <row r="42" spans="1:15" ht="15" thickBot="1" x14ac:dyDescent="0.35">
      <c r="A42" s="46" t="s">
        <v>19</v>
      </c>
      <c r="B42" s="1">
        <v>76739</v>
      </c>
      <c r="C42" s="2"/>
      <c r="D42" s="1">
        <v>5598</v>
      </c>
      <c r="E42" s="2"/>
      <c r="F42" s="1">
        <v>22712</v>
      </c>
      <c r="G42" s="1">
        <v>5994</v>
      </c>
      <c r="H42" s="2">
        <v>437</v>
      </c>
      <c r="I42" s="1">
        <v>481431</v>
      </c>
      <c r="J42" s="1">
        <v>37606</v>
      </c>
      <c r="K42" s="44"/>
      <c r="L42" s="51">
        <f>IFERROR(B42/I42,0)</f>
        <v>0.15939771223705992</v>
      </c>
      <c r="M42" s="52">
        <f>IFERROR(H42/G42,0)</f>
        <v>7.2906239572906234E-2</v>
      </c>
      <c r="N42" s="50">
        <f>D42*250</f>
        <v>1399500</v>
      </c>
      <c r="O42" s="53">
        <f t="shared" si="0"/>
        <v>17.237141479560588</v>
      </c>
    </row>
    <row r="43" spans="1:15" ht="14.5" thickBot="1" x14ac:dyDescent="0.35">
      <c r="A43" s="3" t="s">
        <v>65</v>
      </c>
      <c r="B43" s="1">
        <v>3873</v>
      </c>
      <c r="C43" s="2"/>
      <c r="D43" s="2">
        <v>136</v>
      </c>
      <c r="E43" s="2"/>
      <c r="F43" s="1">
        <v>2887</v>
      </c>
      <c r="G43" s="1">
        <v>1144</v>
      </c>
      <c r="H43" s="2">
        <v>40</v>
      </c>
      <c r="I43" s="1">
        <v>13022</v>
      </c>
      <c r="J43" s="1">
        <v>3845</v>
      </c>
      <c r="K43" s="44"/>
      <c r="L43" s="51">
        <f>IFERROR(B43/I43,0)</f>
        <v>0.29741975119029335</v>
      </c>
      <c r="M43" s="52">
        <f>IFERROR(H43/G43,0)</f>
        <v>3.4965034965034968E-2</v>
      </c>
      <c r="N43" s="50">
        <f>D43*250</f>
        <v>34000</v>
      </c>
      <c r="O43" s="53">
        <f t="shared" si="0"/>
        <v>7.7787245029692746</v>
      </c>
    </row>
    <row r="44" spans="1:15" ht="14.5" thickBot="1" x14ac:dyDescent="0.35">
      <c r="A44" s="3" t="s">
        <v>40</v>
      </c>
      <c r="B44" s="1">
        <v>14991</v>
      </c>
      <c r="C44" s="2"/>
      <c r="D44" s="2">
        <v>720</v>
      </c>
      <c r="E44" s="2"/>
      <c r="F44" s="1">
        <v>13019</v>
      </c>
      <c r="G44" s="1">
        <v>14151</v>
      </c>
      <c r="H44" s="2">
        <v>680</v>
      </c>
      <c r="I44" s="1">
        <v>156835</v>
      </c>
      <c r="J44" s="1">
        <v>148047</v>
      </c>
      <c r="K44" s="44"/>
      <c r="L44" s="51">
        <f>IFERROR(B44/I44,0)</f>
        <v>9.5584531514011542E-2</v>
      </c>
      <c r="M44" s="52">
        <f>IFERROR(H44/G44,0)</f>
        <v>4.8053141120768847E-2</v>
      </c>
      <c r="N44" s="50">
        <f>D44*250</f>
        <v>180000</v>
      </c>
      <c r="O44" s="53">
        <f t="shared" si="0"/>
        <v>11.007204322593557</v>
      </c>
    </row>
    <row r="45" spans="1:15" ht="15" thickBot="1" x14ac:dyDescent="0.35">
      <c r="A45" s="3" t="s">
        <v>25</v>
      </c>
      <c r="B45" s="1">
        <v>12148</v>
      </c>
      <c r="C45" s="2"/>
      <c r="D45" s="2">
        <v>500</v>
      </c>
      <c r="E45" s="2"/>
      <c r="F45" s="1">
        <v>5605</v>
      </c>
      <c r="G45" s="1">
        <v>2359</v>
      </c>
      <c r="H45" s="2">
        <v>97</v>
      </c>
      <c r="I45" s="1">
        <v>204688</v>
      </c>
      <c r="J45" s="1">
        <v>39755</v>
      </c>
      <c r="K45" s="43"/>
      <c r="L45" s="51">
        <f>IFERROR(B45/I45,0)</f>
        <v>5.9348862659266789E-2</v>
      </c>
      <c r="M45" s="52">
        <f>IFERROR(H45/G45,0)</f>
        <v>4.1119118270453579E-2</v>
      </c>
      <c r="N45" s="50">
        <f>D45*250</f>
        <v>125000</v>
      </c>
      <c r="O45" s="53">
        <f t="shared" si="0"/>
        <v>9.2897596312150146</v>
      </c>
    </row>
    <row r="46" spans="1:15" ht="15" thickBot="1" x14ac:dyDescent="0.35">
      <c r="A46" s="3" t="s">
        <v>54</v>
      </c>
      <c r="B46" s="1">
        <v>5034</v>
      </c>
      <c r="C46" s="2"/>
      <c r="D46" s="2">
        <v>62</v>
      </c>
      <c r="E46" s="2"/>
      <c r="F46" s="1">
        <v>1135</v>
      </c>
      <c r="G46" s="1">
        <v>5690</v>
      </c>
      <c r="H46" s="2">
        <v>70</v>
      </c>
      <c r="I46" s="1">
        <v>45661</v>
      </c>
      <c r="J46" s="1">
        <v>51614</v>
      </c>
      <c r="K46" s="43"/>
      <c r="L46" s="51">
        <f>IFERROR(B46/I46,0)</f>
        <v>0.1102472569588927</v>
      </c>
      <c r="M46" s="52">
        <f>IFERROR(H46/G46,0)</f>
        <v>1.2302284710017574E-2</v>
      </c>
      <c r="N46" s="50">
        <f>D46*250</f>
        <v>15500</v>
      </c>
      <c r="O46" s="53">
        <f t="shared" si="0"/>
        <v>2.0790623758442592</v>
      </c>
    </row>
    <row r="47" spans="1:15" ht="15" thickBot="1" x14ac:dyDescent="0.35">
      <c r="A47" s="3" t="s">
        <v>20</v>
      </c>
      <c r="B47" s="1">
        <v>23554</v>
      </c>
      <c r="C47" s="2"/>
      <c r="D47" s="2">
        <v>367</v>
      </c>
      <c r="E47" s="2"/>
      <c r="F47" s="1">
        <v>7994</v>
      </c>
      <c r="G47" s="1">
        <v>3449</v>
      </c>
      <c r="H47" s="2">
        <v>54</v>
      </c>
      <c r="I47" s="1">
        <v>448493</v>
      </c>
      <c r="J47" s="1">
        <v>65673</v>
      </c>
      <c r="K47" s="43"/>
      <c r="L47" s="51">
        <f>IFERROR(B47/I47,0)</f>
        <v>5.2518099502110401E-2</v>
      </c>
      <c r="M47" s="52">
        <f>IFERROR(H47/G47,0)</f>
        <v>1.5656712090461003E-2</v>
      </c>
      <c r="N47" s="50">
        <f>D47*250</f>
        <v>91750</v>
      </c>
      <c r="O47" s="53">
        <f t="shared" si="0"/>
        <v>2.8953044068947951</v>
      </c>
    </row>
    <row r="48" spans="1:15" ht="15" thickBot="1" x14ac:dyDescent="0.35">
      <c r="A48" s="46" t="s">
        <v>15</v>
      </c>
      <c r="B48" s="1">
        <v>66029</v>
      </c>
      <c r="C48" s="2"/>
      <c r="D48" s="1">
        <v>1699</v>
      </c>
      <c r="E48" s="2"/>
      <c r="F48" s="1">
        <v>20992</v>
      </c>
      <c r="G48" s="1">
        <v>2277</v>
      </c>
      <c r="H48" s="2">
        <v>59</v>
      </c>
      <c r="I48" s="1">
        <v>1093676</v>
      </c>
      <c r="J48" s="1">
        <v>37718</v>
      </c>
      <c r="K48" s="43"/>
      <c r="L48" s="51">
        <f>IFERROR(B48/I48,0)</f>
        <v>6.0373456124117195E-2</v>
      </c>
      <c r="M48" s="52">
        <f>IFERROR(H48/G48,0)</f>
        <v>2.5911286780852E-2</v>
      </c>
      <c r="N48" s="50">
        <f>D48*250</f>
        <v>424750</v>
      </c>
      <c r="O48" s="53">
        <f t="shared" si="0"/>
        <v>5.4327795362643689</v>
      </c>
    </row>
    <row r="49" spans="1:15" ht="15" thickBot="1" x14ac:dyDescent="0.35">
      <c r="A49" s="62" t="s">
        <v>66</v>
      </c>
      <c r="B49" s="56">
        <v>70</v>
      </c>
      <c r="C49" s="56"/>
      <c r="D49" s="56">
        <v>6</v>
      </c>
      <c r="E49" s="56"/>
      <c r="F49" s="56">
        <v>3</v>
      </c>
      <c r="G49" s="56"/>
      <c r="H49" s="56"/>
      <c r="I49" s="57">
        <v>1708</v>
      </c>
      <c r="J49" s="56"/>
      <c r="K49" s="8"/>
      <c r="L49" s="51">
        <f>IFERROR(B49/I49,0)</f>
        <v>4.0983606557377046E-2</v>
      </c>
      <c r="M49" s="52">
        <f>IFERROR(H49/G49,0)</f>
        <v>0</v>
      </c>
      <c r="N49" s="50">
        <f>D49*250</f>
        <v>1500</v>
      </c>
      <c r="O49" s="53">
        <f t="shared" si="0"/>
        <v>20.428571428571427</v>
      </c>
    </row>
    <row r="50" spans="1:15" ht="14.5" thickBot="1" x14ac:dyDescent="0.35">
      <c r="A50" s="3" t="s">
        <v>28</v>
      </c>
      <c r="B50" s="1">
        <v>9999</v>
      </c>
      <c r="C50" s="2"/>
      <c r="D50" s="2">
        <v>113</v>
      </c>
      <c r="E50" s="2"/>
      <c r="F50" s="1">
        <v>3635</v>
      </c>
      <c r="G50" s="1">
        <v>3119</v>
      </c>
      <c r="H50" s="2">
        <v>35</v>
      </c>
      <c r="I50" s="1">
        <v>218112</v>
      </c>
      <c r="J50" s="1">
        <v>68033</v>
      </c>
      <c r="K50" s="44"/>
      <c r="L50" s="51">
        <f>IFERROR(B50/I50,0)</f>
        <v>4.5843419894366196E-2</v>
      </c>
      <c r="M50" s="52">
        <f>IFERROR(H50/G50,0)</f>
        <v>1.1221545367104841E-2</v>
      </c>
      <c r="N50" s="50">
        <f>D50*250</f>
        <v>28250</v>
      </c>
      <c r="O50" s="53">
        <f t="shared" si="0"/>
        <v>1.8252825282528253</v>
      </c>
    </row>
    <row r="51" spans="1:15" ht="14.5" thickBot="1" x14ac:dyDescent="0.35">
      <c r="A51" s="3" t="s">
        <v>48</v>
      </c>
      <c r="B51" s="2">
        <v>983</v>
      </c>
      <c r="C51" s="2"/>
      <c r="D51" s="2">
        <v>55</v>
      </c>
      <c r="E51" s="2"/>
      <c r="F51" s="2">
        <v>48</v>
      </c>
      <c r="G51" s="1">
        <v>1575</v>
      </c>
      <c r="H51" s="2">
        <v>88</v>
      </c>
      <c r="I51" s="1">
        <v>35326</v>
      </c>
      <c r="J51" s="1">
        <v>56613</v>
      </c>
      <c r="K51" s="44"/>
      <c r="L51" s="51">
        <f>IFERROR(B51/I51,0)</f>
        <v>2.782653003453547E-2</v>
      </c>
      <c r="M51" s="52">
        <f>IFERROR(H51/G51,0)</f>
        <v>5.5873015873015873E-2</v>
      </c>
      <c r="N51" s="50">
        <f>D51*250</f>
        <v>13750</v>
      </c>
      <c r="O51" s="53">
        <f t="shared" si="0"/>
        <v>12.987792472024415</v>
      </c>
    </row>
    <row r="52" spans="1:15" ht="14.5" thickBot="1" x14ac:dyDescent="0.35">
      <c r="A52" s="3" t="s">
        <v>29</v>
      </c>
      <c r="B52" s="1">
        <v>45398</v>
      </c>
      <c r="C52" s="2"/>
      <c r="D52" s="1">
        <v>1392</v>
      </c>
      <c r="E52" s="2"/>
      <c r="F52" s="1">
        <v>38107</v>
      </c>
      <c r="G52" s="1">
        <v>5319</v>
      </c>
      <c r="H52" s="2">
        <v>163</v>
      </c>
      <c r="I52" s="1">
        <v>362534</v>
      </c>
      <c r="J52" s="1">
        <v>42474</v>
      </c>
      <c r="K52" s="44"/>
      <c r="L52" s="51">
        <f>IFERROR(B52/I52,0)</f>
        <v>0.12522411691041391</v>
      </c>
      <c r="M52" s="52">
        <f>IFERROR(H52/G52,0)</f>
        <v>3.064485805602557E-2</v>
      </c>
      <c r="N52" s="50">
        <f>D52*250</f>
        <v>348000</v>
      </c>
      <c r="O52" s="53">
        <f t="shared" si="0"/>
        <v>6.6655359266928063</v>
      </c>
    </row>
    <row r="53" spans="1:15" ht="15" thickBot="1" x14ac:dyDescent="0.35">
      <c r="A53" s="46" t="s">
        <v>9</v>
      </c>
      <c r="B53" s="1">
        <v>22840</v>
      </c>
      <c r="C53" s="2"/>
      <c r="D53" s="1">
        <v>1132</v>
      </c>
      <c r="E53" s="2"/>
      <c r="F53" s="1">
        <v>15206</v>
      </c>
      <c r="G53" s="1">
        <v>2999</v>
      </c>
      <c r="H53" s="2">
        <v>149</v>
      </c>
      <c r="I53" s="1">
        <v>365272</v>
      </c>
      <c r="J53" s="1">
        <v>47968</v>
      </c>
      <c r="K53" s="44"/>
      <c r="L53" s="51">
        <f>IFERROR(B53/I53,0)</f>
        <v>6.2528745701833158E-2</v>
      </c>
      <c r="M53" s="52">
        <f>IFERROR(H53/G53,0)</f>
        <v>4.9683227742580861E-2</v>
      </c>
      <c r="N53" s="50">
        <f>D53*250</f>
        <v>283000</v>
      </c>
      <c r="O53" s="53">
        <f t="shared" si="0"/>
        <v>11.390542907180386</v>
      </c>
    </row>
    <row r="54" spans="1:15" ht="15" thickBot="1" x14ac:dyDescent="0.35">
      <c r="A54" s="3" t="s">
        <v>56</v>
      </c>
      <c r="B54" s="1">
        <v>2028</v>
      </c>
      <c r="C54" s="2"/>
      <c r="D54" s="2">
        <v>76</v>
      </c>
      <c r="E54" s="2"/>
      <c r="F54" s="2">
        <v>620</v>
      </c>
      <c r="G54" s="1">
        <v>1132</v>
      </c>
      <c r="H54" s="2">
        <v>42</v>
      </c>
      <c r="I54" s="1">
        <v>99751</v>
      </c>
      <c r="J54" s="1">
        <v>55660</v>
      </c>
      <c r="K54" s="43"/>
      <c r="L54" s="51">
        <f>IFERROR(B54/I54,0)</f>
        <v>2.0330623251897224E-2</v>
      </c>
      <c r="M54" s="52">
        <f>IFERROR(H54/G54,0)</f>
        <v>3.7102473498233215E-2</v>
      </c>
      <c r="N54" s="50">
        <f>D54*250</f>
        <v>19000</v>
      </c>
      <c r="O54" s="53">
        <f t="shared" si="0"/>
        <v>8.3688362919132153</v>
      </c>
    </row>
    <row r="55" spans="1:15" ht="14.5" thickBot="1" x14ac:dyDescent="0.35">
      <c r="A55" s="3" t="s">
        <v>22</v>
      </c>
      <c r="B55" s="1">
        <v>18543</v>
      </c>
      <c r="C55" s="2"/>
      <c r="D55" s="2">
        <v>595</v>
      </c>
      <c r="E55" s="2"/>
      <c r="F55" s="1">
        <v>6302</v>
      </c>
      <c r="G55" s="1">
        <v>3185</v>
      </c>
      <c r="H55" s="2">
        <v>102</v>
      </c>
      <c r="I55" s="1">
        <v>272138</v>
      </c>
      <c r="J55" s="1">
        <v>46740</v>
      </c>
      <c r="K55" s="44"/>
      <c r="L55" s="51">
        <f>IFERROR(B55/I55,0)</f>
        <v>6.8138223989299543E-2</v>
      </c>
      <c r="M55" s="52">
        <f>IFERROR(H55/G55,0)</f>
        <v>3.2025117739403454E-2</v>
      </c>
      <c r="N55" s="50">
        <f>D55*250</f>
        <v>148750</v>
      </c>
      <c r="O55" s="53">
        <f t="shared" si="0"/>
        <v>7.0218950547376364</v>
      </c>
    </row>
    <row r="56" spans="1:15" ht="14.5" thickBot="1" x14ac:dyDescent="0.35">
      <c r="A56" s="14" t="s">
        <v>55</v>
      </c>
      <c r="B56" s="15">
        <v>910</v>
      </c>
      <c r="C56" s="15"/>
      <c r="D56" s="15">
        <v>17</v>
      </c>
      <c r="E56" s="15"/>
      <c r="F56" s="15">
        <v>226</v>
      </c>
      <c r="G56" s="38">
        <v>1572</v>
      </c>
      <c r="H56" s="15">
        <v>29</v>
      </c>
      <c r="I56" s="38">
        <v>25147</v>
      </c>
      <c r="J56" s="38">
        <v>43450</v>
      </c>
      <c r="K56" s="68"/>
      <c r="L56" s="51">
        <f>IFERROR(B56/I56,0)</f>
        <v>3.6187219151389831E-2</v>
      </c>
      <c r="M56" s="52">
        <f>IFERROR(H56/G56,0)</f>
        <v>1.8447837150127225E-2</v>
      </c>
      <c r="N56" s="50">
        <f>D56*250</f>
        <v>4250</v>
      </c>
      <c r="O56" s="53">
        <f t="shared" si="0"/>
        <v>3.6703296703296702</v>
      </c>
    </row>
    <row r="57" spans="1:15" ht="15" thickBot="1" x14ac:dyDescent="0.35">
      <c r="A57" s="3"/>
      <c r="B57" s="49">
        <f>SUM(B2:B56)</f>
        <v>1824802</v>
      </c>
      <c r="C57" s="2"/>
      <c r="D57" s="49">
        <f>SUM(D2:D56)</f>
        <v>105379</v>
      </c>
      <c r="E57" s="2"/>
      <c r="F57" s="49">
        <f>SUM(F2:F56)</f>
        <v>1124802</v>
      </c>
      <c r="G57" s="1"/>
      <c r="H57" s="2"/>
      <c r="I57" s="49">
        <f>SUM(I2:I56)</f>
        <v>17943449</v>
      </c>
      <c r="J57" s="1"/>
      <c r="K57" s="8"/>
      <c r="N57" s="49">
        <f>SUM(N2:N56)</f>
        <v>26344750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7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7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7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7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7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7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7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8"/>
      <c r="J67" s="38"/>
      <c r="K67" s="39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D9433E03-BC34-4566-9DDC-20C4128551E7}"/>
    <hyperlink ref="A33" r:id="rId2" display="https://www.worldometers.info/coronavirus/usa/new-jersey/" xr:uid="{99E2FCE2-A557-4D73-84C3-B9875F1B7589}"/>
    <hyperlink ref="A16" r:id="rId3" display="https://www.worldometers.info/coronavirus/usa/illinois/" xr:uid="{DD825EB0-2DBE-4A92-8642-B3177E7A38E5}"/>
    <hyperlink ref="A6" r:id="rId4" display="https://www.worldometers.info/coronavirus/usa/california/" xr:uid="{261C148D-2C69-4478-A989-B4E1424CF9A2}"/>
    <hyperlink ref="A24" r:id="rId5" display="https://www.worldometers.info/coronavirus/usa/massachusetts/" xr:uid="{52757543-C89E-4081-9C4C-7862C009B4A2}"/>
    <hyperlink ref="A42" r:id="rId6" display="https://www.worldometers.info/coronavirus/usa/pennsylvania/" xr:uid="{50C43213-086A-4D4D-957A-FCB896A6A908}"/>
    <hyperlink ref="A48" r:id="rId7" display="https://www.worldometers.info/coronavirus/usa/texas/" xr:uid="{CCE2C093-412B-4F78-8230-E5A3CDD9F2C1}"/>
    <hyperlink ref="A11" r:id="rId8" display="https://www.worldometers.info/coronavirus/usa/florida/" xr:uid="{392963D0-589A-4A1E-865A-845492661770}"/>
    <hyperlink ref="A21" r:id="rId9" display="https://www.worldometers.info/coronavirus/usa/louisiana/" xr:uid="{29F1BDB3-D284-49C8-8D54-A2F56A39D280}"/>
    <hyperlink ref="A39" r:id="rId10" display="https://www.worldometers.info/coronavirus/usa/ohio/" xr:uid="{EF79706A-C222-43DB-A996-16261AA6A499}"/>
    <hyperlink ref="A53" r:id="rId11" display="https://www.worldometers.info/coronavirus/usa/washington/" xr:uid="{9574FF5B-FB67-4DC3-82E8-A1AAAB4C7596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5"/>
  </cols>
  <sheetData>
    <row r="1" spans="1:2" ht="15" thickBot="1" x14ac:dyDescent="0.4"/>
    <row r="2" spans="1:2" ht="15" thickBot="1" x14ac:dyDescent="0.4">
      <c r="A2" s="3" t="s">
        <v>36</v>
      </c>
      <c r="B2" s="40">
        <v>646</v>
      </c>
    </row>
    <row r="3" spans="1:2" ht="15" thickBot="1" x14ac:dyDescent="0.4">
      <c r="A3" s="3" t="s">
        <v>52</v>
      </c>
      <c r="B3" s="40">
        <v>10</v>
      </c>
    </row>
    <row r="4" spans="1:2" ht="15" thickBot="1" x14ac:dyDescent="0.4">
      <c r="A4" s="3" t="s">
        <v>33</v>
      </c>
      <c r="B4" s="40">
        <v>917</v>
      </c>
    </row>
    <row r="5" spans="1:2" ht="15" thickBot="1" x14ac:dyDescent="0.4">
      <c r="A5" s="3" t="s">
        <v>34</v>
      </c>
      <c r="B5" s="40">
        <v>133</v>
      </c>
    </row>
    <row r="6" spans="1:2" ht="15" thickBot="1" x14ac:dyDescent="0.4">
      <c r="A6" s="46" t="s">
        <v>10</v>
      </c>
      <c r="B6" s="40">
        <v>4287</v>
      </c>
    </row>
    <row r="7" spans="1:2" ht="15" thickBot="1" x14ac:dyDescent="0.4">
      <c r="A7" s="3" t="s">
        <v>18</v>
      </c>
      <c r="B7" s="40">
        <v>1458</v>
      </c>
    </row>
    <row r="8" spans="1:2" ht="15" thickBot="1" x14ac:dyDescent="0.4">
      <c r="A8" s="3" t="s">
        <v>23</v>
      </c>
      <c r="B8" s="40">
        <v>3964</v>
      </c>
    </row>
    <row r="9" spans="1:2" ht="15" thickBot="1" x14ac:dyDescent="0.4">
      <c r="A9" s="3" t="s">
        <v>43</v>
      </c>
      <c r="B9" s="40">
        <v>368</v>
      </c>
    </row>
    <row r="10" spans="1:2" ht="21.5" thickBot="1" x14ac:dyDescent="0.4">
      <c r="A10" s="3" t="s">
        <v>63</v>
      </c>
      <c r="B10" s="40">
        <v>468</v>
      </c>
    </row>
    <row r="11" spans="1:2" ht="15" thickBot="1" x14ac:dyDescent="0.4">
      <c r="A11" s="46" t="s">
        <v>13</v>
      </c>
      <c r="B11" s="40">
        <v>2461</v>
      </c>
    </row>
    <row r="12" spans="1:2" ht="15" thickBot="1" x14ac:dyDescent="0.4">
      <c r="A12" s="3" t="s">
        <v>16</v>
      </c>
      <c r="B12" s="40">
        <v>2089</v>
      </c>
    </row>
    <row r="13" spans="1:2" ht="15" thickBot="1" x14ac:dyDescent="0.4">
      <c r="A13" s="3" t="s">
        <v>64</v>
      </c>
      <c r="B13" s="40">
        <v>5</v>
      </c>
    </row>
    <row r="14" spans="1:2" ht="15" thickBot="1" x14ac:dyDescent="0.4">
      <c r="A14" s="3" t="s">
        <v>47</v>
      </c>
      <c r="B14" s="40">
        <v>17</v>
      </c>
    </row>
    <row r="15" spans="1:2" ht="15" thickBot="1" x14ac:dyDescent="0.4">
      <c r="A15" s="3" t="s">
        <v>49</v>
      </c>
      <c r="B15" s="40">
        <v>83</v>
      </c>
    </row>
    <row r="16" spans="1:2" ht="15" thickBot="1" x14ac:dyDescent="0.4">
      <c r="A16" s="46" t="s">
        <v>12</v>
      </c>
      <c r="B16" s="40">
        <v>5412</v>
      </c>
    </row>
    <row r="17" spans="1:2" ht="15" thickBot="1" x14ac:dyDescent="0.4">
      <c r="A17" s="3" t="s">
        <v>27</v>
      </c>
      <c r="B17" s="40">
        <v>2142</v>
      </c>
    </row>
    <row r="18" spans="1:2" ht="15" thickBot="1" x14ac:dyDescent="0.4">
      <c r="A18" s="3" t="s">
        <v>41</v>
      </c>
      <c r="B18" s="40">
        <v>558</v>
      </c>
    </row>
    <row r="19" spans="1:2" ht="15" thickBot="1" x14ac:dyDescent="0.4">
      <c r="A19" s="3" t="s">
        <v>45</v>
      </c>
      <c r="B19" s="40">
        <v>218</v>
      </c>
    </row>
    <row r="20" spans="1:2" ht="15" thickBot="1" x14ac:dyDescent="0.4">
      <c r="A20" s="3" t="s">
        <v>38</v>
      </c>
      <c r="B20" s="40">
        <v>439</v>
      </c>
    </row>
    <row r="21" spans="1:2" ht="15" thickBot="1" x14ac:dyDescent="0.4">
      <c r="A21" s="46" t="s">
        <v>14</v>
      </c>
      <c r="B21" s="40">
        <v>2801</v>
      </c>
    </row>
    <row r="22" spans="1:2" ht="15" thickBot="1" x14ac:dyDescent="0.4">
      <c r="A22" s="3" t="s">
        <v>39</v>
      </c>
      <c r="B22" s="40">
        <v>89</v>
      </c>
    </row>
    <row r="23" spans="1:2" ht="15" thickBot="1" x14ac:dyDescent="0.4">
      <c r="A23" s="3" t="s">
        <v>26</v>
      </c>
      <c r="B23" s="40">
        <v>2552</v>
      </c>
    </row>
    <row r="24" spans="1:2" ht="15" thickBot="1" x14ac:dyDescent="0.4">
      <c r="A24" s="46" t="s">
        <v>17</v>
      </c>
      <c r="B24" s="40">
        <v>7035</v>
      </c>
    </row>
    <row r="25" spans="1:2" ht="15" thickBot="1" x14ac:dyDescent="0.4">
      <c r="A25" s="3" t="s">
        <v>11</v>
      </c>
      <c r="B25" s="40">
        <v>5516</v>
      </c>
    </row>
    <row r="26" spans="1:2" ht="15" thickBot="1" x14ac:dyDescent="0.4">
      <c r="A26" s="3" t="s">
        <v>32</v>
      </c>
      <c r="B26" s="40">
        <v>1060</v>
      </c>
    </row>
    <row r="27" spans="1:2" ht="15" thickBot="1" x14ac:dyDescent="0.4">
      <c r="A27" s="3" t="s">
        <v>30</v>
      </c>
      <c r="B27" s="40">
        <v>739</v>
      </c>
    </row>
    <row r="28" spans="1:2" ht="15" thickBot="1" x14ac:dyDescent="0.4">
      <c r="A28" s="3" t="s">
        <v>35</v>
      </c>
      <c r="B28" s="40">
        <v>788</v>
      </c>
    </row>
    <row r="29" spans="1:2" ht="15" thickBot="1" x14ac:dyDescent="0.4">
      <c r="A29" s="3" t="s">
        <v>51</v>
      </c>
      <c r="B29" s="40">
        <v>17</v>
      </c>
    </row>
    <row r="30" spans="1:2" ht="15" thickBot="1" x14ac:dyDescent="0.4">
      <c r="A30" s="3" t="s">
        <v>50</v>
      </c>
      <c r="B30" s="40">
        <v>178</v>
      </c>
    </row>
    <row r="31" spans="1:2" ht="15" thickBot="1" x14ac:dyDescent="0.4">
      <c r="A31" s="3" t="s">
        <v>31</v>
      </c>
      <c r="B31" s="40">
        <v>421</v>
      </c>
    </row>
    <row r="32" spans="1:2" ht="15" thickBot="1" x14ac:dyDescent="0.4">
      <c r="A32" s="3" t="s">
        <v>42</v>
      </c>
      <c r="B32" s="40">
        <v>245</v>
      </c>
    </row>
    <row r="33" spans="1:2" ht="15" thickBot="1" x14ac:dyDescent="0.4">
      <c r="A33" s="46" t="s">
        <v>8</v>
      </c>
      <c r="B33" s="40">
        <v>11732</v>
      </c>
    </row>
    <row r="34" spans="1:2" ht="15" thickBot="1" x14ac:dyDescent="0.4">
      <c r="A34" s="3" t="s">
        <v>44</v>
      </c>
      <c r="B34" s="40">
        <v>362</v>
      </c>
    </row>
    <row r="35" spans="1:2" ht="15" thickBot="1" x14ac:dyDescent="0.4">
      <c r="A35" s="46" t="s">
        <v>7</v>
      </c>
      <c r="B35" s="40">
        <v>29988</v>
      </c>
    </row>
    <row r="36" spans="1:2" ht="15" thickBot="1" x14ac:dyDescent="0.4">
      <c r="A36" s="3" t="s">
        <v>24</v>
      </c>
      <c r="B36" s="40">
        <v>948</v>
      </c>
    </row>
    <row r="37" spans="1:2" ht="15" thickBot="1" x14ac:dyDescent="0.4">
      <c r="A37" s="3" t="s">
        <v>53</v>
      </c>
      <c r="B37" s="40">
        <v>61</v>
      </c>
    </row>
    <row r="38" spans="1:2" ht="21.5" thickBot="1" x14ac:dyDescent="0.4">
      <c r="A38" s="3" t="s">
        <v>67</v>
      </c>
      <c r="B38" s="40">
        <v>2</v>
      </c>
    </row>
    <row r="39" spans="1:2" ht="15" thickBot="1" x14ac:dyDescent="0.4">
      <c r="A39" s="46" t="s">
        <v>21</v>
      </c>
      <c r="B39" s="40">
        <v>2214</v>
      </c>
    </row>
    <row r="40" spans="1:2" ht="15" thickBot="1" x14ac:dyDescent="0.4">
      <c r="A40" s="3" t="s">
        <v>46</v>
      </c>
      <c r="B40" s="40">
        <v>334</v>
      </c>
    </row>
    <row r="41" spans="1:2" ht="15" thickBot="1" x14ac:dyDescent="0.4">
      <c r="A41" s="3" t="s">
        <v>37</v>
      </c>
      <c r="B41" s="40">
        <v>154</v>
      </c>
    </row>
    <row r="42" spans="1:2" ht="15" thickBot="1" x14ac:dyDescent="0.4">
      <c r="A42" s="46" t="s">
        <v>19</v>
      </c>
      <c r="B42" s="40">
        <v>5598</v>
      </c>
    </row>
    <row r="43" spans="1:2" ht="15" thickBot="1" x14ac:dyDescent="0.4">
      <c r="A43" s="3" t="s">
        <v>65</v>
      </c>
      <c r="B43" s="40">
        <v>136</v>
      </c>
    </row>
    <row r="44" spans="1:2" ht="15" thickBot="1" x14ac:dyDescent="0.4">
      <c r="A44" s="3" t="s">
        <v>40</v>
      </c>
      <c r="B44" s="40">
        <v>720</v>
      </c>
    </row>
    <row r="45" spans="1:2" ht="15" thickBot="1" x14ac:dyDescent="0.4">
      <c r="A45" s="3" t="s">
        <v>25</v>
      </c>
      <c r="B45" s="40">
        <v>500</v>
      </c>
    </row>
    <row r="46" spans="1:2" ht="15" thickBot="1" x14ac:dyDescent="0.4">
      <c r="A46" s="3" t="s">
        <v>54</v>
      </c>
      <c r="B46" s="40">
        <v>62</v>
      </c>
    </row>
    <row r="47" spans="1:2" ht="15" thickBot="1" x14ac:dyDescent="0.4">
      <c r="A47" s="3" t="s">
        <v>20</v>
      </c>
      <c r="B47" s="40">
        <v>367</v>
      </c>
    </row>
    <row r="48" spans="1:2" ht="15" thickBot="1" x14ac:dyDescent="0.4">
      <c r="A48" s="46" t="s">
        <v>15</v>
      </c>
      <c r="B48" s="40">
        <v>1699</v>
      </c>
    </row>
    <row r="49" spans="1:2" ht="21.5" thickBot="1" x14ac:dyDescent="0.4">
      <c r="A49" s="62" t="s">
        <v>66</v>
      </c>
      <c r="B49" s="63">
        <v>6</v>
      </c>
    </row>
    <row r="50" spans="1:2" ht="15" thickBot="1" x14ac:dyDescent="0.4">
      <c r="A50" s="3" t="s">
        <v>28</v>
      </c>
      <c r="B50" s="40">
        <v>113</v>
      </c>
    </row>
    <row r="51" spans="1:2" ht="15" thickBot="1" x14ac:dyDescent="0.4">
      <c r="A51" s="3" t="s">
        <v>48</v>
      </c>
      <c r="B51" s="40">
        <v>55</v>
      </c>
    </row>
    <row r="52" spans="1:2" ht="15" thickBot="1" x14ac:dyDescent="0.4">
      <c r="A52" s="3" t="s">
        <v>29</v>
      </c>
      <c r="B52" s="40">
        <v>1392</v>
      </c>
    </row>
    <row r="53" spans="1:2" ht="15" thickBot="1" x14ac:dyDescent="0.4">
      <c r="A53" s="46" t="s">
        <v>9</v>
      </c>
      <c r="B53" s="40">
        <v>1132</v>
      </c>
    </row>
    <row r="54" spans="1:2" ht="15" thickBot="1" x14ac:dyDescent="0.4">
      <c r="A54" s="3" t="s">
        <v>56</v>
      </c>
      <c r="B54" s="40">
        <v>76</v>
      </c>
    </row>
    <row r="55" spans="1:2" ht="15" thickBot="1" x14ac:dyDescent="0.4">
      <c r="A55" s="3" t="s">
        <v>22</v>
      </c>
      <c r="B55" s="40">
        <v>595</v>
      </c>
    </row>
    <row r="56" spans="1:2" ht="15" thickBot="1" x14ac:dyDescent="0.4">
      <c r="A56" s="14" t="s">
        <v>55</v>
      </c>
      <c r="B56" s="41">
        <v>17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B220CF13-5C71-4CFB-A5DF-E7109C3B76F0}"/>
    <hyperlink ref="A33" r:id="rId2" display="https://www.worldometers.info/coronavirus/usa/new-jersey/" xr:uid="{2FBC34B0-3FDD-4E80-AD1A-9C2A2AEA10FB}"/>
    <hyperlink ref="A16" r:id="rId3" display="https://www.worldometers.info/coronavirus/usa/illinois/" xr:uid="{17425811-75AB-4B54-8E6B-25807923630D}"/>
    <hyperlink ref="A6" r:id="rId4" display="https://www.worldometers.info/coronavirus/usa/california/" xr:uid="{9705FEB2-01F1-45A7-B8E3-F0F5CC0C66AC}"/>
    <hyperlink ref="A24" r:id="rId5" display="https://www.worldometers.info/coronavirus/usa/massachusetts/" xr:uid="{3E4519B1-1558-4F8E-98C3-10152560260D}"/>
    <hyperlink ref="A42" r:id="rId6" display="https://www.worldometers.info/coronavirus/usa/pennsylvania/" xr:uid="{96376D42-51CC-41C5-A843-61D2DE5AE7DA}"/>
    <hyperlink ref="A48" r:id="rId7" display="https://www.worldometers.info/coronavirus/usa/texas/" xr:uid="{9584CBF1-A931-44E0-8854-92B3796681AB}"/>
    <hyperlink ref="A11" r:id="rId8" display="https://www.worldometers.info/coronavirus/usa/florida/" xr:uid="{1E52B245-F1E8-4E3C-AA74-1D1777F5866A}"/>
    <hyperlink ref="A21" r:id="rId9" display="https://www.worldometers.info/coronavirus/usa/louisiana/" xr:uid="{11115FC8-7284-4AD7-89C4-FB5D0B14840F}"/>
    <hyperlink ref="A39" r:id="rId10" display="https://www.worldometers.info/coronavirus/usa/ohio/" xr:uid="{F76DC9C0-57A6-4D95-BC12-4A13DCF765B7}"/>
    <hyperlink ref="A53" r:id="rId11" display="https://www.worldometers.info/coronavirus/usa/washington/" xr:uid="{2D74621D-B794-44E5-9D93-D2C1A6CDB8B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5" sqref="C2:C55"/>
    </sheetView>
  </sheetViews>
  <sheetFormatPr defaultRowHeight="12.5" x14ac:dyDescent="0.35"/>
  <cols>
    <col min="1" max="2" width="16.6328125" style="36" bestFit="1" customWidth="1"/>
    <col min="3" max="3" width="10" style="42" bestFit="1" customWidth="1"/>
    <col min="4" max="16384" width="8.7265625" style="36"/>
  </cols>
  <sheetData>
    <row r="1" spans="1:3" ht="13" thickBot="1" x14ac:dyDescent="0.4">
      <c r="A1" s="36" t="s">
        <v>97</v>
      </c>
      <c r="C1" s="42" t="s">
        <v>96</v>
      </c>
    </row>
    <row r="2" spans="1:3" ht="13" thickBot="1" x14ac:dyDescent="0.4">
      <c r="A2" s="36" t="s">
        <v>36</v>
      </c>
      <c r="B2" s="3" t="s">
        <v>36</v>
      </c>
      <c r="C2" s="40">
        <v>646</v>
      </c>
    </row>
    <row r="3" spans="1:3" ht="13" thickBot="1" x14ac:dyDescent="0.4">
      <c r="B3" s="3" t="s">
        <v>52</v>
      </c>
      <c r="C3" s="40">
        <v>10</v>
      </c>
    </row>
    <row r="4" spans="1:3" ht="13" thickBot="1" x14ac:dyDescent="0.4">
      <c r="A4" s="36" t="s">
        <v>33</v>
      </c>
      <c r="B4" s="3" t="s">
        <v>33</v>
      </c>
      <c r="C4" s="40">
        <v>917</v>
      </c>
    </row>
    <row r="5" spans="1:3" ht="13" thickBot="1" x14ac:dyDescent="0.4">
      <c r="A5" s="36" t="s">
        <v>34</v>
      </c>
      <c r="B5" s="3" t="s">
        <v>34</v>
      </c>
      <c r="C5" s="40">
        <v>133</v>
      </c>
    </row>
    <row r="6" spans="1:3" ht="15" thickBot="1" x14ac:dyDescent="0.4">
      <c r="A6" s="36" t="s">
        <v>10</v>
      </c>
      <c r="B6" s="46" t="s">
        <v>10</v>
      </c>
      <c r="C6" s="40">
        <v>4287</v>
      </c>
    </row>
    <row r="7" spans="1:3" ht="13" thickBot="1" x14ac:dyDescent="0.4">
      <c r="A7" s="36" t="s">
        <v>18</v>
      </c>
      <c r="B7" s="3" t="s">
        <v>18</v>
      </c>
      <c r="C7" s="40">
        <v>1458</v>
      </c>
    </row>
    <row r="8" spans="1:3" ht="13" thickBot="1" x14ac:dyDescent="0.4">
      <c r="A8" s="36" t="s">
        <v>23</v>
      </c>
      <c r="B8" s="3" t="s">
        <v>23</v>
      </c>
      <c r="C8" s="40">
        <v>3964</v>
      </c>
    </row>
    <row r="9" spans="1:3" ht="13" thickBot="1" x14ac:dyDescent="0.4">
      <c r="A9" s="36" t="s">
        <v>43</v>
      </c>
      <c r="B9" s="3" t="s">
        <v>43</v>
      </c>
      <c r="C9" s="40">
        <v>368</v>
      </c>
    </row>
    <row r="10" spans="1:3" ht="13" thickBot="1" x14ac:dyDescent="0.4">
      <c r="A10" s="36" t="s">
        <v>95</v>
      </c>
      <c r="B10" s="3" t="s">
        <v>63</v>
      </c>
      <c r="C10" s="40">
        <v>468</v>
      </c>
    </row>
    <row r="11" spans="1:3" ht="15" thickBot="1" x14ac:dyDescent="0.4">
      <c r="A11" s="36" t="s">
        <v>13</v>
      </c>
      <c r="B11" s="46" t="s">
        <v>13</v>
      </c>
      <c r="C11" s="40">
        <v>2461</v>
      </c>
    </row>
    <row r="12" spans="1:3" ht="13" thickBot="1" x14ac:dyDescent="0.4">
      <c r="A12" s="36" t="s">
        <v>16</v>
      </c>
      <c r="B12" s="3" t="s">
        <v>16</v>
      </c>
      <c r="C12" s="40">
        <v>2089</v>
      </c>
    </row>
    <row r="13" spans="1:3" ht="13" thickBot="1" x14ac:dyDescent="0.4">
      <c r="A13" s="36" t="s">
        <v>64</v>
      </c>
      <c r="B13" s="3" t="s">
        <v>64</v>
      </c>
      <c r="C13" s="40">
        <v>5</v>
      </c>
    </row>
    <row r="14" spans="1:3" ht="13" thickBot="1" x14ac:dyDescent="0.4">
      <c r="B14" s="3" t="s">
        <v>47</v>
      </c>
      <c r="C14" s="40">
        <v>17</v>
      </c>
    </row>
    <row r="15" spans="1:3" ht="13" thickBot="1" x14ac:dyDescent="0.4">
      <c r="A15" s="36" t="s">
        <v>49</v>
      </c>
      <c r="B15" s="3" t="s">
        <v>49</v>
      </c>
      <c r="C15" s="40">
        <v>83</v>
      </c>
    </row>
    <row r="16" spans="1:3" ht="15" thickBot="1" x14ac:dyDescent="0.4">
      <c r="A16" s="36" t="s">
        <v>12</v>
      </c>
      <c r="B16" s="46" t="s">
        <v>12</v>
      </c>
      <c r="C16" s="40">
        <v>5412</v>
      </c>
    </row>
    <row r="17" spans="1:3" ht="13" thickBot="1" x14ac:dyDescent="0.4">
      <c r="A17" s="36" t="s">
        <v>27</v>
      </c>
      <c r="B17" s="3" t="s">
        <v>27</v>
      </c>
      <c r="C17" s="40">
        <v>2142</v>
      </c>
    </row>
    <row r="18" spans="1:3" ht="13" thickBot="1" x14ac:dyDescent="0.4">
      <c r="A18" s="36" t="s">
        <v>41</v>
      </c>
      <c r="B18" s="3" t="s">
        <v>41</v>
      </c>
      <c r="C18" s="40">
        <v>558</v>
      </c>
    </row>
    <row r="19" spans="1:3" ht="13" thickBot="1" x14ac:dyDescent="0.4">
      <c r="A19" s="36" t="s">
        <v>45</v>
      </c>
      <c r="B19" s="3" t="s">
        <v>45</v>
      </c>
      <c r="C19" s="40">
        <v>218</v>
      </c>
    </row>
    <row r="20" spans="1:3" ht="13" thickBot="1" x14ac:dyDescent="0.4">
      <c r="A20" s="36" t="s">
        <v>38</v>
      </c>
      <c r="B20" s="3" t="s">
        <v>38</v>
      </c>
      <c r="C20" s="40">
        <v>439</v>
      </c>
    </row>
    <row r="21" spans="1:3" ht="15" thickBot="1" x14ac:dyDescent="0.4">
      <c r="A21" s="36" t="s">
        <v>14</v>
      </c>
      <c r="B21" s="46" t="s">
        <v>14</v>
      </c>
      <c r="C21" s="40">
        <v>2801</v>
      </c>
    </row>
    <row r="22" spans="1:3" ht="13" thickBot="1" x14ac:dyDescent="0.4">
      <c r="B22" s="3" t="s">
        <v>39</v>
      </c>
      <c r="C22" s="40">
        <v>89</v>
      </c>
    </row>
    <row r="23" spans="1:3" ht="13" thickBot="1" x14ac:dyDescent="0.4">
      <c r="A23" s="36" t="s">
        <v>26</v>
      </c>
      <c r="B23" s="3" t="s">
        <v>26</v>
      </c>
      <c r="C23" s="40">
        <v>2552</v>
      </c>
    </row>
    <row r="24" spans="1:3" ht="15" thickBot="1" x14ac:dyDescent="0.4">
      <c r="A24" s="36" t="s">
        <v>17</v>
      </c>
      <c r="B24" s="46" t="s">
        <v>17</v>
      </c>
      <c r="C24" s="40">
        <v>7035</v>
      </c>
    </row>
    <row r="25" spans="1:3" ht="13" thickBot="1" x14ac:dyDescent="0.4">
      <c r="A25" s="36" t="s">
        <v>11</v>
      </c>
      <c r="B25" s="3" t="s">
        <v>11</v>
      </c>
      <c r="C25" s="40">
        <v>5516</v>
      </c>
    </row>
    <row r="26" spans="1:3" ht="13" thickBot="1" x14ac:dyDescent="0.4">
      <c r="A26" s="36" t="s">
        <v>32</v>
      </c>
      <c r="B26" s="3" t="s">
        <v>32</v>
      </c>
      <c r="C26" s="40">
        <v>1060</v>
      </c>
    </row>
    <row r="27" spans="1:3" ht="13" thickBot="1" x14ac:dyDescent="0.4">
      <c r="A27" s="36" t="s">
        <v>30</v>
      </c>
      <c r="B27" s="3" t="s">
        <v>30</v>
      </c>
      <c r="C27" s="40">
        <v>739</v>
      </c>
    </row>
    <row r="28" spans="1:3" ht="13" thickBot="1" x14ac:dyDescent="0.4">
      <c r="A28" s="36" t="s">
        <v>35</v>
      </c>
      <c r="B28" s="3" t="s">
        <v>35</v>
      </c>
      <c r="C28" s="40">
        <v>788</v>
      </c>
    </row>
    <row r="29" spans="1:3" ht="13" thickBot="1" x14ac:dyDescent="0.4">
      <c r="B29" s="3" t="s">
        <v>51</v>
      </c>
      <c r="C29" s="40">
        <v>17</v>
      </c>
    </row>
    <row r="30" spans="1:3" ht="13" thickBot="1" x14ac:dyDescent="0.4">
      <c r="B30" s="3" t="s">
        <v>50</v>
      </c>
      <c r="C30" s="40">
        <v>178</v>
      </c>
    </row>
    <row r="31" spans="1:3" ht="13" thickBot="1" x14ac:dyDescent="0.4">
      <c r="A31" s="36" t="s">
        <v>31</v>
      </c>
      <c r="B31" s="3" t="s">
        <v>31</v>
      </c>
      <c r="C31" s="40">
        <v>421</v>
      </c>
    </row>
    <row r="32" spans="1:3" ht="13" thickBot="1" x14ac:dyDescent="0.4">
      <c r="A32" s="36" t="s">
        <v>42</v>
      </c>
      <c r="B32" s="3" t="s">
        <v>42</v>
      </c>
      <c r="C32" s="40">
        <v>245</v>
      </c>
    </row>
    <row r="33" spans="1:3" ht="15" thickBot="1" x14ac:dyDescent="0.4">
      <c r="A33" s="36" t="s">
        <v>8</v>
      </c>
      <c r="B33" s="46" t="s">
        <v>8</v>
      </c>
      <c r="C33" s="40">
        <v>11732</v>
      </c>
    </row>
    <row r="34" spans="1:3" ht="13" thickBot="1" x14ac:dyDescent="0.4">
      <c r="A34" s="36" t="s">
        <v>44</v>
      </c>
      <c r="B34" s="3" t="s">
        <v>44</v>
      </c>
      <c r="C34" s="40">
        <v>362</v>
      </c>
    </row>
    <row r="35" spans="1:3" ht="15" thickBot="1" x14ac:dyDescent="0.4">
      <c r="A35" s="36" t="s">
        <v>7</v>
      </c>
      <c r="B35" s="46" t="s">
        <v>7</v>
      </c>
      <c r="C35" s="40">
        <v>29988</v>
      </c>
    </row>
    <row r="36" spans="1:3" ht="13" thickBot="1" x14ac:dyDescent="0.4">
      <c r="A36" s="36" t="s">
        <v>24</v>
      </c>
      <c r="B36" s="3" t="s">
        <v>24</v>
      </c>
      <c r="C36" s="40">
        <v>948</v>
      </c>
    </row>
    <row r="37" spans="1:3" ht="13" thickBot="1" x14ac:dyDescent="0.4">
      <c r="B37" s="3" t="s">
        <v>53</v>
      </c>
      <c r="C37" s="40">
        <v>61</v>
      </c>
    </row>
    <row r="38" spans="1:3" ht="15" thickBot="1" x14ac:dyDescent="0.4">
      <c r="A38" s="36" t="s">
        <v>21</v>
      </c>
      <c r="B38" s="46" t="s">
        <v>21</v>
      </c>
      <c r="C38" s="40">
        <v>2214</v>
      </c>
    </row>
    <row r="39" spans="1:3" ht="13" thickBot="1" x14ac:dyDescent="0.4">
      <c r="A39" s="36" t="s">
        <v>46</v>
      </c>
      <c r="B39" s="3" t="s">
        <v>46</v>
      </c>
      <c r="C39" s="40">
        <v>334</v>
      </c>
    </row>
    <row r="40" spans="1:3" ht="13" thickBot="1" x14ac:dyDescent="0.4">
      <c r="A40" s="36" t="s">
        <v>37</v>
      </c>
      <c r="B40" s="3" t="s">
        <v>37</v>
      </c>
      <c r="C40" s="40">
        <v>154</v>
      </c>
    </row>
    <row r="41" spans="1:3" ht="15" thickBot="1" x14ac:dyDescent="0.4">
      <c r="A41" s="36" t="s">
        <v>19</v>
      </c>
      <c r="B41" s="46" t="s">
        <v>19</v>
      </c>
      <c r="C41" s="40">
        <v>5598</v>
      </c>
    </row>
    <row r="42" spans="1:3" ht="13" thickBot="1" x14ac:dyDescent="0.4">
      <c r="A42" s="36" t="s">
        <v>65</v>
      </c>
      <c r="B42" s="3" t="s">
        <v>65</v>
      </c>
      <c r="C42" s="40">
        <v>136</v>
      </c>
    </row>
    <row r="43" spans="1:3" ht="13" thickBot="1" x14ac:dyDescent="0.4">
      <c r="B43" s="3" t="s">
        <v>40</v>
      </c>
      <c r="C43" s="40">
        <v>720</v>
      </c>
    </row>
    <row r="44" spans="1:3" ht="13" thickBot="1" x14ac:dyDescent="0.4">
      <c r="A44" s="36" t="s">
        <v>25</v>
      </c>
      <c r="B44" s="3" t="s">
        <v>25</v>
      </c>
      <c r="C44" s="40">
        <v>500</v>
      </c>
    </row>
    <row r="45" spans="1:3" ht="13" thickBot="1" x14ac:dyDescent="0.4">
      <c r="A45" s="36" t="s">
        <v>54</v>
      </c>
      <c r="B45" s="3" t="s">
        <v>54</v>
      </c>
      <c r="C45" s="40">
        <v>62</v>
      </c>
    </row>
    <row r="46" spans="1:3" ht="13" thickBot="1" x14ac:dyDescent="0.4">
      <c r="A46" s="36" t="s">
        <v>20</v>
      </c>
      <c r="B46" s="3" t="s">
        <v>20</v>
      </c>
      <c r="C46" s="40">
        <v>367</v>
      </c>
    </row>
    <row r="47" spans="1:3" ht="15" thickBot="1" x14ac:dyDescent="0.4">
      <c r="A47" s="36" t="s">
        <v>15</v>
      </c>
      <c r="B47" s="46" t="s">
        <v>15</v>
      </c>
      <c r="C47" s="40">
        <v>1699</v>
      </c>
    </row>
    <row r="48" spans="1:3" ht="13" thickBot="1" x14ac:dyDescent="0.4">
      <c r="A48" s="36" t="s">
        <v>28</v>
      </c>
      <c r="B48" s="3" t="s">
        <v>28</v>
      </c>
      <c r="C48" s="40">
        <v>113</v>
      </c>
    </row>
    <row r="49" spans="1:3" ht="13" thickBot="1" x14ac:dyDescent="0.4">
      <c r="A49" s="36" t="s">
        <v>48</v>
      </c>
      <c r="B49" s="3" t="s">
        <v>48</v>
      </c>
      <c r="C49" s="40">
        <v>55</v>
      </c>
    </row>
    <row r="50" spans="1:3" ht="13" thickBot="1" x14ac:dyDescent="0.4">
      <c r="A50" s="36" t="s">
        <v>29</v>
      </c>
      <c r="B50" s="3" t="s">
        <v>29</v>
      </c>
      <c r="C50" s="40">
        <v>1392</v>
      </c>
    </row>
    <row r="51" spans="1:3" ht="15" thickBot="1" x14ac:dyDescent="0.4">
      <c r="A51" s="36" t="s">
        <v>9</v>
      </c>
      <c r="B51" s="46" t="s">
        <v>9</v>
      </c>
      <c r="C51" s="40">
        <v>1132</v>
      </c>
    </row>
    <row r="52" spans="1:3" ht="13" thickBot="1" x14ac:dyDescent="0.4">
      <c r="B52" s="3" t="s">
        <v>56</v>
      </c>
      <c r="C52" s="40">
        <v>76</v>
      </c>
    </row>
    <row r="53" spans="1:3" ht="13" thickBot="1" x14ac:dyDescent="0.4">
      <c r="A53" s="36" t="s">
        <v>22</v>
      </c>
      <c r="B53" s="3" t="s">
        <v>22</v>
      </c>
      <c r="C53" s="40">
        <v>595</v>
      </c>
    </row>
    <row r="54" spans="1:3" ht="13" thickBot="1" x14ac:dyDescent="0.4">
      <c r="A54" s="36" t="s">
        <v>55</v>
      </c>
      <c r="B54" s="14" t="s">
        <v>55</v>
      </c>
      <c r="C54" s="41">
        <v>17</v>
      </c>
    </row>
    <row r="55" spans="1:3" ht="13" thickBot="1" x14ac:dyDescent="0.4">
      <c r="B55" s="14" t="s">
        <v>55</v>
      </c>
      <c r="C55" s="41">
        <v>17</v>
      </c>
    </row>
    <row r="59" spans="1:3" ht="13" thickBot="1" x14ac:dyDescent="0.4"/>
    <row r="60" spans="1:3" ht="14.5" x14ac:dyDescent="0.35">
      <c r="B60" s="3"/>
      <c r="C60" s="45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4A698CB1-A876-45E8-B01C-1A6BE496F9F2}"/>
    <hyperlink ref="B33" r:id="rId2" display="https://www.worldometers.info/coronavirus/usa/new-jersey/" xr:uid="{A8B102B4-58A2-4620-BDF8-275E5FE7E06C}"/>
    <hyperlink ref="B16" r:id="rId3" display="https://www.worldometers.info/coronavirus/usa/illinois/" xr:uid="{4D5EAE27-FBDE-4454-A665-84B906B2AB72}"/>
    <hyperlink ref="B6" r:id="rId4" display="https://www.worldometers.info/coronavirus/usa/california/" xr:uid="{7E373EA5-0EA4-4B26-A833-A1EF744DFFC6}"/>
    <hyperlink ref="B24" r:id="rId5" display="https://www.worldometers.info/coronavirus/usa/massachusetts/" xr:uid="{C1549BAF-8C81-491C-979D-CCA547A50277}"/>
    <hyperlink ref="B11" r:id="rId6" display="https://www.worldometers.info/coronavirus/usa/florida/" xr:uid="{BB24C7E6-9C2A-416F-917D-6EFCA8695D31}"/>
    <hyperlink ref="B21" r:id="rId7" display="https://www.worldometers.info/coronavirus/usa/louisiana/" xr:uid="{4E2919A1-E5E1-4F47-BF2D-DC8E52B07C89}"/>
    <hyperlink ref="B41" r:id="rId8" display="https://www.worldometers.info/coronavirus/usa/florida/" xr:uid="{41549F2F-F7D1-44E0-94B0-E22DD789B556}"/>
    <hyperlink ref="B47" r:id="rId9" display="https://www.worldometers.info/coronavirus/usa/louisiana/" xr:uid="{A90CDBF5-8B75-4031-94F0-08A85CBC3B52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2020-06-02T10:32:30Z</dcterms:modified>
</cp:coreProperties>
</file>