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62" documentId="8_{1CCDC67D-1DE7-4734-A9AA-53F7969453EE}" xr6:coauthVersionLast="45" xr6:coauthVersionMax="45" xr10:uidLastSave="{D0214BFA-1921-4923-8E9A-E9F49591E417}"/>
  <bookViews>
    <workbookView xWindow="10635" yWindow="-17835" windowWidth="22485" windowHeight="16485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Updates'!$A$1:$V$56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2" i="3"/>
  <c r="D57" i="3"/>
  <c r="B57" i="3"/>
  <c r="I57" i="3"/>
  <c r="F57" i="3"/>
  <c r="N5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2" i="3"/>
  <c r="M36" i="3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L36" i="3" l="1"/>
  <c r="L8" i="3"/>
  <c r="L42" i="3"/>
  <c r="L38" i="3"/>
  <c r="L52" i="3"/>
  <c r="L28" i="3"/>
  <c r="L3" i="3"/>
  <c r="L27" i="3"/>
  <c r="L30" i="3"/>
  <c r="L25" i="3"/>
  <c r="L16" i="3"/>
  <c r="L55" i="3"/>
  <c r="L41" i="3"/>
  <c r="L5" i="3"/>
  <c r="L19" i="3"/>
  <c r="L7" i="3"/>
  <c r="L54" i="3"/>
  <c r="L56" i="3"/>
  <c r="L31" i="3"/>
  <c r="L37" i="3"/>
  <c r="L11" i="3"/>
  <c r="L32" i="3"/>
  <c r="L46" i="3"/>
  <c r="L51" i="3"/>
  <c r="L10" i="3"/>
  <c r="L14" i="3"/>
  <c r="L24" i="3"/>
  <c r="L53" i="3"/>
  <c r="L47" i="3"/>
  <c r="L4" i="3"/>
  <c r="L20" i="3"/>
  <c r="L39" i="3"/>
  <c r="L40" i="3"/>
  <c r="L18" i="3"/>
  <c r="L22" i="3"/>
  <c r="L12" i="3"/>
  <c r="L23" i="3"/>
  <c r="L15" i="3"/>
  <c r="L50" i="3"/>
  <c r="L34" i="3"/>
  <c r="L33" i="3"/>
  <c r="L45" i="3"/>
  <c r="L48" i="3"/>
  <c r="L2" i="3"/>
  <c r="L49" i="3"/>
  <c r="L21" i="3"/>
  <c r="L44" i="3"/>
  <c r="L13" i="3"/>
  <c r="L35" i="3"/>
  <c r="L29" i="3"/>
  <c r="L26" i="3"/>
  <c r="L43" i="3"/>
  <c r="L6" i="3"/>
  <c r="L17" i="3"/>
  <c r="M15" i="3" l="1"/>
  <c r="M51" i="3"/>
  <c r="M31" i="3"/>
  <c r="M45" i="3"/>
  <c r="M3" i="3"/>
  <c r="M29" i="3"/>
  <c r="M50" i="3"/>
  <c r="M41" i="3"/>
  <c r="M32" i="3"/>
  <c r="M23" i="3"/>
  <c r="M14" i="3"/>
  <c r="M56" i="3"/>
  <c r="M10" i="3"/>
  <c r="M6" i="3"/>
  <c r="M9" i="3"/>
  <c r="M16" i="3"/>
  <c r="M11" i="3"/>
  <c r="M35" i="3"/>
  <c r="M8" i="3"/>
  <c r="M33" i="3"/>
  <c r="M37" i="3"/>
  <c r="M28" i="3"/>
  <c r="M22" i="3"/>
  <c r="M5" i="3"/>
  <c r="M55" i="3"/>
  <c r="M44" i="3"/>
  <c r="M30" i="3"/>
  <c r="M47" i="3"/>
  <c r="M53" i="3"/>
  <c r="M27" i="3"/>
  <c r="M18" i="3"/>
  <c r="M24" i="3"/>
  <c r="M49" i="3"/>
  <c r="M20" i="3"/>
  <c r="M13" i="3"/>
  <c r="M26" i="3"/>
  <c r="M40" i="3"/>
  <c r="M54" i="3"/>
  <c r="M7" i="3"/>
  <c r="M17" i="3"/>
  <c r="M12" i="3"/>
  <c r="M21" i="3"/>
  <c r="M4" i="3"/>
  <c r="M39" i="3"/>
  <c r="M46" i="3"/>
  <c r="M43" i="3"/>
  <c r="M2" i="3"/>
  <c r="M48" i="3"/>
  <c r="M52" i="3"/>
  <c r="M25" i="3"/>
  <c r="M34" i="3"/>
  <c r="M42" i="3"/>
  <c r="M19" i="3"/>
  <c r="M38" i="3"/>
  <c r="L9" i="3" l="1"/>
  <c r="N5" i="1" l="1"/>
  <c r="O5" i="1" s="1"/>
  <c r="N6" i="1"/>
  <c r="O6" i="1" s="1"/>
  <c r="N7" i="1"/>
  <c r="O7" i="1" s="1"/>
  <c r="N8" i="1"/>
  <c r="O8" i="1" s="1"/>
  <c r="N9" i="1"/>
  <c r="O9" i="1" s="1"/>
  <c r="N10" i="1"/>
  <c r="N11" i="1"/>
  <c r="N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N28" i="1"/>
  <c r="N29" i="1"/>
  <c r="O29" i="1" s="1"/>
  <c r="N30" i="1"/>
  <c r="O30" i="1" s="1"/>
  <c r="N31" i="1"/>
  <c r="O31" i="1" s="1"/>
  <c r="N32" i="1"/>
  <c r="N33" i="1"/>
  <c r="O33" i="1" s="1"/>
  <c r="N34" i="1"/>
  <c r="N35" i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N45" i="1"/>
  <c r="O45" i="1" s="1"/>
  <c r="N46" i="1"/>
  <c r="O46" i="1" s="1"/>
  <c r="N47" i="1"/>
  <c r="O47" i="1" s="1"/>
  <c r="N48" i="1"/>
  <c r="O48" i="1" s="1"/>
  <c r="N49" i="1"/>
  <c r="O49" i="1" s="1"/>
  <c r="N50" i="1"/>
  <c r="N51" i="1"/>
  <c r="N52" i="1"/>
  <c r="N53" i="1"/>
  <c r="O53" i="1" s="1"/>
  <c r="N54" i="1"/>
  <c r="O54" i="1" s="1"/>
  <c r="O51" i="1" l="1"/>
  <c r="O32" i="1"/>
  <c r="O50" i="1"/>
  <c r="O35" i="1"/>
  <c r="O12" i="1"/>
  <c r="O34" i="1"/>
  <c r="O27" i="1"/>
  <c r="O19" i="1"/>
  <c r="O10" i="1"/>
  <c r="O43" i="1"/>
  <c r="O28" i="1"/>
  <c r="O52" i="1"/>
  <c r="O44" i="1"/>
  <c r="O11" i="1"/>
  <c r="U2" i="1"/>
  <c r="N55" i="1" l="1"/>
  <c r="O55" i="1" l="1"/>
  <c r="U15" i="1"/>
  <c r="V15" i="1" s="1"/>
  <c r="U49" i="1"/>
  <c r="V49" i="1" s="1"/>
  <c r="U51" i="1"/>
  <c r="V51" i="1" s="1"/>
  <c r="U26" i="1"/>
  <c r="V26" i="1" s="1"/>
  <c r="U21" i="1"/>
  <c r="V21" i="1" s="1"/>
  <c r="U28" i="1"/>
  <c r="V28" i="1" s="1"/>
  <c r="U38" i="1"/>
  <c r="V38" i="1" s="1"/>
  <c r="U33" i="1"/>
  <c r="V33" i="1" s="1"/>
  <c r="U37" i="1"/>
  <c r="V37" i="1" s="1"/>
  <c r="U31" i="1"/>
  <c r="V31" i="1" s="1"/>
  <c r="U22" i="1"/>
  <c r="V22" i="1" s="1"/>
  <c r="U24" i="1"/>
  <c r="V24" i="1" s="1"/>
  <c r="U19" i="1"/>
  <c r="V19" i="1" s="1"/>
  <c r="U7" i="1"/>
  <c r="V7" i="1" s="1"/>
  <c r="U23" i="1"/>
  <c r="V23" i="1" s="1"/>
  <c r="U39" i="1"/>
  <c r="V39" i="1" s="1"/>
  <c r="U48" i="1"/>
  <c r="V48" i="1" s="1"/>
  <c r="U14" i="1"/>
  <c r="V14" i="1" s="1"/>
  <c r="U30" i="1"/>
  <c r="V30" i="1" s="1"/>
  <c r="U46" i="1"/>
  <c r="V46" i="1" s="1"/>
  <c r="U9" i="1"/>
  <c r="V9" i="1" s="1"/>
  <c r="U25" i="1"/>
  <c r="V25" i="1" s="1"/>
  <c r="U54" i="1"/>
  <c r="V54" i="1" s="1"/>
  <c r="U32" i="1"/>
  <c r="V32" i="1" s="1"/>
  <c r="U27" i="1"/>
  <c r="V27" i="1" s="1"/>
  <c r="U18" i="1"/>
  <c r="V18" i="1" s="1"/>
  <c r="U52" i="1"/>
  <c r="V52" i="1" s="1"/>
  <c r="U47" i="1"/>
  <c r="V47" i="1" s="1"/>
  <c r="U6" i="1"/>
  <c r="V6" i="1" s="1"/>
  <c r="U17" i="1"/>
  <c r="V17" i="1" s="1"/>
  <c r="U8" i="1"/>
  <c r="V8" i="1" s="1"/>
  <c r="U40" i="1"/>
  <c r="V40" i="1" s="1"/>
  <c r="U35" i="1"/>
  <c r="V35" i="1" s="1"/>
  <c r="U10" i="1"/>
  <c r="V10" i="1" s="1"/>
  <c r="U42" i="1"/>
  <c r="V42" i="1" s="1"/>
  <c r="U5" i="1"/>
  <c r="V5" i="1" s="1"/>
  <c r="U53" i="1"/>
  <c r="V53" i="1" s="1"/>
  <c r="U12" i="1"/>
  <c r="V12" i="1" s="1"/>
  <c r="U44" i="1"/>
  <c r="V44" i="1" s="1"/>
  <c r="U41" i="1"/>
  <c r="V41" i="1" s="1"/>
  <c r="U16" i="1"/>
  <c r="V16" i="1" s="1"/>
  <c r="U50" i="1"/>
  <c r="V50" i="1" s="1"/>
  <c r="U11" i="1"/>
  <c r="V11" i="1" s="1"/>
  <c r="U43" i="1"/>
  <c r="V43" i="1" s="1"/>
  <c r="U34" i="1"/>
  <c r="V34" i="1" s="1"/>
  <c r="U13" i="1"/>
  <c r="V13" i="1" s="1"/>
  <c r="U45" i="1"/>
  <c r="V45" i="1" s="1"/>
  <c r="U20" i="1"/>
  <c r="V20" i="1" s="1"/>
  <c r="U36" i="1"/>
  <c r="V36" i="1" s="1"/>
  <c r="U29" i="1"/>
  <c r="V29" i="1" s="1"/>
  <c r="S43" i="1"/>
  <c r="S27" i="1"/>
  <c r="S54" i="1"/>
  <c r="S46" i="1"/>
  <c r="S38" i="1"/>
  <c r="S30" i="1"/>
  <c r="S22" i="1"/>
  <c r="S14" i="1"/>
  <c r="S6" i="1"/>
  <c r="S48" i="1"/>
  <c r="S40" i="1"/>
  <c r="S32" i="1"/>
  <c r="S24" i="1"/>
  <c r="S16" i="1"/>
  <c r="S8" i="1"/>
  <c r="S19" i="1"/>
  <c r="S11" i="1"/>
  <c r="S53" i="1"/>
  <c r="S45" i="1"/>
  <c r="S37" i="1"/>
  <c r="S21" i="1"/>
  <c r="S13" i="1"/>
  <c r="S5" i="1"/>
  <c r="S50" i="1"/>
  <c r="S42" i="1"/>
  <c r="S34" i="1"/>
  <c r="S26" i="1"/>
  <c r="S18" i="1"/>
  <c r="S10" i="1"/>
  <c r="S35" i="1"/>
  <c r="S47" i="1"/>
  <c r="S31" i="1"/>
  <c r="S15" i="1"/>
  <c r="S7" i="1"/>
  <c r="S44" i="1"/>
  <c r="S36" i="1"/>
  <c r="S28" i="1"/>
  <c r="S20" i="1"/>
  <c r="S12" i="1"/>
  <c r="S51" i="1"/>
  <c r="S39" i="1"/>
  <c r="S23" i="1"/>
  <c r="S52" i="1"/>
  <c r="S55" i="1" s="1"/>
  <c r="S49" i="1"/>
  <c r="S41" i="1"/>
  <c r="S33" i="1"/>
  <c r="S25" i="1"/>
  <c r="S17" i="1"/>
  <c r="S29" i="1"/>
  <c r="S9" i="1"/>
  <c r="T48" i="1"/>
  <c r="T52" i="1"/>
  <c r="T55" i="1" s="1"/>
  <c r="T51" i="1"/>
  <c r="T43" i="1"/>
  <c r="T35" i="1"/>
  <c r="T27" i="1"/>
  <c r="T19" i="1"/>
  <c r="T11" i="1"/>
  <c r="T24" i="1"/>
  <c r="T53" i="1"/>
  <c r="T21" i="1"/>
  <c r="T13" i="1"/>
  <c r="T5" i="1"/>
  <c r="T45" i="1"/>
  <c r="T37" i="1"/>
  <c r="T50" i="1"/>
  <c r="T42" i="1"/>
  <c r="T34" i="1"/>
  <c r="T26" i="1"/>
  <c r="T18" i="1"/>
  <c r="T10" i="1"/>
  <c r="T40" i="1"/>
  <c r="T16" i="1"/>
  <c r="T8" i="1"/>
  <c r="T47" i="1"/>
  <c r="T39" i="1"/>
  <c r="T31" i="1"/>
  <c r="T23" i="1"/>
  <c r="T15" i="1"/>
  <c r="T7" i="1"/>
  <c r="T36" i="1"/>
  <c r="T20" i="1"/>
  <c r="T49" i="1"/>
  <c r="T41" i="1"/>
  <c r="T33" i="1"/>
  <c r="T25" i="1"/>
  <c r="T17" i="1"/>
  <c r="T9" i="1"/>
  <c r="T32" i="1"/>
  <c r="T44" i="1"/>
  <c r="T28" i="1"/>
  <c r="T12" i="1"/>
  <c r="T54" i="1"/>
  <c r="T46" i="1"/>
  <c r="T38" i="1"/>
  <c r="T30" i="1"/>
  <c r="T22" i="1"/>
  <c r="T14" i="1"/>
  <c r="T29" i="1"/>
  <c r="T6" i="1"/>
  <c r="R14" i="1"/>
  <c r="R6" i="1"/>
  <c r="R49" i="1"/>
  <c r="R41" i="1"/>
  <c r="R33" i="1"/>
  <c r="R25" i="1"/>
  <c r="R17" i="1"/>
  <c r="R9" i="1"/>
  <c r="R30" i="1"/>
  <c r="R46" i="1"/>
  <c r="R35" i="1"/>
  <c r="R19" i="1"/>
  <c r="R11" i="1"/>
  <c r="R38" i="1"/>
  <c r="R51" i="1"/>
  <c r="R43" i="1"/>
  <c r="R27" i="1"/>
  <c r="R48" i="1"/>
  <c r="R40" i="1"/>
  <c r="R32" i="1"/>
  <c r="R24" i="1"/>
  <c r="R16" i="1"/>
  <c r="R8" i="1"/>
  <c r="R54" i="1"/>
  <c r="R22" i="1"/>
  <c r="R53" i="1"/>
  <c r="R45" i="1"/>
  <c r="R37" i="1"/>
  <c r="R21" i="1"/>
  <c r="R13" i="1"/>
  <c r="R5" i="1"/>
  <c r="R42" i="1"/>
  <c r="R26" i="1"/>
  <c r="R10" i="1"/>
  <c r="R47" i="1"/>
  <c r="R39" i="1"/>
  <c r="R31" i="1"/>
  <c r="R23" i="1"/>
  <c r="R15" i="1"/>
  <c r="R7" i="1"/>
  <c r="R50" i="1"/>
  <c r="R34" i="1"/>
  <c r="R18" i="1"/>
  <c r="R52" i="1"/>
  <c r="R55" i="1" s="1"/>
  <c r="R44" i="1"/>
  <c r="R36" i="1"/>
  <c r="R28" i="1"/>
  <c r="R20" i="1"/>
  <c r="R12" i="1"/>
  <c r="R29" i="1"/>
  <c r="Q25" i="1"/>
  <c r="Q22" i="1"/>
  <c r="Q33" i="1"/>
  <c r="Q26" i="1"/>
  <c r="Q7" i="1"/>
  <c r="Q45" i="1"/>
  <c r="Q20" i="1"/>
  <c r="Q52" i="1"/>
  <c r="Q55" i="1" s="1"/>
  <c r="Q27" i="1"/>
  <c r="Q38" i="1"/>
  <c r="Q9" i="1"/>
  <c r="Q12" i="1"/>
  <c r="Q28" i="1"/>
  <c r="Q49" i="1"/>
  <c r="Q35" i="1"/>
  <c r="Q46" i="1"/>
  <c r="Q31" i="1"/>
  <c r="Q17" i="1"/>
  <c r="Q32" i="1"/>
  <c r="Q36" i="1"/>
  <c r="Q30" i="1"/>
  <c r="Q50" i="1"/>
  <c r="Q54" i="1"/>
  <c r="Q8" i="1"/>
  <c r="Q53" i="1"/>
  <c r="Q18" i="1"/>
  <c r="Q19" i="1"/>
  <c r="Q16" i="1"/>
  <c r="Q5" i="1"/>
  <c r="Q37" i="1"/>
  <c r="Q34" i="1"/>
  <c r="Q6" i="1"/>
  <c r="Q15" i="1"/>
  <c r="Q41" i="1"/>
  <c r="Q42" i="1"/>
  <c r="Q47" i="1"/>
  <c r="Q11" i="1"/>
  <c r="Q48" i="1"/>
  <c r="Q44" i="1"/>
  <c r="Q23" i="1"/>
  <c r="Q40" i="1"/>
  <c r="Q10" i="1"/>
  <c r="Q14" i="1"/>
  <c r="Q24" i="1"/>
  <c r="Q43" i="1"/>
  <c r="Q51" i="1"/>
  <c r="Q39" i="1"/>
  <c r="Q21" i="1"/>
  <c r="Q29" i="1"/>
  <c r="Q13" i="1"/>
  <c r="U55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<sst xmlns="http://schemas.openxmlformats.org/spreadsheetml/2006/main" count="321" uniqueCount="102">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</sst>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12" fillId="5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right" vertical="top" wrapText="1"/>
    </xf>
    <xf numFmtId="0" fontId="0" fillId="2" borderId="1" xfId="0" applyFill="1" applyBorder="1"/>
    <xf numFmtId="0" fontId="6" fillId="0" borderId="0" xfId="0" applyFont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64" fontId="8" fillId="0" borderId="0" xfId="0" applyNumberFormat="1" applyFont="1"/>
    <xf numFmtId="164" fontId="13" fillId="0" borderId="0" xfId="1" applyNumberFormat="1" applyFont="1"/>
    <xf numFmtId="165" fontId="14" fillId="0" borderId="0" xfId="2" applyNumberFormat="1" applyFont="1"/>
    <xf numFmtId="165" fontId="15" fillId="0" borderId="0" xfId="2" applyNumberFormat="1" applyFont="1"/>
    <xf numFmtId="164" fontId="1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3" t="s">
        <v>68</v>
      </c>
      <c r="M1" s="53"/>
      <c r="N1" s="53"/>
      <c r="O1" s="6">
        <v>1.4999999999999999E-2</v>
      </c>
      <c r="P1" s="6"/>
      <c r="Q1" s="54" t="s">
        <v>77</v>
      </c>
      <c r="R1" s="54"/>
      <c r="S1" s="54"/>
      <c r="T1" s="54"/>
      <c r="U1" s="54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52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3" t="s">
        <v>7</v>
      </c>
      <c r="B5" s="1">
        <v>337421</v>
      </c>
      <c r="C5" s="2"/>
      <c r="D5" s="1">
        <v>26365</v>
      </c>
      <c r="E5" s="2"/>
      <c r="F5" s="1">
        <v>255509</v>
      </c>
      <c r="G5" s="1">
        <v>17199</v>
      </c>
      <c r="H5" s="1">
        <v>1344</v>
      </c>
      <c r="I5" s="1">
        <v>1089916</v>
      </c>
      <c r="J5" s="1">
        <v>55556</v>
      </c>
      <c r="K5" s="7"/>
      <c r="L5" s="8"/>
      <c r="M5" s="26">
        <f t="shared" ref="M5:M32" si="0">D5/B5</f>
        <v>7.8136808319577034E-2</v>
      </c>
      <c r="N5" s="4">
        <f t="shared" ref="N5:N32" si="1">D5/$O$1</f>
        <v>1757666.6666666667</v>
      </c>
      <c r="O5" s="5">
        <f t="shared" ref="O5:O32" si="2">ABS(F5-N5)/N5</f>
        <v>0.85463170870472216</v>
      </c>
      <c r="P5" s="5"/>
      <c r="Q5" s="22">
        <f t="shared" ref="Q5:Q32" si="3">$Q$2*$N5</f>
        <v>263650</v>
      </c>
      <c r="R5" s="22">
        <f t="shared" ref="R5:R32" si="4">$R$2*$N5</f>
        <v>1054600</v>
      </c>
      <c r="S5" s="22">
        <f t="shared" ref="S5:S32" si="5">$S$2*$N5</f>
        <v>439416.66666666669</v>
      </c>
      <c r="T5" s="22">
        <f t="shared" ref="T5:T32" si="6">$T$2*$N5</f>
        <v>219708.33333333334</v>
      </c>
      <c r="U5" s="22">
        <f t="shared" ref="U5:U32" si="7">$U$2*$N5</f>
        <v>26365</v>
      </c>
      <c r="V5" s="19">
        <f t="shared" ref="V5:V32" si="8">N5-U5</f>
        <v>1731301.6666666667</v>
      </c>
    </row>
    <row r="6" spans="1:22" ht="15" thickBot="1" x14ac:dyDescent="0.4">
      <c r="A6" s="49" t="s">
        <v>8</v>
      </c>
      <c r="B6" s="1">
        <v>135106</v>
      </c>
      <c r="C6" s="2"/>
      <c r="D6" s="1">
        <v>8834</v>
      </c>
      <c r="E6" s="2"/>
      <c r="F6" s="1">
        <v>125151</v>
      </c>
      <c r="G6" s="1">
        <v>15211</v>
      </c>
      <c r="H6" s="2">
        <v>995</v>
      </c>
      <c r="I6" s="1">
        <v>290966</v>
      </c>
      <c r="J6" s="1">
        <v>32760</v>
      </c>
      <c r="K6" s="7"/>
      <c r="L6" s="8"/>
      <c r="M6" s="26">
        <f t="shared" si="0"/>
        <v>6.5385697156306904E-2</v>
      </c>
      <c r="N6" s="4">
        <f t="shared" si="1"/>
        <v>588933.33333333337</v>
      </c>
      <c r="O6" s="5">
        <f t="shared" si="2"/>
        <v>0.78749547203984605</v>
      </c>
      <c r="P6" s="5"/>
      <c r="Q6" s="22">
        <f t="shared" si="3"/>
        <v>88340</v>
      </c>
      <c r="R6" s="22">
        <f t="shared" si="4"/>
        <v>353360</v>
      </c>
      <c r="S6" s="22">
        <f t="shared" si="5"/>
        <v>147233.33333333334</v>
      </c>
      <c r="T6" s="22">
        <f t="shared" si="6"/>
        <v>73616.666666666672</v>
      </c>
      <c r="U6" s="22">
        <f t="shared" si="7"/>
        <v>8834</v>
      </c>
      <c r="V6" s="19">
        <f t="shared" si="8"/>
        <v>580099.33333333337</v>
      </c>
    </row>
    <row r="7" spans="1:22" ht="15" thickBot="1" x14ac:dyDescent="0.4">
      <c r="A7" s="3" t="s">
        <v>17</v>
      </c>
      <c r="B7" s="1">
        <v>73721</v>
      </c>
      <c r="C7" s="2"/>
      <c r="D7" s="1">
        <v>4552</v>
      </c>
      <c r="E7" s="2"/>
      <c r="F7" s="1">
        <v>61051</v>
      </c>
      <c r="G7" s="1">
        <v>10793</v>
      </c>
      <c r="H7" s="2">
        <v>666</v>
      </c>
      <c r="I7" s="1">
        <v>351632</v>
      </c>
      <c r="J7" s="1">
        <v>51482</v>
      </c>
      <c r="K7" s="7"/>
      <c r="L7" s="8"/>
      <c r="M7" s="26">
        <f t="shared" si="0"/>
        <v>6.174631380475034E-2</v>
      </c>
      <c r="N7" s="4">
        <f t="shared" si="1"/>
        <v>303466.66666666669</v>
      </c>
      <c r="O7" s="5">
        <f t="shared" si="2"/>
        <v>0.79882139718804923</v>
      </c>
      <c r="P7" s="5"/>
      <c r="Q7" s="22">
        <f t="shared" si="3"/>
        <v>45520</v>
      </c>
      <c r="R7" s="22">
        <f t="shared" si="4"/>
        <v>182080</v>
      </c>
      <c r="S7" s="22">
        <f t="shared" si="5"/>
        <v>75866.666666666672</v>
      </c>
      <c r="T7" s="22">
        <f t="shared" si="6"/>
        <v>37933.333333333336</v>
      </c>
      <c r="U7" s="22">
        <f t="shared" si="7"/>
        <v>4552</v>
      </c>
      <c r="V7" s="19">
        <f t="shared" si="8"/>
        <v>298914.66666666669</v>
      </c>
    </row>
    <row r="8" spans="1:22" ht="15" thickBot="1" x14ac:dyDescent="0.4">
      <c r="A8" s="3" t="s">
        <v>12</v>
      </c>
      <c r="B8" s="1">
        <v>70873</v>
      </c>
      <c r="C8" s="2"/>
      <c r="D8" s="1">
        <v>3111</v>
      </c>
      <c r="E8" s="2"/>
      <c r="F8" s="1">
        <v>67117</v>
      </c>
      <c r="G8" s="1">
        <v>5528</v>
      </c>
      <c r="H8" s="2">
        <v>243</v>
      </c>
      <c r="I8" s="1">
        <v>379043</v>
      </c>
      <c r="J8" s="1">
        <v>29563</v>
      </c>
      <c r="K8" s="7"/>
      <c r="L8" s="8"/>
      <c r="M8" s="26">
        <f t="shared" si="0"/>
        <v>4.3895418565603264E-2</v>
      </c>
      <c r="N8" s="4">
        <f t="shared" si="1"/>
        <v>207400</v>
      </c>
      <c r="O8" s="5">
        <f t="shared" si="2"/>
        <v>0.67638862102217934</v>
      </c>
      <c r="P8" s="5"/>
      <c r="Q8" s="22">
        <f t="shared" si="3"/>
        <v>31110</v>
      </c>
      <c r="R8" s="22">
        <f t="shared" si="4"/>
        <v>124440</v>
      </c>
      <c r="S8" s="22">
        <f t="shared" si="5"/>
        <v>51850</v>
      </c>
      <c r="T8" s="22">
        <f t="shared" si="6"/>
        <v>25925</v>
      </c>
      <c r="U8" s="22">
        <f t="shared" si="7"/>
        <v>3111</v>
      </c>
      <c r="V8" s="19">
        <f t="shared" si="8"/>
        <v>204289</v>
      </c>
    </row>
    <row r="9" spans="1:22" ht="15" thickBot="1" x14ac:dyDescent="0.4">
      <c r="A9" s="49" t="s">
        <v>10</v>
      </c>
      <c r="B9" s="1">
        <v>62477</v>
      </c>
      <c r="C9" s="47">
        <v>227</v>
      </c>
      <c r="D9" s="1">
        <v>2545</v>
      </c>
      <c r="E9" s="48">
        <v>10</v>
      </c>
      <c r="F9" s="1">
        <v>50204</v>
      </c>
      <c r="G9" s="1">
        <v>1596</v>
      </c>
      <c r="H9" s="2">
        <v>65</v>
      </c>
      <c r="I9" s="1">
        <v>842874</v>
      </c>
      <c r="J9" s="1">
        <v>21530</v>
      </c>
      <c r="K9" s="7"/>
      <c r="L9" s="8"/>
      <c r="M9" s="26">
        <f t="shared" si="0"/>
        <v>4.0734990476495349E-2</v>
      </c>
      <c r="N9" s="4">
        <f t="shared" si="1"/>
        <v>169666.66666666669</v>
      </c>
      <c r="O9" s="5">
        <f t="shared" si="2"/>
        <v>0.70410216110019652</v>
      </c>
      <c r="P9" s="5"/>
      <c r="Q9" s="22">
        <f t="shared" si="3"/>
        <v>25450.000000000004</v>
      </c>
      <c r="R9" s="22">
        <f t="shared" si="4"/>
        <v>101800.00000000001</v>
      </c>
      <c r="S9" s="22">
        <f t="shared" si="5"/>
        <v>42416.666666666672</v>
      </c>
      <c r="T9" s="22">
        <f t="shared" si="6"/>
        <v>21208.333333333336</v>
      </c>
      <c r="U9" s="22">
        <f t="shared" si="7"/>
        <v>2545</v>
      </c>
      <c r="V9" s="19">
        <f t="shared" si="8"/>
        <v>167121.66666666669</v>
      </c>
    </row>
    <row r="10" spans="1:22" ht="15" thickBot="1" x14ac:dyDescent="0.4">
      <c r="A10" s="49" t="s">
        <v>19</v>
      </c>
      <c r="B10" s="1">
        <v>56002</v>
      </c>
      <c r="C10" s="2"/>
      <c r="D10" s="1">
        <v>3592</v>
      </c>
      <c r="E10" s="2"/>
      <c r="F10" s="1">
        <v>51330</v>
      </c>
      <c r="G10" s="1">
        <v>4378</v>
      </c>
      <c r="H10" s="2">
        <v>281</v>
      </c>
      <c r="I10" s="1">
        <v>273875</v>
      </c>
      <c r="J10" s="1">
        <v>21411</v>
      </c>
      <c r="K10" s="7"/>
      <c r="L10" s="8"/>
      <c r="M10" s="26">
        <f t="shared" si="0"/>
        <v>6.4140566408342564E-2</v>
      </c>
      <c r="N10" s="4">
        <f t="shared" si="1"/>
        <v>239466.66666666669</v>
      </c>
      <c r="O10" s="5">
        <f t="shared" si="2"/>
        <v>0.78564866369710473</v>
      </c>
      <c r="P10" s="5"/>
      <c r="Q10" s="22">
        <f t="shared" si="3"/>
        <v>35920</v>
      </c>
      <c r="R10" s="22">
        <f t="shared" si="4"/>
        <v>143680</v>
      </c>
      <c r="S10" s="22">
        <f t="shared" si="5"/>
        <v>59866.666666666672</v>
      </c>
      <c r="T10" s="22">
        <f t="shared" si="6"/>
        <v>29933.333333333336</v>
      </c>
      <c r="U10" s="22">
        <f t="shared" si="7"/>
        <v>3592</v>
      </c>
      <c r="V10" s="19">
        <f t="shared" si="8"/>
        <v>235874.66666666669</v>
      </c>
    </row>
    <row r="11" spans="1:22" ht="15" thickBot="1" x14ac:dyDescent="0.4">
      <c r="A11" s="3" t="s">
        <v>11</v>
      </c>
      <c r="B11" s="1">
        <v>45646</v>
      </c>
      <c r="C11" s="2"/>
      <c r="D11" s="1">
        <v>4343</v>
      </c>
      <c r="E11" s="2"/>
      <c r="F11" s="1">
        <v>25629</v>
      </c>
      <c r="G11" s="1">
        <v>4584</v>
      </c>
      <c r="H11" s="2">
        <v>436</v>
      </c>
      <c r="I11" s="1">
        <v>254239</v>
      </c>
      <c r="J11" s="1">
        <v>25532</v>
      </c>
      <c r="K11" s="7"/>
      <c r="L11" s="8"/>
      <c r="M11" s="26">
        <f t="shared" si="0"/>
        <v>9.5145248214520445E-2</v>
      </c>
      <c r="N11" s="4">
        <f t="shared" si="1"/>
        <v>289533.33333333337</v>
      </c>
      <c r="O11" s="5">
        <f t="shared" si="2"/>
        <v>0.91148169468109608</v>
      </c>
      <c r="P11" s="5"/>
      <c r="Q11" s="22">
        <f t="shared" si="3"/>
        <v>43430.000000000007</v>
      </c>
      <c r="R11" s="22">
        <f t="shared" si="4"/>
        <v>173720.00000000003</v>
      </c>
      <c r="S11" s="22">
        <f t="shared" si="5"/>
        <v>72383.333333333343</v>
      </c>
      <c r="T11" s="22">
        <f t="shared" si="6"/>
        <v>36191.666666666672</v>
      </c>
      <c r="U11" s="22">
        <f t="shared" si="7"/>
        <v>4343</v>
      </c>
      <c r="V11" s="19">
        <f t="shared" si="8"/>
        <v>285190.33333333337</v>
      </c>
    </row>
    <row r="12" spans="1:22" ht="15" thickBot="1" x14ac:dyDescent="0.4">
      <c r="A12" s="49" t="s">
        <v>13</v>
      </c>
      <c r="B12" s="1">
        <v>38828</v>
      </c>
      <c r="C12" s="2"/>
      <c r="D12" s="1">
        <v>1600</v>
      </c>
      <c r="E12" s="2"/>
      <c r="F12" s="1">
        <v>36542</v>
      </c>
      <c r="G12" s="1">
        <v>1885</v>
      </c>
      <c r="H12" s="2">
        <v>78</v>
      </c>
      <c r="I12" s="1">
        <v>495075</v>
      </c>
      <c r="J12" s="1">
        <v>24035</v>
      </c>
      <c r="K12" s="7"/>
      <c r="L12" s="8"/>
      <c r="M12" s="26">
        <f t="shared" si="0"/>
        <v>4.1207376120325538E-2</v>
      </c>
      <c r="N12" s="4">
        <f t="shared" si="1"/>
        <v>106666.66666666667</v>
      </c>
      <c r="O12" s="5">
        <f t="shared" si="2"/>
        <v>0.65741875000000005</v>
      </c>
      <c r="P12" s="5"/>
      <c r="Q12" s="22">
        <f t="shared" si="3"/>
        <v>16000</v>
      </c>
      <c r="R12" s="22">
        <f t="shared" si="4"/>
        <v>64000</v>
      </c>
      <c r="S12" s="22">
        <f t="shared" si="5"/>
        <v>26666.666666666668</v>
      </c>
      <c r="T12" s="22">
        <f t="shared" si="6"/>
        <v>13333.333333333334</v>
      </c>
      <c r="U12" s="22">
        <f t="shared" si="7"/>
        <v>1600</v>
      </c>
      <c r="V12" s="19">
        <f t="shared" si="8"/>
        <v>105066.66666666667</v>
      </c>
    </row>
    <row r="13" spans="1:22" ht="15" thickBot="1" x14ac:dyDescent="0.4">
      <c r="A13" s="49" t="s">
        <v>15</v>
      </c>
      <c r="B13" s="1">
        <v>36550</v>
      </c>
      <c r="C13" s="2"/>
      <c r="D13" s="1">
        <v>1029</v>
      </c>
      <c r="E13" s="2"/>
      <c r="F13" s="1">
        <v>16814</v>
      </c>
      <c r="G13" s="1">
        <v>1311</v>
      </c>
      <c r="H13" s="2">
        <v>37</v>
      </c>
      <c r="I13" s="1">
        <v>459182</v>
      </c>
      <c r="J13" s="1">
        <v>16467</v>
      </c>
      <c r="K13" s="7"/>
      <c r="L13" s="8"/>
      <c r="M13" s="26">
        <f t="shared" si="0"/>
        <v>2.8153214774281805E-2</v>
      </c>
      <c r="N13" s="4">
        <f t="shared" si="1"/>
        <v>68600</v>
      </c>
      <c r="O13" s="5">
        <f t="shared" si="2"/>
        <v>0.75489795918367342</v>
      </c>
      <c r="P13" s="5"/>
      <c r="Q13" s="22">
        <f t="shared" si="3"/>
        <v>10290</v>
      </c>
      <c r="R13" s="22">
        <f t="shared" si="4"/>
        <v>41160</v>
      </c>
      <c r="S13" s="22">
        <f t="shared" si="5"/>
        <v>17150</v>
      </c>
      <c r="T13" s="22">
        <f t="shared" si="6"/>
        <v>8575</v>
      </c>
      <c r="U13" s="22">
        <f t="shared" si="7"/>
        <v>1029</v>
      </c>
      <c r="V13" s="19">
        <f t="shared" si="8"/>
        <v>67571</v>
      </c>
    </row>
    <row r="14" spans="1:22" ht="15" thickBot="1" x14ac:dyDescent="0.4">
      <c r="A14" s="3" t="s">
        <v>23</v>
      </c>
      <c r="B14" s="1">
        <v>31784</v>
      </c>
      <c r="C14" s="2"/>
      <c r="D14" s="1">
        <v>2797</v>
      </c>
      <c r="E14" s="2"/>
      <c r="F14" s="1">
        <v>28922</v>
      </c>
      <c r="G14" s="1">
        <v>8874</v>
      </c>
      <c r="H14" s="2">
        <v>781</v>
      </c>
      <c r="I14" s="1">
        <v>116174</v>
      </c>
      <c r="J14" s="1">
        <v>32437</v>
      </c>
      <c r="K14" s="8"/>
      <c r="L14" s="8"/>
      <c r="M14" s="26">
        <f t="shared" si="0"/>
        <v>8.8000251698968038E-2</v>
      </c>
      <c r="N14" s="4">
        <f t="shared" si="1"/>
        <v>186466.66666666669</v>
      </c>
      <c r="O14" s="5">
        <f t="shared" si="2"/>
        <v>0.8448945298534144</v>
      </c>
      <c r="P14" s="5"/>
      <c r="Q14" s="22">
        <f t="shared" si="3"/>
        <v>27970.000000000004</v>
      </c>
      <c r="R14" s="22">
        <f t="shared" si="4"/>
        <v>111880.00000000001</v>
      </c>
      <c r="S14" s="22">
        <f t="shared" si="5"/>
        <v>46616.666666666672</v>
      </c>
      <c r="T14" s="22">
        <f t="shared" si="6"/>
        <v>23308.333333333336</v>
      </c>
      <c r="U14" s="22">
        <f t="shared" si="7"/>
        <v>2797</v>
      </c>
      <c r="V14" s="19">
        <f t="shared" si="8"/>
        <v>183669.66666666669</v>
      </c>
    </row>
    <row r="15" spans="1:22" ht="15" thickBot="1" x14ac:dyDescent="0.4">
      <c r="A15" s="3" t="s">
        <v>16</v>
      </c>
      <c r="B15" s="1">
        <v>31609</v>
      </c>
      <c r="C15" s="47">
        <v>29</v>
      </c>
      <c r="D15" s="1">
        <v>1352</v>
      </c>
      <c r="E15" s="48">
        <v>4</v>
      </c>
      <c r="F15" s="1">
        <v>29917</v>
      </c>
      <c r="G15" s="1">
        <v>3070</v>
      </c>
      <c r="H15" s="2">
        <v>131</v>
      </c>
      <c r="I15" s="1">
        <v>225937</v>
      </c>
      <c r="J15" s="1">
        <v>21941</v>
      </c>
      <c r="K15" s="8"/>
      <c r="L15" s="8"/>
      <c r="M15" s="26">
        <f t="shared" si="0"/>
        <v>4.2772628048973395E-2</v>
      </c>
      <c r="N15" s="4">
        <f t="shared" si="1"/>
        <v>90133.333333333343</v>
      </c>
      <c r="O15" s="5">
        <f t="shared" si="2"/>
        <v>0.66808062130177515</v>
      </c>
      <c r="P15" s="5"/>
      <c r="Q15" s="22">
        <f t="shared" si="3"/>
        <v>13520.000000000002</v>
      </c>
      <c r="R15" s="22">
        <f t="shared" si="4"/>
        <v>54080.000000000007</v>
      </c>
      <c r="S15" s="22">
        <f t="shared" si="5"/>
        <v>22533.333333333336</v>
      </c>
      <c r="T15" s="22">
        <f t="shared" si="6"/>
        <v>11266.666666666668</v>
      </c>
      <c r="U15" s="22">
        <f t="shared" si="7"/>
        <v>1352</v>
      </c>
      <c r="V15" s="19">
        <f t="shared" si="8"/>
        <v>88781.333333333343</v>
      </c>
    </row>
    <row r="16" spans="1:22" ht="15" thickBot="1" x14ac:dyDescent="0.4">
      <c r="A16" s="49" t="s">
        <v>14</v>
      </c>
      <c r="B16" s="1">
        <v>30652</v>
      </c>
      <c r="C16" s="2"/>
      <c r="D16" s="1">
        <v>2208</v>
      </c>
      <c r="E16" s="2"/>
      <c r="F16" s="1">
        <v>8128</v>
      </c>
      <c r="G16" s="1">
        <v>6573</v>
      </c>
      <c r="H16" s="2">
        <v>473</v>
      </c>
      <c r="I16" s="1">
        <v>200767</v>
      </c>
      <c r="J16" s="1">
        <v>43050</v>
      </c>
      <c r="K16" s="7"/>
      <c r="L16" s="8"/>
      <c r="M16" s="26">
        <f t="shared" si="0"/>
        <v>7.203445125929793E-2</v>
      </c>
      <c r="N16" s="4">
        <f t="shared" si="1"/>
        <v>147200</v>
      </c>
      <c r="O16" s="5">
        <f t="shared" si="2"/>
        <v>0.94478260869565223</v>
      </c>
      <c r="P16" s="5"/>
      <c r="Q16" s="22">
        <f t="shared" si="3"/>
        <v>22080</v>
      </c>
      <c r="R16" s="22">
        <f t="shared" si="4"/>
        <v>88320</v>
      </c>
      <c r="S16" s="22">
        <f t="shared" si="5"/>
        <v>36800</v>
      </c>
      <c r="T16" s="22">
        <f t="shared" si="6"/>
        <v>18400</v>
      </c>
      <c r="U16" s="22">
        <f t="shared" si="7"/>
        <v>2208</v>
      </c>
      <c r="V16" s="19">
        <f t="shared" si="8"/>
        <v>144992</v>
      </c>
    </row>
    <row r="17" spans="1:22" ht="15" thickBot="1" x14ac:dyDescent="0.4">
      <c r="A17" s="3" t="s">
        <v>26</v>
      </c>
      <c r="B17" s="1">
        <v>29374</v>
      </c>
      <c r="C17" s="2"/>
      <c r="D17" s="1">
        <v>1503</v>
      </c>
      <c r="E17" s="2"/>
      <c r="F17" s="1">
        <v>25968</v>
      </c>
      <c r="G17" s="1">
        <v>4893</v>
      </c>
      <c r="H17" s="2">
        <v>250</v>
      </c>
      <c r="I17" s="1">
        <v>148600</v>
      </c>
      <c r="J17" s="1">
        <v>24752</v>
      </c>
      <c r="K17" s="8"/>
      <c r="L17" s="8"/>
      <c r="M17" s="26">
        <f t="shared" si="0"/>
        <v>5.1167699325934499E-2</v>
      </c>
      <c r="N17" s="4">
        <f t="shared" si="1"/>
        <v>100200</v>
      </c>
      <c r="O17" s="5">
        <f t="shared" si="2"/>
        <v>0.74083832335329336</v>
      </c>
      <c r="P17" s="5"/>
      <c r="Q17" s="22">
        <f t="shared" si="3"/>
        <v>15030</v>
      </c>
      <c r="R17" s="22">
        <f t="shared" si="4"/>
        <v>60120</v>
      </c>
      <c r="S17" s="22">
        <f t="shared" si="5"/>
        <v>25050</v>
      </c>
      <c r="T17" s="22">
        <f t="shared" si="6"/>
        <v>12525</v>
      </c>
      <c r="U17" s="22">
        <f t="shared" si="7"/>
        <v>1503</v>
      </c>
      <c r="V17" s="19">
        <f t="shared" si="8"/>
        <v>98697</v>
      </c>
    </row>
    <row r="18" spans="1:22" ht="15" thickBot="1" x14ac:dyDescent="0.4">
      <c r="A18" s="3" t="s">
        <v>27</v>
      </c>
      <c r="B18" s="1">
        <v>22503</v>
      </c>
      <c r="C18" s="2"/>
      <c r="D18" s="1">
        <v>1414</v>
      </c>
      <c r="E18" s="2"/>
      <c r="F18" s="1">
        <v>19530</v>
      </c>
      <c r="G18" s="1">
        <v>3390</v>
      </c>
      <c r="H18" s="2">
        <v>213</v>
      </c>
      <c r="I18" s="1">
        <v>124782</v>
      </c>
      <c r="J18" s="1">
        <v>18800</v>
      </c>
      <c r="K18" s="7"/>
      <c r="L18" s="8"/>
      <c r="M18" s="26">
        <f t="shared" si="0"/>
        <v>6.2836066302270802E-2</v>
      </c>
      <c r="N18" s="4">
        <f t="shared" si="1"/>
        <v>94266.666666666672</v>
      </c>
      <c r="O18" s="5">
        <f t="shared" si="2"/>
        <v>0.79282178217821786</v>
      </c>
      <c r="P18" s="5"/>
      <c r="Q18" s="22">
        <f t="shared" si="3"/>
        <v>14140</v>
      </c>
      <c r="R18" s="22">
        <f t="shared" si="4"/>
        <v>56560</v>
      </c>
      <c r="S18" s="22">
        <f t="shared" si="5"/>
        <v>23566.666666666668</v>
      </c>
      <c r="T18" s="22">
        <f t="shared" si="6"/>
        <v>11783.333333333334</v>
      </c>
      <c r="U18" s="22">
        <f t="shared" si="7"/>
        <v>1414</v>
      </c>
      <c r="V18" s="19">
        <f t="shared" si="8"/>
        <v>92852.666666666672</v>
      </c>
    </row>
    <row r="19" spans="1:22" ht="15" thickBot="1" x14ac:dyDescent="0.4">
      <c r="A19" s="49" t="s">
        <v>21</v>
      </c>
      <c r="B19" s="1">
        <v>22134</v>
      </c>
      <c r="C19" s="2"/>
      <c r="D19" s="1">
        <v>1274</v>
      </c>
      <c r="E19" s="2"/>
      <c r="F19" s="1">
        <v>20412</v>
      </c>
      <c r="G19" s="1">
        <v>1901</v>
      </c>
      <c r="H19" s="2">
        <v>109</v>
      </c>
      <c r="I19" s="1">
        <v>176059</v>
      </c>
      <c r="J19" s="1">
        <v>15123</v>
      </c>
      <c r="K19" s="7"/>
      <c r="L19" s="8"/>
      <c r="M19" s="26">
        <f t="shared" si="0"/>
        <v>5.7558507273877291E-2</v>
      </c>
      <c r="N19" s="4">
        <f t="shared" si="1"/>
        <v>84933.333333333343</v>
      </c>
      <c r="O19" s="5">
        <f t="shared" si="2"/>
        <v>0.75967032967032966</v>
      </c>
      <c r="P19" s="5"/>
      <c r="Q19" s="22">
        <f t="shared" si="3"/>
        <v>12740.000000000002</v>
      </c>
      <c r="R19" s="22">
        <f t="shared" si="4"/>
        <v>50960.000000000007</v>
      </c>
      <c r="S19" s="22">
        <f t="shared" si="5"/>
        <v>21233.333333333336</v>
      </c>
      <c r="T19" s="22">
        <f t="shared" si="6"/>
        <v>10616.666666666668</v>
      </c>
      <c r="U19" s="22">
        <f t="shared" si="7"/>
        <v>1274</v>
      </c>
      <c r="V19" s="19">
        <f t="shared" si="8"/>
        <v>83659.333333333343</v>
      </c>
    </row>
    <row r="20" spans="1:22" ht="15" thickBot="1" x14ac:dyDescent="0.4">
      <c r="A20" s="3" t="s">
        <v>29</v>
      </c>
      <c r="B20" s="1">
        <v>21570</v>
      </c>
      <c r="C20" s="2"/>
      <c r="D20" s="2">
        <v>769</v>
      </c>
      <c r="E20" s="2"/>
      <c r="F20" s="1">
        <v>18067</v>
      </c>
      <c r="G20" s="1">
        <v>2564</v>
      </c>
      <c r="H20" s="2">
        <v>91</v>
      </c>
      <c r="I20" s="1">
        <v>136558</v>
      </c>
      <c r="J20" s="1">
        <v>16230</v>
      </c>
      <c r="K20" s="7"/>
      <c r="L20" s="8"/>
      <c r="M20" s="26">
        <f t="shared" si="0"/>
        <v>3.5651367640241079E-2</v>
      </c>
      <c r="N20" s="4">
        <f t="shared" si="1"/>
        <v>51266.666666666672</v>
      </c>
      <c r="O20" s="5">
        <f t="shared" si="2"/>
        <v>0.64758777633289988</v>
      </c>
      <c r="P20" s="5"/>
      <c r="Q20" s="22">
        <f t="shared" si="3"/>
        <v>7690</v>
      </c>
      <c r="R20" s="22">
        <f t="shared" si="4"/>
        <v>30760</v>
      </c>
      <c r="S20" s="22">
        <f t="shared" si="5"/>
        <v>12816.666666666668</v>
      </c>
      <c r="T20" s="22">
        <f t="shared" si="6"/>
        <v>6408.3333333333339</v>
      </c>
      <c r="U20" s="22">
        <f t="shared" si="7"/>
        <v>769</v>
      </c>
      <c r="V20" s="19">
        <f t="shared" si="8"/>
        <v>50497.666666666672</v>
      </c>
    </row>
    <row r="21" spans="1:22" ht="15" thickBot="1" x14ac:dyDescent="0.4">
      <c r="A21" s="3" t="s">
        <v>18</v>
      </c>
      <c r="B21" s="1">
        <v>18371</v>
      </c>
      <c r="C21" s="2"/>
      <c r="D21" s="2">
        <v>944</v>
      </c>
      <c r="E21" s="2"/>
      <c r="F21" s="1">
        <v>16868</v>
      </c>
      <c r="G21" s="1">
        <v>3321</v>
      </c>
      <c r="H21" s="2">
        <v>171</v>
      </c>
      <c r="I21" s="1">
        <v>92267</v>
      </c>
      <c r="J21" s="1">
        <v>16681</v>
      </c>
      <c r="K21" s="8"/>
      <c r="L21" s="8"/>
      <c r="M21" s="26">
        <f t="shared" si="0"/>
        <v>5.1385335583256218E-2</v>
      </c>
      <c r="N21" s="4">
        <f t="shared" si="1"/>
        <v>62933.333333333336</v>
      </c>
      <c r="O21" s="5">
        <f t="shared" si="2"/>
        <v>0.73197033898305086</v>
      </c>
      <c r="P21" s="5"/>
      <c r="Q21" s="22">
        <f t="shared" si="3"/>
        <v>9440</v>
      </c>
      <c r="R21" s="22">
        <f t="shared" si="4"/>
        <v>37760</v>
      </c>
      <c r="S21" s="22">
        <f t="shared" si="5"/>
        <v>15733.333333333334</v>
      </c>
      <c r="T21" s="22">
        <f t="shared" si="6"/>
        <v>7866.666666666667</v>
      </c>
      <c r="U21" s="22">
        <f t="shared" si="7"/>
        <v>944</v>
      </c>
      <c r="V21" s="19">
        <f t="shared" si="8"/>
        <v>61989.333333333336</v>
      </c>
    </row>
    <row r="22" spans="1:22" ht="15" thickBot="1" x14ac:dyDescent="0.4">
      <c r="A22" s="49" t="s">
        <v>9</v>
      </c>
      <c r="B22" s="1">
        <v>16943</v>
      </c>
      <c r="C22" s="2"/>
      <c r="D22" s="2">
        <v>904</v>
      </c>
      <c r="E22" s="2"/>
      <c r="F22" s="1">
        <v>13353</v>
      </c>
      <c r="G22" s="1">
        <v>2323</v>
      </c>
      <c r="H22" s="2">
        <v>124</v>
      </c>
      <c r="I22" s="1">
        <v>230680</v>
      </c>
      <c r="J22" s="1">
        <v>31625</v>
      </c>
      <c r="K22" s="7"/>
      <c r="L22" s="8"/>
      <c r="M22" s="26">
        <f t="shared" si="0"/>
        <v>5.3355367998583487E-2</v>
      </c>
      <c r="N22" s="4">
        <f t="shared" si="1"/>
        <v>60266.666666666672</v>
      </c>
      <c r="O22" s="5">
        <f t="shared" si="2"/>
        <v>0.77843473451327438</v>
      </c>
      <c r="P22" s="5"/>
      <c r="Q22" s="22">
        <f t="shared" si="3"/>
        <v>9040</v>
      </c>
      <c r="R22" s="22">
        <f t="shared" si="4"/>
        <v>36160</v>
      </c>
      <c r="S22" s="22">
        <f t="shared" si="5"/>
        <v>15066.666666666668</v>
      </c>
      <c r="T22" s="22">
        <f t="shared" si="6"/>
        <v>7533.3333333333339</v>
      </c>
      <c r="U22" s="22">
        <f t="shared" si="7"/>
        <v>904</v>
      </c>
      <c r="V22" s="19">
        <f t="shared" si="8"/>
        <v>59362.666666666672</v>
      </c>
    </row>
    <row r="23" spans="1:22" ht="15" thickBot="1" x14ac:dyDescent="0.4">
      <c r="A23" s="3" t="s">
        <v>20</v>
      </c>
      <c r="B23" s="1">
        <v>14096</v>
      </c>
      <c r="C23" s="2"/>
      <c r="D23" s="2">
        <v>239</v>
      </c>
      <c r="E23" s="2"/>
      <c r="F23" s="1">
        <v>7074</v>
      </c>
      <c r="G23" s="1">
        <v>2119</v>
      </c>
      <c r="H23" s="2">
        <v>36</v>
      </c>
      <c r="I23" s="1">
        <v>236328</v>
      </c>
      <c r="J23" s="1">
        <v>35532</v>
      </c>
      <c r="K23" s="7"/>
      <c r="L23" s="8"/>
      <c r="M23" s="26">
        <f t="shared" si="0"/>
        <v>1.6955164585698072E-2</v>
      </c>
      <c r="N23" s="4">
        <f t="shared" si="1"/>
        <v>15933.333333333334</v>
      </c>
      <c r="O23" s="5">
        <f t="shared" si="2"/>
        <v>0.55602510460251042</v>
      </c>
      <c r="P23" s="5"/>
      <c r="Q23" s="22">
        <f t="shared" si="3"/>
        <v>2390</v>
      </c>
      <c r="R23" s="22">
        <f t="shared" si="4"/>
        <v>9560</v>
      </c>
      <c r="S23" s="22">
        <f t="shared" si="5"/>
        <v>3983.3333333333335</v>
      </c>
      <c r="T23" s="22">
        <f t="shared" si="6"/>
        <v>1991.6666666666667</v>
      </c>
      <c r="U23" s="22">
        <f t="shared" si="7"/>
        <v>239</v>
      </c>
      <c r="V23" s="19">
        <f t="shared" si="8"/>
        <v>15694.333333333334</v>
      </c>
    </row>
    <row r="24" spans="1:22" ht="15" thickBot="1" x14ac:dyDescent="0.4">
      <c r="A24" s="3" t="s">
        <v>24</v>
      </c>
      <c r="B24" s="1">
        <v>13518</v>
      </c>
      <c r="C24" s="2"/>
      <c r="D24" s="2">
        <v>513</v>
      </c>
      <c r="E24" s="2"/>
      <c r="F24" s="1">
        <v>11197</v>
      </c>
      <c r="G24" s="1">
        <v>1331</v>
      </c>
      <c r="H24" s="2">
        <v>51</v>
      </c>
      <c r="I24" s="1">
        <v>171328</v>
      </c>
      <c r="J24" s="1">
        <v>16870</v>
      </c>
      <c r="K24" s="7"/>
      <c r="L24" s="8"/>
      <c r="M24" s="26">
        <f t="shared" si="0"/>
        <v>3.7949400798934753E-2</v>
      </c>
      <c r="N24" s="4">
        <f t="shared" si="1"/>
        <v>34200</v>
      </c>
      <c r="O24" s="5">
        <f t="shared" si="2"/>
        <v>0.67260233918128653</v>
      </c>
      <c r="P24" s="5"/>
      <c r="Q24" s="22">
        <f t="shared" si="3"/>
        <v>5130</v>
      </c>
      <c r="R24" s="22">
        <f t="shared" si="4"/>
        <v>20520</v>
      </c>
      <c r="S24" s="22">
        <f t="shared" si="5"/>
        <v>8550</v>
      </c>
      <c r="T24" s="22">
        <f t="shared" si="6"/>
        <v>4275</v>
      </c>
      <c r="U24" s="22">
        <f t="shared" si="7"/>
        <v>513</v>
      </c>
      <c r="V24" s="19">
        <f t="shared" si="8"/>
        <v>33687</v>
      </c>
    </row>
    <row r="25" spans="1:22" ht="15" thickBot="1" x14ac:dyDescent="0.4">
      <c r="A25" s="3" t="s">
        <v>41</v>
      </c>
      <c r="B25" s="1">
        <v>11059</v>
      </c>
      <c r="C25" s="2"/>
      <c r="D25" s="2">
        <v>231</v>
      </c>
      <c r="E25" s="2"/>
      <c r="F25" s="1">
        <v>7025</v>
      </c>
      <c r="G25" s="1">
        <v>3530</v>
      </c>
      <c r="H25" s="2">
        <v>74</v>
      </c>
      <c r="I25" s="1">
        <v>66427</v>
      </c>
      <c r="J25" s="1">
        <v>21206</v>
      </c>
      <c r="K25" s="7"/>
      <c r="L25" s="8"/>
      <c r="M25" s="26">
        <f t="shared" si="0"/>
        <v>2.0887964553757122E-2</v>
      </c>
      <c r="N25" s="4">
        <f t="shared" si="1"/>
        <v>15400</v>
      </c>
      <c r="O25" s="5">
        <f t="shared" si="2"/>
        <v>0.54383116883116878</v>
      </c>
      <c r="P25" s="5"/>
      <c r="Q25" s="22">
        <f t="shared" si="3"/>
        <v>2310</v>
      </c>
      <c r="R25" s="22">
        <f t="shared" si="4"/>
        <v>9240</v>
      </c>
      <c r="S25" s="22">
        <f t="shared" si="5"/>
        <v>3850</v>
      </c>
      <c r="T25" s="22">
        <f t="shared" si="6"/>
        <v>1925</v>
      </c>
      <c r="U25" s="22">
        <f t="shared" si="7"/>
        <v>231</v>
      </c>
      <c r="V25" s="19">
        <f t="shared" si="8"/>
        <v>15169</v>
      </c>
    </row>
    <row r="26" spans="1:22" ht="15" thickBot="1" x14ac:dyDescent="0.4">
      <c r="A26" s="3" t="s">
        <v>40</v>
      </c>
      <c r="B26" s="1">
        <v>10530</v>
      </c>
      <c r="C26" s="2"/>
      <c r="D26" s="2">
        <v>388</v>
      </c>
      <c r="E26" s="2"/>
      <c r="F26" s="1">
        <v>9477</v>
      </c>
      <c r="G26" s="1">
        <v>9966</v>
      </c>
      <c r="H26" s="2">
        <v>367</v>
      </c>
      <c r="I26" s="1">
        <v>82318</v>
      </c>
      <c r="J26" s="1">
        <v>77908</v>
      </c>
      <c r="K26" s="8"/>
      <c r="L26" s="8"/>
      <c r="M26" s="26">
        <f t="shared" si="0"/>
        <v>3.6847103513770178E-2</v>
      </c>
      <c r="N26" s="4">
        <f t="shared" si="1"/>
        <v>25866.666666666668</v>
      </c>
      <c r="O26" s="5">
        <f t="shared" si="2"/>
        <v>0.63362113402061859</v>
      </c>
      <c r="P26" s="5"/>
      <c r="Q26" s="22">
        <f t="shared" si="3"/>
        <v>3880</v>
      </c>
      <c r="R26" s="22">
        <f t="shared" si="4"/>
        <v>15520</v>
      </c>
      <c r="S26" s="22">
        <f t="shared" si="5"/>
        <v>6466.666666666667</v>
      </c>
      <c r="T26" s="22">
        <f t="shared" si="6"/>
        <v>3233.3333333333335</v>
      </c>
      <c r="U26" s="22">
        <f t="shared" si="7"/>
        <v>388</v>
      </c>
      <c r="V26" s="19">
        <f t="shared" si="8"/>
        <v>25478.666666666668</v>
      </c>
    </row>
    <row r="27" spans="1:22" ht="15" thickBot="1" x14ac:dyDescent="0.4">
      <c r="A27" s="3" t="s">
        <v>33</v>
      </c>
      <c r="B27" s="1">
        <v>9945</v>
      </c>
      <c r="C27" s="2"/>
      <c r="D27" s="2">
        <v>450</v>
      </c>
      <c r="E27" s="2"/>
      <c r="F27" s="1">
        <v>9425</v>
      </c>
      <c r="G27" s="1">
        <v>1432</v>
      </c>
      <c r="H27" s="2">
        <v>65</v>
      </c>
      <c r="I27" s="1">
        <v>111086</v>
      </c>
      <c r="J27" s="1">
        <v>15991</v>
      </c>
      <c r="K27" s="8"/>
      <c r="L27" s="8"/>
      <c r="M27" s="26">
        <f t="shared" si="0"/>
        <v>4.5248868778280542E-2</v>
      </c>
      <c r="N27" s="4">
        <f t="shared" si="1"/>
        <v>30000</v>
      </c>
      <c r="O27" s="5">
        <f t="shared" si="2"/>
        <v>0.68583333333333329</v>
      </c>
      <c r="P27" s="5"/>
      <c r="Q27" s="22">
        <f t="shared" si="3"/>
        <v>4500</v>
      </c>
      <c r="R27" s="22">
        <f t="shared" si="4"/>
        <v>18000</v>
      </c>
      <c r="S27" s="22">
        <f t="shared" si="5"/>
        <v>7500</v>
      </c>
      <c r="T27" s="22">
        <f t="shared" si="6"/>
        <v>3750</v>
      </c>
      <c r="U27" s="22">
        <f t="shared" si="7"/>
        <v>450</v>
      </c>
      <c r="V27" s="19">
        <f t="shared" si="8"/>
        <v>29550</v>
      </c>
    </row>
    <row r="28" spans="1:22" ht="15" thickBot="1" x14ac:dyDescent="0.4">
      <c r="A28" s="3" t="s">
        <v>35</v>
      </c>
      <c r="B28" s="1">
        <v>9482</v>
      </c>
      <c r="C28" s="2"/>
      <c r="D28" s="2">
        <v>448</v>
      </c>
      <c r="E28" s="2"/>
      <c r="F28" s="1">
        <v>6971</v>
      </c>
      <c r="G28" s="1">
        <v>1557</v>
      </c>
      <c r="H28" s="2">
        <v>74</v>
      </c>
      <c r="I28" s="1">
        <v>103622</v>
      </c>
      <c r="J28" s="1">
        <v>17015</v>
      </c>
      <c r="K28" s="7"/>
      <c r="L28" s="8"/>
      <c r="M28" s="26">
        <f t="shared" si="0"/>
        <v>4.7247416156928915E-2</v>
      </c>
      <c r="N28" s="4">
        <f t="shared" si="1"/>
        <v>29866.666666666668</v>
      </c>
      <c r="O28" s="5">
        <f t="shared" si="2"/>
        <v>0.76659598214285718</v>
      </c>
      <c r="P28" s="5"/>
      <c r="Q28" s="22">
        <f t="shared" si="3"/>
        <v>4480</v>
      </c>
      <c r="R28" s="22">
        <f t="shared" si="4"/>
        <v>17920</v>
      </c>
      <c r="S28" s="22">
        <f t="shared" si="5"/>
        <v>7466.666666666667</v>
      </c>
      <c r="T28" s="22">
        <f t="shared" si="6"/>
        <v>3733.3333333333335</v>
      </c>
      <c r="U28" s="22">
        <f t="shared" si="7"/>
        <v>448</v>
      </c>
      <c r="V28" s="19">
        <f t="shared" si="8"/>
        <v>29418.666666666668</v>
      </c>
    </row>
    <row r="29" spans="1:22" ht="15" thickBot="1" x14ac:dyDescent="0.4">
      <c r="A29" s="3" t="s">
        <v>32</v>
      </c>
      <c r="B29" s="1">
        <v>9365</v>
      </c>
      <c r="C29" s="2"/>
      <c r="D29" s="2">
        <v>508</v>
      </c>
      <c r="E29" s="2"/>
      <c r="F29" s="1">
        <v>3549</v>
      </c>
      <c r="G29" s="1">
        <v>1694</v>
      </c>
      <c r="H29" s="2">
        <v>92</v>
      </c>
      <c r="I29" s="1">
        <v>97421</v>
      </c>
      <c r="J29" s="1">
        <v>17625</v>
      </c>
      <c r="K29" s="7"/>
      <c r="L29" s="8"/>
      <c r="M29" s="26">
        <f t="shared" si="0"/>
        <v>5.4244527495995731E-2</v>
      </c>
      <c r="N29" s="30">
        <f t="shared" si="1"/>
        <v>33866.666666666672</v>
      </c>
      <c r="O29" s="31">
        <f t="shared" si="2"/>
        <v>0.89520669291338584</v>
      </c>
      <c r="P29" s="5"/>
      <c r="Q29" s="22">
        <f t="shared" si="3"/>
        <v>5080.0000000000009</v>
      </c>
      <c r="R29" s="22">
        <f t="shared" si="4"/>
        <v>20320.000000000004</v>
      </c>
      <c r="S29" s="22">
        <f t="shared" si="5"/>
        <v>8466.6666666666679</v>
      </c>
      <c r="T29" s="22">
        <f t="shared" si="6"/>
        <v>4233.3333333333339</v>
      </c>
      <c r="U29" s="22">
        <f t="shared" si="7"/>
        <v>508.00000000000006</v>
      </c>
      <c r="V29" s="19">
        <f t="shared" si="8"/>
        <v>33358.666666666672</v>
      </c>
    </row>
    <row r="30" spans="1:22" ht="15" thickBot="1" x14ac:dyDescent="0.4">
      <c r="A30" s="3" t="s">
        <v>22</v>
      </c>
      <c r="B30" s="1">
        <v>9215</v>
      </c>
      <c r="C30" s="2"/>
      <c r="D30" s="2">
        <v>374</v>
      </c>
      <c r="E30" s="2"/>
      <c r="F30" s="1">
        <v>4493</v>
      </c>
      <c r="G30" s="1">
        <v>1595</v>
      </c>
      <c r="H30" s="2">
        <v>65</v>
      </c>
      <c r="I30" s="1">
        <v>102250</v>
      </c>
      <c r="J30" s="1">
        <v>17695</v>
      </c>
      <c r="K30" s="7"/>
      <c r="L30" s="8"/>
      <c r="M30" s="26">
        <f t="shared" si="0"/>
        <v>4.0586001085187194E-2</v>
      </c>
      <c r="N30" s="4">
        <f t="shared" si="1"/>
        <v>24933.333333333336</v>
      </c>
      <c r="O30" s="5">
        <f t="shared" si="2"/>
        <v>0.81979946524064173</v>
      </c>
      <c r="P30" s="5"/>
      <c r="Q30" s="22">
        <f t="shared" si="3"/>
        <v>3740</v>
      </c>
      <c r="R30" s="22">
        <f t="shared" si="4"/>
        <v>14960</v>
      </c>
      <c r="S30" s="22">
        <f t="shared" si="5"/>
        <v>6233.3333333333339</v>
      </c>
      <c r="T30" s="22">
        <f t="shared" si="6"/>
        <v>3116.666666666667</v>
      </c>
      <c r="U30" s="22">
        <f t="shared" si="7"/>
        <v>374</v>
      </c>
      <c r="V30" s="19">
        <f t="shared" si="8"/>
        <v>24559.333333333336</v>
      </c>
    </row>
    <row r="31" spans="1:22" ht="15" thickBot="1" x14ac:dyDescent="0.4">
      <c r="A31" s="3" t="s">
        <v>36</v>
      </c>
      <c r="B31" s="1">
        <v>9046</v>
      </c>
      <c r="C31" s="2"/>
      <c r="D31" s="2">
        <v>369</v>
      </c>
      <c r="E31" s="2"/>
      <c r="F31" s="1">
        <v>8657</v>
      </c>
      <c r="G31" s="1">
        <v>1860</v>
      </c>
      <c r="H31" s="2">
        <v>76</v>
      </c>
      <c r="I31" s="1">
        <v>116319</v>
      </c>
      <c r="J31" s="1">
        <v>23911</v>
      </c>
      <c r="K31" s="8"/>
      <c r="L31" s="8"/>
      <c r="M31" s="26">
        <f t="shared" si="0"/>
        <v>4.0791510059694891E-2</v>
      </c>
      <c r="N31" s="4">
        <f t="shared" si="1"/>
        <v>24600</v>
      </c>
      <c r="O31" s="5">
        <f t="shared" si="2"/>
        <v>0.64808943089430893</v>
      </c>
      <c r="P31" s="5"/>
      <c r="Q31" s="22">
        <f t="shared" si="3"/>
        <v>3690</v>
      </c>
      <c r="R31" s="22">
        <f t="shared" si="4"/>
        <v>14760</v>
      </c>
      <c r="S31" s="22">
        <f t="shared" si="5"/>
        <v>6150</v>
      </c>
      <c r="T31" s="22">
        <f t="shared" si="6"/>
        <v>3075</v>
      </c>
      <c r="U31" s="22">
        <f t="shared" si="7"/>
        <v>369</v>
      </c>
      <c r="V31" s="19">
        <f t="shared" si="8"/>
        <v>24231</v>
      </c>
    </row>
    <row r="32" spans="1:22" ht="15" thickBot="1" x14ac:dyDescent="0.4">
      <c r="A32" s="3" t="s">
        <v>30</v>
      </c>
      <c r="B32" s="1">
        <v>8686</v>
      </c>
      <c r="C32" s="2"/>
      <c r="D32" s="2">
        <v>396</v>
      </c>
      <c r="E32" s="2"/>
      <c r="F32" s="1">
        <v>3869</v>
      </c>
      <c r="G32" s="1">
        <v>2906</v>
      </c>
      <c r="H32" s="2">
        <v>132</v>
      </c>
      <c r="I32" s="1">
        <v>80787</v>
      </c>
      <c r="J32" s="1">
        <v>27030</v>
      </c>
      <c r="K32" s="7"/>
      <c r="L32" s="8"/>
      <c r="M32" s="26">
        <f t="shared" si="0"/>
        <v>4.5590605572185125E-2</v>
      </c>
      <c r="N32" s="4">
        <f t="shared" si="1"/>
        <v>26400</v>
      </c>
      <c r="O32" s="5">
        <f t="shared" si="2"/>
        <v>0.85344696969696965</v>
      </c>
      <c r="P32" s="5"/>
      <c r="Q32" s="22">
        <f t="shared" si="3"/>
        <v>3960</v>
      </c>
      <c r="R32" s="22">
        <f t="shared" si="4"/>
        <v>15840</v>
      </c>
      <c r="S32" s="22">
        <f t="shared" si="5"/>
        <v>6600</v>
      </c>
      <c r="T32" s="22">
        <f t="shared" si="6"/>
        <v>3300</v>
      </c>
      <c r="U32" s="22">
        <f t="shared" si="7"/>
        <v>396</v>
      </c>
      <c r="V32" s="19">
        <f t="shared" si="8"/>
        <v>26004</v>
      </c>
    </row>
    <row r="33" spans="1:22" ht="15" thickBot="1" x14ac:dyDescent="0.4">
      <c r="A33" s="3" t="s">
        <v>50</v>
      </c>
      <c r="B33" s="1">
        <v>7190</v>
      </c>
      <c r="C33" s="2"/>
      <c r="D33" s="2">
        <v>90</v>
      </c>
      <c r="E33" s="2"/>
      <c r="F33" s="1">
        <v>7078</v>
      </c>
      <c r="G33" s="1">
        <v>3775</v>
      </c>
      <c r="H33" s="2">
        <v>47</v>
      </c>
      <c r="I33" s="1">
        <v>40482</v>
      </c>
      <c r="J33" s="1">
        <v>21253</v>
      </c>
      <c r="K33" s="7"/>
      <c r="L33" s="8"/>
      <c r="M33" s="26">
        <f t="shared" ref="M33:M54" si="9">D33/B33</f>
        <v>1.2517385257301807E-2</v>
      </c>
      <c r="N33" s="4">
        <f t="shared" ref="N33:N55" si="10">D33/$O$1</f>
        <v>6000</v>
      </c>
      <c r="O33" s="5">
        <f t="shared" ref="O33:O55" si="11">ABS(F33-N33)/N33</f>
        <v>0.17966666666666667</v>
      </c>
      <c r="P33" s="5"/>
      <c r="Q33" s="22">
        <f t="shared" ref="Q33:Q54" si="12">$Q$2*$N33</f>
        <v>900</v>
      </c>
      <c r="R33" s="22">
        <f t="shared" ref="R33:R54" si="13">$R$2*$N33</f>
        <v>3600</v>
      </c>
      <c r="S33" s="22">
        <f t="shared" ref="S33:S54" si="14">$S$2*$N33</f>
        <v>1500</v>
      </c>
      <c r="T33" s="22">
        <f t="shared" ref="T33:T54" si="15">$T$2*$N33</f>
        <v>750</v>
      </c>
      <c r="U33" s="22">
        <f t="shared" ref="U33:U54" si="16">$U$2*$N33</f>
        <v>90</v>
      </c>
      <c r="V33" s="19">
        <f t="shared" ref="V33:V54" si="17">N33-U33</f>
        <v>5910</v>
      </c>
    </row>
    <row r="34" spans="1:22" ht="15" thickBot="1" x14ac:dyDescent="0.4">
      <c r="A34" s="3" t="s">
        <v>25</v>
      </c>
      <c r="B34" s="1">
        <v>7142</v>
      </c>
      <c r="C34" s="2"/>
      <c r="D34" s="2">
        <v>316</v>
      </c>
      <c r="E34" s="2"/>
      <c r="F34" s="1">
        <v>1945</v>
      </c>
      <c r="G34" s="1">
        <v>1441</v>
      </c>
      <c r="H34" s="2">
        <v>64</v>
      </c>
      <c r="I34" s="1">
        <v>77482</v>
      </c>
      <c r="J34" s="1">
        <v>15634</v>
      </c>
      <c r="K34" s="7"/>
      <c r="L34" s="8"/>
      <c r="M34" s="26">
        <f t="shared" si="9"/>
        <v>4.4245309437132459E-2</v>
      </c>
      <c r="N34" s="4">
        <f t="shared" si="10"/>
        <v>21066.666666666668</v>
      </c>
      <c r="O34" s="5">
        <f t="shared" si="11"/>
        <v>0.9076740506329114</v>
      </c>
      <c r="P34" s="5"/>
      <c r="Q34" s="22">
        <f t="shared" si="12"/>
        <v>3160</v>
      </c>
      <c r="R34" s="22">
        <f t="shared" si="13"/>
        <v>12640</v>
      </c>
      <c r="S34" s="22">
        <f t="shared" si="14"/>
        <v>5266.666666666667</v>
      </c>
      <c r="T34" s="22">
        <f t="shared" si="15"/>
        <v>2633.3333333333335</v>
      </c>
      <c r="U34" s="22">
        <f t="shared" si="16"/>
        <v>316</v>
      </c>
      <c r="V34" s="19">
        <f t="shared" si="17"/>
        <v>20750.666666666668</v>
      </c>
    </row>
    <row r="35" spans="1:22" ht="15" thickBot="1" x14ac:dyDescent="0.4">
      <c r="A35" s="3" t="s">
        <v>45</v>
      </c>
      <c r="B35" s="1">
        <v>6332</v>
      </c>
      <c r="C35" s="2"/>
      <c r="D35" s="2">
        <v>165</v>
      </c>
      <c r="E35" s="2"/>
      <c r="F35" s="1">
        <v>4492</v>
      </c>
      <c r="G35" s="1">
        <v>2177</v>
      </c>
      <c r="H35" s="2">
        <v>57</v>
      </c>
      <c r="I35" s="1">
        <v>44822</v>
      </c>
      <c r="J35" s="1">
        <v>15409</v>
      </c>
      <c r="K35" s="7"/>
      <c r="L35" s="8"/>
      <c r="M35" s="26">
        <f t="shared" si="9"/>
        <v>2.605811749842072E-2</v>
      </c>
      <c r="N35" s="4">
        <f t="shared" si="10"/>
        <v>11000</v>
      </c>
      <c r="O35" s="5">
        <f t="shared" si="11"/>
        <v>0.59163636363636363</v>
      </c>
      <c r="P35" s="5"/>
      <c r="Q35" s="22">
        <f t="shared" si="12"/>
        <v>1650</v>
      </c>
      <c r="R35" s="22">
        <f t="shared" si="13"/>
        <v>6600</v>
      </c>
      <c r="S35" s="22">
        <f t="shared" si="14"/>
        <v>2750</v>
      </c>
      <c r="T35" s="22">
        <f t="shared" si="15"/>
        <v>1375</v>
      </c>
      <c r="U35" s="22">
        <f t="shared" si="16"/>
        <v>165</v>
      </c>
      <c r="V35" s="19">
        <f t="shared" si="17"/>
        <v>10835</v>
      </c>
    </row>
    <row r="36" spans="1:22" ht="15" thickBot="1" x14ac:dyDescent="0.4">
      <c r="A36" s="3" t="s">
        <v>38</v>
      </c>
      <c r="B36" s="1">
        <v>6128</v>
      </c>
      <c r="C36" s="2"/>
      <c r="D36" s="2">
        <v>294</v>
      </c>
      <c r="E36" s="2"/>
      <c r="F36" s="1">
        <v>3657</v>
      </c>
      <c r="G36" s="1">
        <v>1380</v>
      </c>
      <c r="H36" s="2">
        <v>66</v>
      </c>
      <c r="I36" s="1">
        <v>81391</v>
      </c>
      <c r="J36" s="1">
        <v>18330</v>
      </c>
      <c r="K36" s="8"/>
      <c r="L36" s="8"/>
      <c r="M36" s="26">
        <f t="shared" si="9"/>
        <v>4.7976501305483026E-2</v>
      </c>
      <c r="N36" s="4">
        <f t="shared" si="10"/>
        <v>19600</v>
      </c>
      <c r="O36" s="5">
        <f t="shared" si="11"/>
        <v>0.81341836734693873</v>
      </c>
      <c r="P36" s="5"/>
      <c r="Q36" s="22">
        <f t="shared" si="12"/>
        <v>2940</v>
      </c>
      <c r="R36" s="22">
        <f t="shared" si="13"/>
        <v>11760</v>
      </c>
      <c r="S36" s="22">
        <f t="shared" si="14"/>
        <v>4900</v>
      </c>
      <c r="T36" s="22">
        <f t="shared" si="15"/>
        <v>2450</v>
      </c>
      <c r="U36" s="22">
        <f t="shared" si="16"/>
        <v>294</v>
      </c>
      <c r="V36" s="19">
        <f t="shared" si="17"/>
        <v>19306</v>
      </c>
    </row>
    <row r="37" spans="1:22" ht="15" thickBot="1" x14ac:dyDescent="0.4">
      <c r="A37" s="3" t="s">
        <v>43</v>
      </c>
      <c r="B37" s="1">
        <v>5939</v>
      </c>
      <c r="C37" s="2"/>
      <c r="D37" s="2">
        <v>202</v>
      </c>
      <c r="E37" s="2"/>
      <c r="F37" s="1">
        <v>3627</v>
      </c>
      <c r="G37" s="1">
        <v>6255</v>
      </c>
      <c r="H37" s="2">
        <v>213</v>
      </c>
      <c r="I37" s="1">
        <v>27326</v>
      </c>
      <c r="J37" s="1">
        <v>28780</v>
      </c>
      <c r="K37" s="8"/>
      <c r="L37" s="8"/>
      <c r="M37" s="26">
        <f t="shared" si="9"/>
        <v>3.4012460010102712E-2</v>
      </c>
      <c r="N37" s="4">
        <f t="shared" si="10"/>
        <v>13466.666666666668</v>
      </c>
      <c r="O37" s="5">
        <f t="shared" si="11"/>
        <v>0.73066831683168321</v>
      </c>
      <c r="P37" s="5"/>
      <c r="Q37" s="22">
        <f t="shared" si="12"/>
        <v>2020</v>
      </c>
      <c r="R37" s="22">
        <f t="shared" si="13"/>
        <v>8080</v>
      </c>
      <c r="S37" s="22">
        <f t="shared" si="14"/>
        <v>3366.666666666667</v>
      </c>
      <c r="T37" s="22">
        <f t="shared" si="15"/>
        <v>1683.3333333333335</v>
      </c>
      <c r="U37" s="22">
        <f t="shared" si="16"/>
        <v>202</v>
      </c>
      <c r="V37" s="19">
        <f t="shared" si="17"/>
        <v>13264.666666666668</v>
      </c>
    </row>
    <row r="38" spans="1:22" ht="15" thickBot="1" x14ac:dyDescent="0.4">
      <c r="A38" s="3" t="s">
        <v>31</v>
      </c>
      <c r="B38" s="1">
        <v>5766</v>
      </c>
      <c r="C38" s="2"/>
      <c r="D38" s="2">
        <v>293</v>
      </c>
      <c r="E38" s="2"/>
      <c r="F38" s="1">
        <v>1276</v>
      </c>
      <c r="G38" s="1">
        <v>1973</v>
      </c>
      <c r="H38" s="2">
        <v>100</v>
      </c>
      <c r="I38" s="1">
        <v>63708</v>
      </c>
      <c r="J38" s="1">
        <v>21797</v>
      </c>
      <c r="K38" s="7"/>
      <c r="L38" s="8"/>
      <c r="M38" s="26">
        <f t="shared" si="9"/>
        <v>5.0815123135622614E-2</v>
      </c>
      <c r="N38" s="4">
        <f t="shared" si="10"/>
        <v>19533.333333333336</v>
      </c>
      <c r="O38" s="5">
        <f t="shared" si="11"/>
        <v>0.93467576791808871</v>
      </c>
      <c r="P38" s="5"/>
      <c r="Q38" s="22">
        <f t="shared" si="12"/>
        <v>2930.0000000000005</v>
      </c>
      <c r="R38" s="22">
        <f t="shared" si="13"/>
        <v>11720.000000000002</v>
      </c>
      <c r="S38" s="22">
        <f t="shared" si="14"/>
        <v>4883.3333333333339</v>
      </c>
      <c r="T38" s="22">
        <f t="shared" si="15"/>
        <v>2441.666666666667</v>
      </c>
      <c r="U38" s="22">
        <f t="shared" si="16"/>
        <v>293</v>
      </c>
      <c r="V38" s="19">
        <f t="shared" si="17"/>
        <v>19240.333333333336</v>
      </c>
    </row>
    <row r="39" spans="1:22" ht="15" thickBot="1" x14ac:dyDescent="0.4">
      <c r="A39" s="3" t="s">
        <v>28</v>
      </c>
      <c r="B39" s="1">
        <v>5724</v>
      </c>
      <c r="C39" s="2"/>
      <c r="D39" s="2">
        <v>61</v>
      </c>
      <c r="E39" s="2"/>
      <c r="F39" s="1">
        <v>3478</v>
      </c>
      <c r="G39" s="1">
        <v>1880</v>
      </c>
      <c r="H39" s="2">
        <v>20</v>
      </c>
      <c r="I39" s="1">
        <v>134543</v>
      </c>
      <c r="J39" s="1">
        <v>44180</v>
      </c>
      <c r="K39" s="8"/>
      <c r="L39" s="8"/>
      <c r="M39" s="26">
        <f t="shared" si="9"/>
        <v>1.0656883298392733E-2</v>
      </c>
      <c r="N39" s="4">
        <f t="shared" si="10"/>
        <v>4066.666666666667</v>
      </c>
      <c r="O39" s="5">
        <f t="shared" si="11"/>
        <v>0.14475409836065581</v>
      </c>
      <c r="P39" s="5"/>
      <c r="Q39" s="22">
        <f t="shared" si="12"/>
        <v>610</v>
      </c>
      <c r="R39" s="22">
        <f t="shared" si="13"/>
        <v>2440</v>
      </c>
      <c r="S39" s="22">
        <f t="shared" si="14"/>
        <v>1016.6666666666667</v>
      </c>
      <c r="T39" s="22">
        <f t="shared" si="15"/>
        <v>508.33333333333337</v>
      </c>
      <c r="U39" s="22">
        <f t="shared" si="16"/>
        <v>61</v>
      </c>
      <c r="V39" s="19">
        <f t="shared" si="17"/>
        <v>4005.666666666667</v>
      </c>
    </row>
    <row r="40" spans="1:22" ht="21.5" thickBot="1" x14ac:dyDescent="0.4">
      <c r="A40" s="3" t="s">
        <v>63</v>
      </c>
      <c r="B40" s="1">
        <v>5654</v>
      </c>
      <c r="C40" s="2"/>
      <c r="D40" s="2">
        <v>285</v>
      </c>
      <c r="E40" s="2"/>
      <c r="F40" s="1">
        <v>4544</v>
      </c>
      <c r="G40" s="1">
        <v>8260</v>
      </c>
      <c r="H40" s="2">
        <v>416</v>
      </c>
      <c r="I40" s="1">
        <v>25856</v>
      </c>
      <c r="J40" s="1">
        <v>37774</v>
      </c>
      <c r="K40" s="8"/>
      <c r="L40" s="8"/>
      <c r="M40" s="26">
        <f t="shared" si="9"/>
        <v>5.0406791651927838E-2</v>
      </c>
      <c r="N40" s="4">
        <f t="shared" si="10"/>
        <v>19000</v>
      </c>
      <c r="O40" s="5">
        <f t="shared" si="11"/>
        <v>0.76084210526315788</v>
      </c>
      <c r="P40" s="5"/>
      <c r="Q40" s="22">
        <f t="shared" si="12"/>
        <v>2850</v>
      </c>
      <c r="R40" s="22">
        <f t="shared" si="13"/>
        <v>11400</v>
      </c>
      <c r="S40" s="22">
        <f t="shared" si="14"/>
        <v>4750</v>
      </c>
      <c r="T40" s="22">
        <f t="shared" si="15"/>
        <v>2375</v>
      </c>
      <c r="U40" s="22">
        <f t="shared" si="16"/>
        <v>285</v>
      </c>
      <c r="V40" s="19">
        <f t="shared" si="17"/>
        <v>18715</v>
      </c>
    </row>
    <row r="41" spans="1:22" ht="15" thickBot="1" x14ac:dyDescent="0.4">
      <c r="A41" s="3" t="s">
        <v>44</v>
      </c>
      <c r="B41" s="1">
        <v>4493</v>
      </c>
      <c r="C41" s="2"/>
      <c r="D41" s="2">
        <v>172</v>
      </c>
      <c r="E41" s="2"/>
      <c r="F41" s="1">
        <v>3248</v>
      </c>
      <c r="G41" s="1">
        <v>2147</v>
      </c>
      <c r="H41" s="2">
        <v>82</v>
      </c>
      <c r="I41" s="1">
        <v>85684</v>
      </c>
      <c r="J41" s="1">
        <v>40949</v>
      </c>
      <c r="K41" s="7"/>
      <c r="L41" s="8"/>
      <c r="M41" s="26">
        <f t="shared" si="9"/>
        <v>3.828177164478077E-2</v>
      </c>
      <c r="N41" s="4">
        <f t="shared" si="10"/>
        <v>11466.666666666668</v>
      </c>
      <c r="O41" s="5">
        <f t="shared" si="11"/>
        <v>0.71674418604651169</v>
      </c>
      <c r="P41" s="5"/>
      <c r="Q41" s="22">
        <f t="shared" si="12"/>
        <v>1720.0000000000002</v>
      </c>
      <c r="R41" s="22">
        <f t="shared" si="13"/>
        <v>6880.0000000000009</v>
      </c>
      <c r="S41" s="22">
        <f t="shared" si="14"/>
        <v>2866.666666666667</v>
      </c>
      <c r="T41" s="22">
        <f t="shared" si="15"/>
        <v>1433.3333333333335</v>
      </c>
      <c r="U41" s="22">
        <f t="shared" si="16"/>
        <v>172</v>
      </c>
      <c r="V41" s="19">
        <f t="shared" si="17"/>
        <v>11294.666666666668</v>
      </c>
    </row>
    <row r="42" spans="1:22" ht="15" thickBot="1" x14ac:dyDescent="0.4">
      <c r="A42" s="3" t="s">
        <v>46</v>
      </c>
      <c r="B42" s="1">
        <v>4330</v>
      </c>
      <c r="C42" s="2"/>
      <c r="D42" s="2">
        <v>260</v>
      </c>
      <c r="E42" s="2"/>
      <c r="F42" s="1">
        <v>1085</v>
      </c>
      <c r="G42" s="1">
        <v>1105</v>
      </c>
      <c r="H42" s="2">
        <v>66</v>
      </c>
      <c r="I42" s="1">
        <v>87459</v>
      </c>
      <c r="J42" s="1">
        <v>22322</v>
      </c>
      <c r="K42" s="7"/>
      <c r="L42" s="8"/>
      <c r="M42" s="26">
        <f t="shared" si="9"/>
        <v>6.0046189376443418E-2</v>
      </c>
      <c r="N42" s="4">
        <f t="shared" si="10"/>
        <v>17333.333333333336</v>
      </c>
      <c r="O42" s="5">
        <f t="shared" si="11"/>
        <v>0.9374038461538462</v>
      </c>
      <c r="P42" s="5"/>
      <c r="Q42" s="22">
        <f t="shared" si="12"/>
        <v>2600.0000000000005</v>
      </c>
      <c r="R42" s="22">
        <f t="shared" si="13"/>
        <v>10400.000000000002</v>
      </c>
      <c r="S42" s="22">
        <f t="shared" si="14"/>
        <v>4333.3333333333339</v>
      </c>
      <c r="T42" s="22">
        <f t="shared" si="15"/>
        <v>2166.666666666667</v>
      </c>
      <c r="U42" s="22">
        <f t="shared" si="16"/>
        <v>260</v>
      </c>
      <c r="V42" s="19">
        <f t="shared" si="17"/>
        <v>17073.333333333336</v>
      </c>
    </row>
    <row r="43" spans="1:22" ht="15" thickBot="1" x14ac:dyDescent="0.4">
      <c r="A43" s="3" t="s">
        <v>34</v>
      </c>
      <c r="B43" s="1">
        <v>3694</v>
      </c>
      <c r="C43" s="2"/>
      <c r="D43" s="2">
        <v>88</v>
      </c>
      <c r="E43" s="2"/>
      <c r="F43" s="1">
        <v>1447</v>
      </c>
      <c r="G43" s="1">
        <v>1235</v>
      </c>
      <c r="H43" s="2">
        <v>29</v>
      </c>
      <c r="I43" s="1">
        <v>63994</v>
      </c>
      <c r="J43" s="1">
        <v>21398</v>
      </c>
      <c r="K43" s="8"/>
      <c r="L43" s="8"/>
      <c r="M43" s="26">
        <f t="shared" si="9"/>
        <v>2.3822414726583648E-2</v>
      </c>
      <c r="N43" s="4">
        <f t="shared" si="10"/>
        <v>5866.666666666667</v>
      </c>
      <c r="O43" s="5">
        <f t="shared" si="11"/>
        <v>0.75335227272727279</v>
      </c>
      <c r="P43" s="5"/>
      <c r="Q43" s="22">
        <f t="shared" si="12"/>
        <v>880</v>
      </c>
      <c r="R43" s="22">
        <f t="shared" si="13"/>
        <v>3520</v>
      </c>
      <c r="S43" s="22">
        <f t="shared" si="14"/>
        <v>1466.6666666666667</v>
      </c>
      <c r="T43" s="22">
        <f t="shared" si="15"/>
        <v>733.33333333333337</v>
      </c>
      <c r="U43" s="22">
        <f t="shared" si="16"/>
        <v>88</v>
      </c>
      <c r="V43" s="19">
        <f t="shared" si="17"/>
        <v>5778.666666666667</v>
      </c>
    </row>
    <row r="44" spans="1:22" ht="15" thickBot="1" x14ac:dyDescent="0.4">
      <c r="A44" s="3" t="s">
        <v>37</v>
      </c>
      <c r="B44" s="1">
        <v>2989</v>
      </c>
      <c r="C44" s="2"/>
      <c r="D44" s="2">
        <v>121</v>
      </c>
      <c r="E44" s="2"/>
      <c r="F44" s="1">
        <v>1743</v>
      </c>
      <c r="G44" s="2">
        <v>732</v>
      </c>
      <c r="H44" s="2">
        <v>30</v>
      </c>
      <c r="I44" s="1">
        <v>70426</v>
      </c>
      <c r="J44" s="1">
        <v>17253</v>
      </c>
      <c r="K44" s="7"/>
      <c r="L44" s="8"/>
      <c r="M44" s="26">
        <f t="shared" si="9"/>
        <v>4.048176647708264E-2</v>
      </c>
      <c r="N44" s="4">
        <f t="shared" si="10"/>
        <v>8066.666666666667</v>
      </c>
      <c r="O44" s="5">
        <f t="shared" si="11"/>
        <v>0.78392561983471076</v>
      </c>
      <c r="P44" s="5"/>
      <c r="Q44" s="22">
        <f t="shared" si="12"/>
        <v>1210</v>
      </c>
      <c r="R44" s="22">
        <f t="shared" si="13"/>
        <v>4840</v>
      </c>
      <c r="S44" s="22">
        <f t="shared" si="14"/>
        <v>2016.6666666666667</v>
      </c>
      <c r="T44" s="22">
        <f t="shared" si="15"/>
        <v>1008.3333333333334</v>
      </c>
      <c r="U44" s="22">
        <f t="shared" si="16"/>
        <v>121</v>
      </c>
      <c r="V44" s="19">
        <f t="shared" si="17"/>
        <v>7945.666666666667</v>
      </c>
    </row>
    <row r="45" spans="1:22" ht="15" thickBot="1" x14ac:dyDescent="0.4">
      <c r="A45" s="3" t="s">
        <v>54</v>
      </c>
      <c r="B45" s="1">
        <v>2905</v>
      </c>
      <c r="C45" s="2"/>
      <c r="D45" s="2">
        <v>31</v>
      </c>
      <c r="E45" s="2"/>
      <c r="F45" s="2">
        <v>846</v>
      </c>
      <c r="G45" s="1">
        <v>3361</v>
      </c>
      <c r="H45" s="2">
        <v>36</v>
      </c>
      <c r="I45" s="1">
        <v>20114</v>
      </c>
      <c r="J45" s="1">
        <v>23272</v>
      </c>
      <c r="K45" s="8"/>
      <c r="L45" s="8"/>
      <c r="M45" s="26">
        <f t="shared" si="9"/>
        <v>1.0671256454388985E-2</v>
      </c>
      <c r="N45" s="4">
        <f t="shared" si="10"/>
        <v>2066.666666666667</v>
      </c>
      <c r="O45" s="5">
        <f t="shared" si="11"/>
        <v>0.59064516129032263</v>
      </c>
      <c r="P45" s="5"/>
      <c r="Q45" s="22">
        <f t="shared" si="12"/>
        <v>310.00000000000006</v>
      </c>
      <c r="R45" s="22">
        <f t="shared" si="13"/>
        <v>1240.0000000000002</v>
      </c>
      <c r="S45" s="22">
        <f t="shared" si="14"/>
        <v>516.66666666666674</v>
      </c>
      <c r="T45" s="22">
        <f t="shared" si="15"/>
        <v>258.33333333333337</v>
      </c>
      <c r="U45" s="22">
        <f t="shared" si="16"/>
        <v>31.000000000000004</v>
      </c>
      <c r="V45" s="19">
        <f t="shared" si="17"/>
        <v>2035.666666666667</v>
      </c>
    </row>
    <row r="46" spans="1:22" ht="15" thickBot="1" x14ac:dyDescent="0.4">
      <c r="A46" s="3" t="s">
        <v>42</v>
      </c>
      <c r="B46" s="1">
        <v>2843</v>
      </c>
      <c r="C46" s="2"/>
      <c r="D46" s="2">
        <v>114</v>
      </c>
      <c r="E46" s="2"/>
      <c r="F46" s="1">
        <v>1564</v>
      </c>
      <c r="G46" s="1">
        <v>2116</v>
      </c>
      <c r="H46" s="2">
        <v>85</v>
      </c>
      <c r="I46" s="1">
        <v>30836</v>
      </c>
      <c r="J46" s="1">
        <v>22950</v>
      </c>
      <c r="K46" s="8"/>
      <c r="L46" s="8"/>
      <c r="M46" s="26">
        <f t="shared" si="9"/>
        <v>4.0098487513190291E-2</v>
      </c>
      <c r="N46" s="4">
        <f t="shared" si="10"/>
        <v>7600</v>
      </c>
      <c r="O46" s="5">
        <f t="shared" si="11"/>
        <v>0.79421052631578948</v>
      </c>
      <c r="P46" s="5"/>
      <c r="Q46" s="22">
        <f t="shared" si="12"/>
        <v>1140</v>
      </c>
      <c r="R46" s="22">
        <f t="shared" si="13"/>
        <v>4560</v>
      </c>
      <c r="S46" s="22">
        <f t="shared" si="14"/>
        <v>1900</v>
      </c>
      <c r="T46" s="22">
        <f t="shared" si="15"/>
        <v>950</v>
      </c>
      <c r="U46" s="22">
        <f t="shared" si="16"/>
        <v>114</v>
      </c>
      <c r="V46" s="19">
        <f t="shared" si="17"/>
        <v>7486</v>
      </c>
    </row>
    <row r="47" spans="1:22" ht="15" thickBot="1" x14ac:dyDescent="0.4">
      <c r="A47" s="3" t="s">
        <v>49</v>
      </c>
      <c r="B47" s="1">
        <v>2178</v>
      </c>
      <c r="C47" s="2"/>
      <c r="D47" s="2">
        <v>67</v>
      </c>
      <c r="E47" s="2"/>
      <c r="F47" s="2">
        <v>732</v>
      </c>
      <c r="G47" s="1">
        <v>1290</v>
      </c>
      <c r="H47" s="2">
        <v>40</v>
      </c>
      <c r="I47" s="1">
        <v>31099</v>
      </c>
      <c r="J47" s="1">
        <v>18426</v>
      </c>
      <c r="K47" s="7"/>
      <c r="L47" s="8"/>
      <c r="M47" s="26">
        <f t="shared" si="9"/>
        <v>3.0762167125803489E-2</v>
      </c>
      <c r="N47" s="4">
        <f t="shared" si="10"/>
        <v>4466.666666666667</v>
      </c>
      <c r="O47" s="5">
        <f t="shared" si="11"/>
        <v>0.83611940298507459</v>
      </c>
      <c r="P47" s="5"/>
      <c r="Q47" s="22">
        <f t="shared" si="12"/>
        <v>670</v>
      </c>
      <c r="R47" s="22">
        <f t="shared" si="13"/>
        <v>2680</v>
      </c>
      <c r="S47" s="22">
        <f t="shared" si="14"/>
        <v>1116.6666666666667</v>
      </c>
      <c r="T47" s="22">
        <f t="shared" si="15"/>
        <v>558.33333333333337</v>
      </c>
      <c r="U47" s="22">
        <f t="shared" si="16"/>
        <v>67</v>
      </c>
      <c r="V47" s="19">
        <f t="shared" si="17"/>
        <v>4399.666666666667</v>
      </c>
    </row>
    <row r="48" spans="1:22" ht="15" thickBot="1" x14ac:dyDescent="0.4">
      <c r="A48" s="3" t="s">
        <v>53</v>
      </c>
      <c r="B48" s="1">
        <v>1371</v>
      </c>
      <c r="C48" s="2"/>
      <c r="D48" s="2">
        <v>31</v>
      </c>
      <c r="E48" s="2"/>
      <c r="F48" s="2">
        <v>739</v>
      </c>
      <c r="G48" s="1">
        <v>1823</v>
      </c>
      <c r="H48" s="2">
        <v>41</v>
      </c>
      <c r="I48" s="1">
        <v>40867</v>
      </c>
      <c r="J48" s="1">
        <v>54330</v>
      </c>
      <c r="K48" s="8"/>
      <c r="L48" s="8"/>
      <c r="M48" s="26">
        <f t="shared" si="9"/>
        <v>2.2611232676878191E-2</v>
      </c>
      <c r="N48" s="4">
        <f t="shared" si="10"/>
        <v>2066.666666666667</v>
      </c>
      <c r="O48" s="5">
        <f t="shared" si="11"/>
        <v>0.64241935483870971</v>
      </c>
      <c r="P48" s="5"/>
      <c r="Q48" s="22">
        <f t="shared" si="12"/>
        <v>310.00000000000006</v>
      </c>
      <c r="R48" s="22">
        <f t="shared" si="13"/>
        <v>1240.0000000000002</v>
      </c>
      <c r="S48" s="22">
        <f t="shared" si="14"/>
        <v>516.66666666666674</v>
      </c>
      <c r="T48" s="22">
        <f t="shared" si="15"/>
        <v>258.33333333333337</v>
      </c>
      <c r="U48" s="22">
        <f t="shared" si="16"/>
        <v>31.000000000000004</v>
      </c>
      <c r="V48" s="19">
        <f t="shared" si="17"/>
        <v>2035.666666666667</v>
      </c>
    </row>
    <row r="49" spans="1:22" ht="15" thickBot="1" x14ac:dyDescent="0.4">
      <c r="A49" s="3" t="s">
        <v>39</v>
      </c>
      <c r="B49" s="1">
        <v>1330</v>
      </c>
      <c r="C49" s="2"/>
      <c r="D49" s="2">
        <v>62</v>
      </c>
      <c r="E49" s="2"/>
      <c r="F49" s="2">
        <v>481</v>
      </c>
      <c r="G49" s="2">
        <v>998</v>
      </c>
      <c r="H49" s="2">
        <v>47</v>
      </c>
      <c r="I49" s="1">
        <v>23346</v>
      </c>
      <c r="J49" s="1">
        <v>17516</v>
      </c>
      <c r="K49" s="7"/>
      <c r="L49" s="8"/>
      <c r="M49" s="26">
        <f t="shared" si="9"/>
        <v>4.6616541353383459E-2</v>
      </c>
      <c r="N49" s="4">
        <f t="shared" si="10"/>
        <v>4133.3333333333339</v>
      </c>
      <c r="O49" s="5">
        <f t="shared" si="11"/>
        <v>0.88362903225806455</v>
      </c>
      <c r="P49" s="5"/>
      <c r="Q49" s="22">
        <f t="shared" si="12"/>
        <v>620.00000000000011</v>
      </c>
      <c r="R49" s="22">
        <f t="shared" si="13"/>
        <v>2480.0000000000005</v>
      </c>
      <c r="S49" s="22">
        <f t="shared" si="14"/>
        <v>1033.3333333333335</v>
      </c>
      <c r="T49" s="22">
        <f t="shared" si="15"/>
        <v>516.66666666666674</v>
      </c>
      <c r="U49" s="22">
        <f t="shared" si="16"/>
        <v>62.000000000000007</v>
      </c>
      <c r="V49" s="19">
        <f t="shared" si="17"/>
        <v>4071.3333333333339</v>
      </c>
    </row>
    <row r="50" spans="1:22" ht="15" thickBot="1" x14ac:dyDescent="0.4">
      <c r="A50" s="3" t="s">
        <v>56</v>
      </c>
      <c r="B50" s="1">
        <v>1297</v>
      </c>
      <c r="C50" s="2"/>
      <c r="D50" s="2">
        <v>51</v>
      </c>
      <c r="E50" s="2"/>
      <c r="F50" s="2">
        <v>530</v>
      </c>
      <c r="G50" s="2">
        <v>709</v>
      </c>
      <c r="H50" s="2">
        <v>28</v>
      </c>
      <c r="I50" s="1">
        <v>57995</v>
      </c>
      <c r="J50" s="1">
        <v>31708</v>
      </c>
      <c r="K50" s="8"/>
      <c r="L50" s="8"/>
      <c r="M50" s="26">
        <f t="shared" si="9"/>
        <v>3.9321511179645337E-2</v>
      </c>
      <c r="N50" s="4">
        <f t="shared" si="10"/>
        <v>3400</v>
      </c>
      <c r="O50" s="5">
        <f t="shared" si="11"/>
        <v>0.84411764705882353</v>
      </c>
      <c r="P50" s="5"/>
      <c r="Q50" s="22">
        <f t="shared" si="12"/>
        <v>510</v>
      </c>
      <c r="R50" s="22">
        <f t="shared" si="13"/>
        <v>2040</v>
      </c>
      <c r="S50" s="22">
        <f t="shared" si="14"/>
        <v>850</v>
      </c>
      <c r="T50" s="22">
        <f t="shared" si="15"/>
        <v>425</v>
      </c>
      <c r="U50" s="22">
        <f t="shared" si="16"/>
        <v>51</v>
      </c>
      <c r="V50" s="19">
        <f t="shared" si="17"/>
        <v>3349</v>
      </c>
    </row>
    <row r="51" spans="1:22" ht="15" thickBot="1" x14ac:dyDescent="0.4">
      <c r="A51" s="3" t="s">
        <v>48</v>
      </c>
      <c r="B51" s="2">
        <v>916</v>
      </c>
      <c r="C51" s="2"/>
      <c r="D51" s="2">
        <v>53</v>
      </c>
      <c r="E51" s="2"/>
      <c r="F51" s="2">
        <v>145</v>
      </c>
      <c r="G51" s="1">
        <v>1466</v>
      </c>
      <c r="H51" s="2">
        <v>85</v>
      </c>
      <c r="I51" s="1">
        <v>18451</v>
      </c>
      <c r="J51" s="1">
        <v>29523</v>
      </c>
      <c r="K51" s="8"/>
      <c r="L51" s="8"/>
      <c r="M51" s="26">
        <f t="shared" si="9"/>
        <v>5.7860262008733628E-2</v>
      </c>
      <c r="N51" s="4">
        <f t="shared" si="10"/>
        <v>3533.3333333333335</v>
      </c>
      <c r="O51" s="5">
        <f t="shared" si="11"/>
        <v>0.95896226415094343</v>
      </c>
      <c r="P51" s="5"/>
      <c r="Q51" s="22">
        <f t="shared" si="12"/>
        <v>530</v>
      </c>
      <c r="R51" s="22">
        <f t="shared" si="13"/>
        <v>2120</v>
      </c>
      <c r="S51" s="22">
        <f t="shared" si="14"/>
        <v>883.33333333333337</v>
      </c>
      <c r="T51" s="22">
        <f t="shared" si="15"/>
        <v>441.66666666666669</v>
      </c>
      <c r="U51" s="22">
        <f t="shared" si="16"/>
        <v>53</v>
      </c>
      <c r="V51" s="19">
        <f t="shared" si="17"/>
        <v>3480.3333333333335</v>
      </c>
    </row>
    <row r="52" spans="1:22" ht="15" thickBot="1" x14ac:dyDescent="0.4">
      <c r="A52" s="3" t="s">
        <v>55</v>
      </c>
      <c r="B52" s="2">
        <v>635</v>
      </c>
      <c r="C52" s="2"/>
      <c r="D52" s="2">
        <v>7</v>
      </c>
      <c r="E52" s="2"/>
      <c r="F52" s="2">
        <v>200</v>
      </c>
      <c r="G52" s="1">
        <v>1091</v>
      </c>
      <c r="H52" s="2">
        <v>12</v>
      </c>
      <c r="I52" s="1">
        <v>12007</v>
      </c>
      <c r="J52" s="1">
        <v>20636</v>
      </c>
      <c r="K52" s="7"/>
      <c r="L52" s="8"/>
      <c r="M52" s="26">
        <f t="shared" si="9"/>
        <v>1.1023622047244094E-2</v>
      </c>
      <c r="N52" s="4">
        <f t="shared" si="10"/>
        <v>466.66666666666669</v>
      </c>
      <c r="O52" s="5">
        <f t="shared" si="11"/>
        <v>0.5714285714285714</v>
      </c>
      <c r="P52" s="5"/>
      <c r="Q52" s="22">
        <f t="shared" si="12"/>
        <v>70</v>
      </c>
      <c r="R52" s="22">
        <f t="shared" si="13"/>
        <v>280</v>
      </c>
      <c r="S52" s="22">
        <f t="shared" si="14"/>
        <v>116.66666666666667</v>
      </c>
      <c r="T52" s="22">
        <f t="shared" si="15"/>
        <v>58.333333333333336</v>
      </c>
      <c r="U52" s="22">
        <f t="shared" si="16"/>
        <v>7</v>
      </c>
      <c r="V52" s="19">
        <f t="shared" si="17"/>
        <v>459.66666666666669</v>
      </c>
    </row>
    <row r="53" spans="1:22" ht="15" thickBot="1" x14ac:dyDescent="0.4">
      <c r="A53" s="3" t="s">
        <v>47</v>
      </c>
      <c r="B53" s="2">
        <v>629</v>
      </c>
      <c r="C53" s="2"/>
      <c r="D53" s="2">
        <v>17</v>
      </c>
      <c r="E53" s="2"/>
      <c r="F53" s="2">
        <v>47</v>
      </c>
      <c r="G53" s="2">
        <v>442</v>
      </c>
      <c r="H53" s="2">
        <v>12</v>
      </c>
      <c r="I53" s="1">
        <v>37712</v>
      </c>
      <c r="J53" s="1">
        <v>26520</v>
      </c>
      <c r="K53" s="7"/>
      <c r="L53" s="8"/>
      <c r="M53" s="26">
        <f t="shared" si="9"/>
        <v>2.7027027027027029E-2</v>
      </c>
      <c r="N53" s="4">
        <f t="shared" si="10"/>
        <v>1133.3333333333335</v>
      </c>
      <c r="O53" s="5">
        <f t="shared" si="11"/>
        <v>0.95852941176470585</v>
      </c>
      <c r="P53" s="5"/>
      <c r="Q53" s="22">
        <f t="shared" si="12"/>
        <v>170.00000000000003</v>
      </c>
      <c r="R53" s="22">
        <f t="shared" si="13"/>
        <v>680.00000000000011</v>
      </c>
      <c r="S53" s="22">
        <f t="shared" si="14"/>
        <v>283.33333333333337</v>
      </c>
      <c r="T53" s="22">
        <f t="shared" si="15"/>
        <v>141.66666666666669</v>
      </c>
      <c r="U53" s="22">
        <f t="shared" si="16"/>
        <v>17</v>
      </c>
      <c r="V53" s="19">
        <f t="shared" si="17"/>
        <v>1116.3333333333335</v>
      </c>
    </row>
    <row r="54" spans="1:22" ht="15" thickBot="1" x14ac:dyDescent="0.4">
      <c r="A54" s="3" t="s">
        <v>51</v>
      </c>
      <c r="B54" s="2">
        <v>457</v>
      </c>
      <c r="C54" s="2"/>
      <c r="D54" s="2">
        <v>16</v>
      </c>
      <c r="E54" s="2"/>
      <c r="F54" s="2">
        <v>24</v>
      </c>
      <c r="G54" s="2">
        <v>439</v>
      </c>
      <c r="H54" s="2">
        <v>15</v>
      </c>
      <c r="I54" s="1">
        <v>20247</v>
      </c>
      <c r="J54" s="1">
        <v>19436</v>
      </c>
      <c r="K54" s="7"/>
      <c r="L54" s="8"/>
      <c r="M54" s="26">
        <f t="shared" si="9"/>
        <v>3.5010940919037198E-2</v>
      </c>
      <c r="N54" s="4">
        <f t="shared" si="10"/>
        <v>1066.6666666666667</v>
      </c>
      <c r="O54" s="5">
        <f t="shared" si="11"/>
        <v>0.97750000000000004</v>
      </c>
      <c r="P54" s="5"/>
      <c r="Q54" s="22">
        <f t="shared" si="12"/>
        <v>160</v>
      </c>
      <c r="R54" s="22">
        <f t="shared" si="13"/>
        <v>640</v>
      </c>
      <c r="S54" s="22">
        <f t="shared" si="14"/>
        <v>266.66666666666669</v>
      </c>
      <c r="T54" s="22">
        <f t="shared" si="15"/>
        <v>133.33333333333334</v>
      </c>
      <c r="U54" s="22">
        <f t="shared" si="16"/>
        <v>16</v>
      </c>
      <c r="V54" s="19">
        <f t="shared" si="17"/>
        <v>1050.6666666666667</v>
      </c>
    </row>
    <row r="55" spans="1:22" ht="15" thickBot="1" x14ac:dyDescent="0.4">
      <c r="A55" s="3" t="s">
        <v>52</v>
      </c>
      <c r="B55" s="2">
        <v>374</v>
      </c>
      <c r="C55" s="2"/>
      <c r="D55" s="2">
        <v>10</v>
      </c>
      <c r="E55" s="2"/>
      <c r="F55" s="2">
        <v>73</v>
      </c>
      <c r="G55" s="2">
        <v>506</v>
      </c>
      <c r="H55" s="2">
        <v>14</v>
      </c>
      <c r="I55" s="1">
        <v>24341</v>
      </c>
      <c r="J55" s="1">
        <v>32959</v>
      </c>
      <c r="K55" s="8"/>
      <c r="L55" s="8"/>
      <c r="M55" s="25"/>
      <c r="N55" s="4">
        <f t="shared" si="10"/>
        <v>666.66666666666674</v>
      </c>
      <c r="O55" s="5">
        <f t="shared" si="11"/>
        <v>0.89049999999999996</v>
      </c>
      <c r="P55" s="5"/>
      <c r="Q55" s="22">
        <f>Q52*$N55</f>
        <v>46666.666666666672</v>
      </c>
      <c r="R55" s="22">
        <f>R52*$N55</f>
        <v>186666.66666666669</v>
      </c>
      <c r="S55" s="22">
        <f>S52*$N55</f>
        <v>77777.777777777796</v>
      </c>
      <c r="T55" s="22">
        <f>T52*$N55</f>
        <v>38888.888888888898</v>
      </c>
      <c r="U55" s="22">
        <f>U52*$N55</f>
        <v>4666.666666666667</v>
      </c>
    </row>
    <row r="56" spans="1:22" ht="15" thickBot="1" x14ac:dyDescent="0.4">
      <c r="A56" s="3" t="s">
        <v>64</v>
      </c>
      <c r="B56" s="2">
        <v>151</v>
      </c>
      <c r="C56" s="2"/>
      <c r="D56" s="2">
        <v>5</v>
      </c>
      <c r="E56" s="2"/>
      <c r="F56" s="2">
        <v>15</v>
      </c>
      <c r="G56" s="2"/>
      <c r="H56" s="2"/>
      <c r="I56" s="2">
        <v>605</v>
      </c>
      <c r="J56" s="2"/>
      <c r="K56" s="8"/>
      <c r="L56" s="7"/>
      <c r="M56" s="24"/>
      <c r="N56" s="4"/>
      <c r="O56" s="5"/>
      <c r="P56" s="5"/>
    </row>
    <row r="57" spans="1:22" ht="21.5" thickBot="1" x14ac:dyDescent="0.4">
      <c r="A57" s="3" t="s">
        <v>67</v>
      </c>
      <c r="B57" s="2">
        <v>15</v>
      </c>
      <c r="C57" s="2"/>
      <c r="D57" s="2">
        <v>2</v>
      </c>
      <c r="E57" s="2"/>
      <c r="F57" s="2">
        <v>1</v>
      </c>
      <c r="G57" s="2"/>
      <c r="H57" s="2"/>
      <c r="I57" s="2">
        <v>948</v>
      </c>
      <c r="J57" s="2"/>
      <c r="K57" s="7"/>
      <c r="L57" s="7"/>
    </row>
    <row r="58" spans="1:22" ht="15" thickBot="1" x14ac:dyDescent="0.4">
      <c r="A58" s="3" t="s">
        <v>65</v>
      </c>
      <c r="B58" s="1">
        <v>2031</v>
      </c>
      <c r="C58" s="2"/>
      <c r="D58" s="2">
        <v>102</v>
      </c>
      <c r="E58" s="2"/>
      <c r="F58" s="1">
        <v>1183</v>
      </c>
      <c r="G58" s="2">
        <v>600</v>
      </c>
      <c r="H58" s="2">
        <v>30</v>
      </c>
      <c r="I58" s="1">
        <v>13022</v>
      </c>
      <c r="J58" s="1">
        <v>3845</v>
      </c>
      <c r="K58" s="7"/>
      <c r="L58" s="7"/>
    </row>
    <row r="59" spans="1:22" ht="21.5" thickBot="1" x14ac:dyDescent="0.4">
      <c r="A59" s="14" t="s">
        <v>66</v>
      </c>
      <c r="B59" s="15">
        <v>66</v>
      </c>
      <c r="C59" s="15"/>
      <c r="D59" s="15">
        <v>4</v>
      </c>
      <c r="E59" s="15"/>
      <c r="F59" s="15">
        <v>8</v>
      </c>
      <c r="G59" s="15"/>
      <c r="H59" s="15"/>
      <c r="I59" s="38">
        <v>1093</v>
      </c>
      <c r="J59" s="15"/>
      <c r="K59" s="39"/>
      <c r="L59" s="51"/>
    </row>
  </sheetData>
  <mergeCells count="2">
    <mergeCell ref="L1:N1"/>
    <mergeCell ref="Q1:U1"/>
  </mergeCells>
  <hyperlinks>
    <hyperlink ref="A6" r:id="rId1" display="https://www.worldometers.info/coronavirus/usa/new-jersey/" xr:uid="{E3C8F1EC-09AD-483B-ABD4-A88422F0E169}"/>
    <hyperlink ref="A9" r:id="rId2" display="https://www.worldometers.info/coronavirus/usa/california/" xr:uid="{A72B03CE-B4B3-47D7-B034-FA6AE2CA1D06}"/>
    <hyperlink ref="A10" r:id="rId3" display="https://www.worldometers.info/coronavirus/usa/pennsylvania/" xr:uid="{35F8CB01-3C1A-43ED-9B7F-96449C644B3B}"/>
    <hyperlink ref="A12" r:id="rId4" display="https://www.worldometers.info/coronavirus/usa/florida/" xr:uid="{843A911A-B0D3-44FE-A17A-F26F68FF3006}"/>
    <hyperlink ref="A13" r:id="rId5" display="https://www.worldometers.info/coronavirus/usa/texas/" xr:uid="{78B07B91-6004-472B-A70C-089D385E7A5F}"/>
    <hyperlink ref="A16" r:id="rId6" display="https://www.worldometers.info/coronavirus/usa/louisiana/" xr:uid="{9ED5EAAD-3ED0-4FA0-B0C7-C19A4E47BE53}"/>
    <hyperlink ref="A19" r:id="rId7" display="https://www.worldometers.info/coronavirus/usa/ohio/" xr:uid="{1A9604DE-0D1E-4B5A-990D-095C95094DC0}"/>
    <hyperlink ref="A22" r:id="rId8" display="https://www.worldometers.info/coronavirus/usa/washington/" xr:uid="{3C6AFE50-D230-4E03-9A9D-2446C3C6C0F3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60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5" thickBot="1" x14ac:dyDescent="0.35">
      <c r="A2" s="49" t="s">
        <v>8</v>
      </c>
      <c r="B2" s="1">
        <v>135106</v>
      </c>
      <c r="C2" s="2"/>
      <c r="D2" s="1">
        <v>8834</v>
      </c>
      <c r="E2" s="2"/>
      <c r="F2" s="1">
        <v>125151</v>
      </c>
      <c r="G2" s="1">
        <v>15211</v>
      </c>
      <c r="H2" s="2">
        <v>995</v>
      </c>
      <c r="I2" s="1">
        <v>290966</v>
      </c>
      <c r="J2" s="1">
        <v>32760</v>
      </c>
      <c r="K2" s="44"/>
      <c r="L2" s="57">
        <f>IFERROR(B2/I2,0)</f>
        <v>0.46433603926231931</v>
      </c>
      <c r="M2" s="58">
        <f>IFERROR(H2/G2,0)</f>
        <v>6.5413187824600622E-2</v>
      </c>
      <c r="N2" s="56">
        <f>D2*250</f>
        <v>2208500</v>
      </c>
      <c r="O2" s="59">
        <f>ABS(N2-B2)/B2</f>
        <v>15.346424289076724</v>
      </c>
    </row>
    <row r="3" spans="1:15" ht="15" thickBot="1" x14ac:dyDescent="0.35">
      <c r="A3" s="3" t="s">
        <v>7</v>
      </c>
      <c r="B3" s="1">
        <v>337421</v>
      </c>
      <c r="C3" s="2"/>
      <c r="D3" s="1">
        <v>26365</v>
      </c>
      <c r="E3" s="2"/>
      <c r="F3" s="1">
        <v>255509</v>
      </c>
      <c r="G3" s="1">
        <v>17199</v>
      </c>
      <c r="H3" s="1">
        <v>1344</v>
      </c>
      <c r="I3" s="1">
        <v>1089916</v>
      </c>
      <c r="J3" s="1">
        <v>55556</v>
      </c>
      <c r="K3" s="44"/>
      <c r="L3" s="57">
        <f>IFERROR(B3/I3,0)</f>
        <v>0.30958440833972528</v>
      </c>
      <c r="M3" s="58">
        <f>IFERROR(H3/G3,0)</f>
        <v>7.8144078144078144E-2</v>
      </c>
      <c r="N3" s="56">
        <f t="shared" ref="N3:N56" si="0">D3*250</f>
        <v>6591250</v>
      </c>
      <c r="O3" s="59">
        <f t="shared" ref="O3:O56" si="1">ABS(N3-B3)/B3</f>
        <v>18.534202079894257</v>
      </c>
    </row>
    <row r="4" spans="1:15" ht="15" thickBot="1" x14ac:dyDescent="0.35">
      <c r="A4" s="3" t="s">
        <v>23</v>
      </c>
      <c r="B4" s="1">
        <v>31784</v>
      </c>
      <c r="C4" s="2"/>
      <c r="D4" s="1">
        <v>2797</v>
      </c>
      <c r="E4" s="2"/>
      <c r="F4" s="1">
        <v>28922</v>
      </c>
      <c r="G4" s="1">
        <v>8874</v>
      </c>
      <c r="H4" s="2">
        <v>781</v>
      </c>
      <c r="I4" s="1">
        <v>116174</v>
      </c>
      <c r="J4" s="1">
        <v>32437</v>
      </c>
      <c r="K4" s="44"/>
      <c r="L4" s="57">
        <f>IFERROR(B4/I4,0)</f>
        <v>0.27358961557663503</v>
      </c>
      <c r="M4" s="58">
        <f>IFERROR(H4/G4,0)</f>
        <v>8.8009916610322286E-2</v>
      </c>
      <c r="N4" s="56">
        <f t="shared" si="0"/>
        <v>699250</v>
      </c>
      <c r="O4" s="59">
        <f t="shared" si="1"/>
        <v>21.000062924742007</v>
      </c>
    </row>
    <row r="5" spans="1:15" ht="12.5" customHeight="1" thickBot="1" x14ac:dyDescent="0.35">
      <c r="A5" s="3" t="s">
        <v>64</v>
      </c>
      <c r="B5" s="2">
        <v>151</v>
      </c>
      <c r="C5" s="2"/>
      <c r="D5" s="2">
        <v>5</v>
      </c>
      <c r="E5" s="2"/>
      <c r="F5" s="2">
        <v>15</v>
      </c>
      <c r="G5" s="2"/>
      <c r="H5" s="2"/>
      <c r="I5" s="2">
        <v>605</v>
      </c>
      <c r="J5" s="2"/>
      <c r="K5" s="45"/>
      <c r="L5" s="57">
        <f>IFERROR(B5/I5,0)</f>
        <v>0.24958677685950414</v>
      </c>
      <c r="M5" s="58">
        <f>IFERROR(H5/G5,0)</f>
        <v>0</v>
      </c>
      <c r="N5" s="56">
        <f t="shared" si="0"/>
        <v>1250</v>
      </c>
      <c r="O5" s="59">
        <f t="shared" si="1"/>
        <v>7.2781456953642385</v>
      </c>
    </row>
    <row r="6" spans="1:15" ht="14.5" thickBot="1" x14ac:dyDescent="0.35">
      <c r="A6" s="3" t="s">
        <v>63</v>
      </c>
      <c r="B6" s="1">
        <v>5654</v>
      </c>
      <c r="C6" s="2"/>
      <c r="D6" s="2">
        <v>285</v>
      </c>
      <c r="E6" s="2"/>
      <c r="F6" s="1">
        <v>4544</v>
      </c>
      <c r="G6" s="1">
        <v>8260</v>
      </c>
      <c r="H6" s="2">
        <v>416</v>
      </c>
      <c r="I6" s="1">
        <v>25856</v>
      </c>
      <c r="J6" s="1">
        <v>37774</v>
      </c>
      <c r="K6" s="45"/>
      <c r="L6" s="57">
        <f>IFERROR(B6/I6,0)</f>
        <v>0.21867264851485149</v>
      </c>
      <c r="M6" s="58">
        <f>IFERROR(H6/G6,0)</f>
        <v>5.0363196125907991E-2</v>
      </c>
      <c r="N6" s="56">
        <f t="shared" si="0"/>
        <v>71250</v>
      </c>
      <c r="O6" s="59">
        <f t="shared" si="1"/>
        <v>11.60169791298196</v>
      </c>
    </row>
    <row r="7" spans="1:15" ht="14.5" thickBot="1" x14ac:dyDescent="0.35">
      <c r="A7" s="3" t="s">
        <v>43</v>
      </c>
      <c r="B7" s="1">
        <v>5939</v>
      </c>
      <c r="C7" s="2"/>
      <c r="D7" s="2">
        <v>202</v>
      </c>
      <c r="E7" s="2"/>
      <c r="F7" s="1">
        <v>3627</v>
      </c>
      <c r="G7" s="1">
        <v>6255</v>
      </c>
      <c r="H7" s="2">
        <v>213</v>
      </c>
      <c r="I7" s="1">
        <v>27326</v>
      </c>
      <c r="J7" s="1">
        <v>28780</v>
      </c>
      <c r="K7" s="45"/>
      <c r="L7" s="57">
        <f>IFERROR(B7/I7,0)</f>
        <v>0.21733879821415503</v>
      </c>
      <c r="M7" s="58">
        <f>IFERROR(H7/G7,0)</f>
        <v>3.4052757793764987E-2</v>
      </c>
      <c r="N7" s="56">
        <f t="shared" si="0"/>
        <v>50500</v>
      </c>
      <c r="O7" s="59">
        <f t="shared" si="1"/>
        <v>7.5031150025256776</v>
      </c>
    </row>
    <row r="8" spans="1:15" ht="15" thickBot="1" x14ac:dyDescent="0.35">
      <c r="A8" s="3" t="s">
        <v>17</v>
      </c>
      <c r="B8" s="1">
        <v>73721</v>
      </c>
      <c r="C8" s="2"/>
      <c r="D8" s="1">
        <v>4552</v>
      </c>
      <c r="E8" s="2"/>
      <c r="F8" s="1">
        <v>61051</v>
      </c>
      <c r="G8" s="1">
        <v>10793</v>
      </c>
      <c r="H8" s="2">
        <v>666</v>
      </c>
      <c r="I8" s="1">
        <v>351632</v>
      </c>
      <c r="J8" s="1">
        <v>51482</v>
      </c>
      <c r="K8" s="44"/>
      <c r="L8" s="57">
        <f>IFERROR(B8/I8,0)</f>
        <v>0.20965384265368339</v>
      </c>
      <c r="M8" s="58">
        <f>IFERROR(H8/G8,0)</f>
        <v>6.1706661725192256E-2</v>
      </c>
      <c r="N8" s="56">
        <f t="shared" si="0"/>
        <v>1138000</v>
      </c>
      <c r="O8" s="59">
        <f t="shared" si="1"/>
        <v>14.436578451187586</v>
      </c>
    </row>
    <row r="9" spans="1:15" ht="15" thickBot="1" x14ac:dyDescent="0.35">
      <c r="A9" s="49" t="s">
        <v>19</v>
      </c>
      <c r="B9" s="1">
        <v>56002</v>
      </c>
      <c r="C9" s="2"/>
      <c r="D9" s="1">
        <v>3592</v>
      </c>
      <c r="E9" s="2"/>
      <c r="F9" s="1">
        <v>51330</v>
      </c>
      <c r="G9" s="1">
        <v>4378</v>
      </c>
      <c r="H9" s="2">
        <v>281</v>
      </c>
      <c r="I9" s="1">
        <v>273875</v>
      </c>
      <c r="J9" s="1">
        <v>21411</v>
      </c>
      <c r="K9" s="45"/>
      <c r="L9" s="57">
        <f>IFERROR(B9/I9,0)</f>
        <v>0.20448014605203105</v>
      </c>
      <c r="M9" s="58">
        <f>IFERROR(H9/G9,0)</f>
        <v>6.4184559159433538E-2</v>
      </c>
      <c r="N9" s="56">
        <f t="shared" si="0"/>
        <v>898000</v>
      </c>
      <c r="O9" s="59">
        <f t="shared" si="1"/>
        <v>15.035141602085639</v>
      </c>
    </row>
    <row r="10" spans="1:15" ht="14.5" thickBot="1" x14ac:dyDescent="0.35">
      <c r="A10" s="3" t="s">
        <v>18</v>
      </c>
      <c r="B10" s="1">
        <v>18371</v>
      </c>
      <c r="C10" s="2"/>
      <c r="D10" s="2">
        <v>944</v>
      </c>
      <c r="E10" s="2"/>
      <c r="F10" s="1">
        <v>16868</v>
      </c>
      <c r="G10" s="1">
        <v>3321</v>
      </c>
      <c r="H10" s="2">
        <v>171</v>
      </c>
      <c r="I10" s="1">
        <v>92267</v>
      </c>
      <c r="J10" s="1">
        <v>16681</v>
      </c>
      <c r="K10" s="45"/>
      <c r="L10" s="57">
        <f>IFERROR(B10/I10,0)</f>
        <v>0.1991069396425591</v>
      </c>
      <c r="M10" s="58">
        <f>IFERROR(H10/G10,0)</f>
        <v>5.1490514905149054E-2</v>
      </c>
      <c r="N10" s="56">
        <f t="shared" si="0"/>
        <v>236000</v>
      </c>
      <c r="O10" s="59">
        <f t="shared" si="1"/>
        <v>11.846333895814055</v>
      </c>
    </row>
    <row r="11" spans="1:15" ht="14.5" thickBot="1" x14ac:dyDescent="0.35">
      <c r="A11" s="3" t="s">
        <v>26</v>
      </c>
      <c r="B11" s="1">
        <v>29374</v>
      </c>
      <c r="C11" s="2"/>
      <c r="D11" s="1">
        <v>1503</v>
      </c>
      <c r="E11" s="2"/>
      <c r="F11" s="1">
        <v>25968</v>
      </c>
      <c r="G11" s="1">
        <v>4893</v>
      </c>
      <c r="H11" s="2">
        <v>250</v>
      </c>
      <c r="I11" s="1">
        <v>148600</v>
      </c>
      <c r="J11" s="1">
        <v>24752</v>
      </c>
      <c r="K11" s="45"/>
      <c r="L11" s="57">
        <f>IFERROR(B11/I11,0)</f>
        <v>0.19767160161507402</v>
      </c>
      <c r="M11" s="58">
        <f>IFERROR(H11/G11,0)</f>
        <v>5.109339873288371E-2</v>
      </c>
      <c r="N11" s="56">
        <f t="shared" si="0"/>
        <v>375750</v>
      </c>
      <c r="O11" s="59">
        <f t="shared" si="1"/>
        <v>11.791924831483625</v>
      </c>
    </row>
    <row r="12" spans="1:15" ht="14.5" thickBot="1" x14ac:dyDescent="0.35">
      <c r="A12" s="3" t="s">
        <v>12</v>
      </c>
      <c r="B12" s="1">
        <v>70873</v>
      </c>
      <c r="C12" s="2"/>
      <c r="D12" s="1">
        <v>3111</v>
      </c>
      <c r="E12" s="2"/>
      <c r="F12" s="1">
        <v>67117</v>
      </c>
      <c r="G12" s="1">
        <v>5528</v>
      </c>
      <c r="H12" s="2">
        <v>243</v>
      </c>
      <c r="I12" s="1">
        <v>379043</v>
      </c>
      <c r="J12" s="1">
        <v>29563</v>
      </c>
      <c r="K12" s="45"/>
      <c r="L12" s="57">
        <f>IFERROR(B12/I12,0)</f>
        <v>0.18697878604802093</v>
      </c>
      <c r="M12" s="58">
        <f>IFERROR(H12/G12,0)</f>
        <v>4.3958031837916064E-2</v>
      </c>
      <c r="N12" s="56">
        <f t="shared" si="0"/>
        <v>777750</v>
      </c>
      <c r="O12" s="59">
        <f t="shared" si="1"/>
        <v>9.9738546414008162</v>
      </c>
    </row>
    <row r="13" spans="1:15" ht="14.5" thickBot="1" x14ac:dyDescent="0.35">
      <c r="A13" s="3" t="s">
        <v>27</v>
      </c>
      <c r="B13" s="1">
        <v>22503</v>
      </c>
      <c r="C13" s="2"/>
      <c r="D13" s="1">
        <v>1414</v>
      </c>
      <c r="E13" s="2"/>
      <c r="F13" s="1">
        <v>19530</v>
      </c>
      <c r="G13" s="1">
        <v>3390</v>
      </c>
      <c r="H13" s="2">
        <v>213</v>
      </c>
      <c r="I13" s="1">
        <v>124782</v>
      </c>
      <c r="J13" s="1">
        <v>18800</v>
      </c>
      <c r="K13" s="45"/>
      <c r="L13" s="57">
        <f>IFERROR(B13/I13,0)</f>
        <v>0.18033851036207146</v>
      </c>
      <c r="M13" s="58">
        <f>IFERROR(H13/G13,0)</f>
        <v>6.2831858407079652E-2</v>
      </c>
      <c r="N13" s="56">
        <f t="shared" si="0"/>
        <v>353500</v>
      </c>
      <c r="O13" s="59">
        <f t="shared" si="1"/>
        <v>14.709016575567702</v>
      </c>
    </row>
    <row r="14" spans="1:15" ht="15" thickBot="1" x14ac:dyDescent="0.35">
      <c r="A14" s="3" t="s">
        <v>11</v>
      </c>
      <c r="B14" s="1">
        <v>45646</v>
      </c>
      <c r="C14" s="2"/>
      <c r="D14" s="1">
        <v>4343</v>
      </c>
      <c r="E14" s="2"/>
      <c r="F14" s="1">
        <v>25629</v>
      </c>
      <c r="G14" s="1">
        <v>4584</v>
      </c>
      <c r="H14" s="2">
        <v>436</v>
      </c>
      <c r="I14" s="1">
        <v>254239</v>
      </c>
      <c r="J14" s="1">
        <v>25532</v>
      </c>
      <c r="K14" s="44"/>
      <c r="L14" s="57">
        <f>IFERROR(B14/I14,0)</f>
        <v>0.17953972443252214</v>
      </c>
      <c r="M14" s="58">
        <f>IFERROR(H14/G14,0)</f>
        <v>9.5113438045375212E-2</v>
      </c>
      <c r="N14" s="56">
        <f t="shared" si="0"/>
        <v>1085750</v>
      </c>
      <c r="O14" s="59">
        <f t="shared" si="1"/>
        <v>22.786312053630109</v>
      </c>
    </row>
    <row r="15" spans="1:15" ht="14.5" thickBot="1" x14ac:dyDescent="0.35">
      <c r="A15" s="3" t="s">
        <v>50</v>
      </c>
      <c r="B15" s="1">
        <v>7190</v>
      </c>
      <c r="C15" s="2"/>
      <c r="D15" s="2">
        <v>90</v>
      </c>
      <c r="E15" s="2"/>
      <c r="F15" s="1">
        <v>7078</v>
      </c>
      <c r="G15" s="1">
        <v>3775</v>
      </c>
      <c r="H15" s="2">
        <v>47</v>
      </c>
      <c r="I15" s="1">
        <v>40482</v>
      </c>
      <c r="J15" s="1">
        <v>21253</v>
      </c>
      <c r="K15" s="45"/>
      <c r="L15" s="57">
        <f>IFERROR(B15/I15,0)</f>
        <v>0.17760980188725853</v>
      </c>
      <c r="M15" s="58">
        <f>IFERROR(H15/G15,0)</f>
        <v>1.2450331125827815E-2</v>
      </c>
      <c r="N15" s="56">
        <f t="shared" si="0"/>
        <v>22500</v>
      </c>
      <c r="O15" s="59">
        <f t="shared" si="1"/>
        <v>2.1293463143254518</v>
      </c>
    </row>
    <row r="16" spans="1:15" ht="14.5" thickBot="1" x14ac:dyDescent="0.35">
      <c r="A16" s="3" t="s">
        <v>41</v>
      </c>
      <c r="B16" s="1">
        <v>11059</v>
      </c>
      <c r="C16" s="2"/>
      <c r="D16" s="2">
        <v>231</v>
      </c>
      <c r="E16" s="2"/>
      <c r="F16" s="1">
        <v>7025</v>
      </c>
      <c r="G16" s="1">
        <v>3530</v>
      </c>
      <c r="H16" s="2">
        <v>74</v>
      </c>
      <c r="I16" s="1">
        <v>66427</v>
      </c>
      <c r="J16" s="1">
        <v>21206</v>
      </c>
      <c r="K16" s="45"/>
      <c r="L16" s="57">
        <f>IFERROR(B16/I16,0)</f>
        <v>0.16648350821202221</v>
      </c>
      <c r="M16" s="58">
        <f>IFERROR(H16/G16,0)</f>
        <v>2.0963172804532578E-2</v>
      </c>
      <c r="N16" s="56">
        <f t="shared" si="0"/>
        <v>57750</v>
      </c>
      <c r="O16" s="59">
        <f t="shared" si="1"/>
        <v>4.2219911384392805</v>
      </c>
    </row>
    <row r="17" spans="1:15" ht="15" thickBot="1" x14ac:dyDescent="0.35">
      <c r="A17" s="3" t="s">
        <v>29</v>
      </c>
      <c r="B17" s="1">
        <v>21570</v>
      </c>
      <c r="C17" s="2"/>
      <c r="D17" s="2">
        <v>769</v>
      </c>
      <c r="E17" s="2"/>
      <c r="F17" s="1">
        <v>18067</v>
      </c>
      <c r="G17" s="1">
        <v>2564</v>
      </c>
      <c r="H17" s="2">
        <v>91</v>
      </c>
      <c r="I17" s="1">
        <v>136558</v>
      </c>
      <c r="J17" s="1">
        <v>16230</v>
      </c>
      <c r="K17" s="44"/>
      <c r="L17" s="57">
        <f>IFERROR(B17/I17,0)</f>
        <v>0.15795486167049899</v>
      </c>
      <c r="M17" s="58">
        <f>IFERROR(H17/G17,0)</f>
        <v>3.5491419656786274E-2</v>
      </c>
      <c r="N17" s="56">
        <f t="shared" si="0"/>
        <v>192250</v>
      </c>
      <c r="O17" s="59">
        <f t="shared" si="1"/>
        <v>7.9128419100602692</v>
      </c>
    </row>
    <row r="18" spans="1:15" ht="15" thickBot="1" x14ac:dyDescent="0.35">
      <c r="A18" s="3" t="s">
        <v>65</v>
      </c>
      <c r="B18" s="1">
        <v>2031</v>
      </c>
      <c r="C18" s="2"/>
      <c r="D18" s="2">
        <v>102</v>
      </c>
      <c r="E18" s="2"/>
      <c r="F18" s="1">
        <v>1183</v>
      </c>
      <c r="G18" s="2">
        <v>600</v>
      </c>
      <c r="H18" s="2">
        <v>30</v>
      </c>
      <c r="I18" s="1">
        <v>13022</v>
      </c>
      <c r="J18" s="1">
        <v>3845</v>
      </c>
      <c r="K18" s="44"/>
      <c r="L18" s="57">
        <f>IFERROR(B18/I18,0)</f>
        <v>0.15596682537244663</v>
      </c>
      <c r="M18" s="58">
        <f>IFERROR(H18/G18,0)</f>
        <v>0.05</v>
      </c>
      <c r="N18" s="56">
        <f t="shared" si="0"/>
        <v>25500</v>
      </c>
      <c r="O18" s="59">
        <f t="shared" si="1"/>
        <v>11.555391432791728</v>
      </c>
    </row>
    <row r="19" spans="1:15" ht="15" thickBot="1" x14ac:dyDescent="0.35">
      <c r="A19" s="49" t="s">
        <v>14</v>
      </c>
      <c r="B19" s="1">
        <v>30652</v>
      </c>
      <c r="C19" s="2"/>
      <c r="D19" s="1">
        <v>2208</v>
      </c>
      <c r="E19" s="2"/>
      <c r="F19" s="1">
        <v>8128</v>
      </c>
      <c r="G19" s="1">
        <v>6573</v>
      </c>
      <c r="H19" s="2">
        <v>473</v>
      </c>
      <c r="I19" s="1">
        <v>200767</v>
      </c>
      <c r="J19" s="1">
        <v>43050</v>
      </c>
      <c r="K19" s="45"/>
      <c r="L19" s="57">
        <f>IFERROR(B19/I19,0)</f>
        <v>0.15267449331812499</v>
      </c>
      <c r="M19" s="58">
        <f>IFERROR(H19/G19,0)</f>
        <v>7.1961052791723712E-2</v>
      </c>
      <c r="N19" s="56">
        <f t="shared" si="0"/>
        <v>552000</v>
      </c>
      <c r="O19" s="59">
        <f t="shared" si="1"/>
        <v>17.008612814824481</v>
      </c>
    </row>
    <row r="20" spans="1:15" ht="14.5" thickBot="1" x14ac:dyDescent="0.35">
      <c r="A20" s="3" t="s">
        <v>54</v>
      </c>
      <c r="B20" s="1">
        <v>2905</v>
      </c>
      <c r="C20" s="2"/>
      <c r="D20" s="2">
        <v>31</v>
      </c>
      <c r="E20" s="2"/>
      <c r="F20" s="2">
        <v>846</v>
      </c>
      <c r="G20" s="1">
        <v>3361</v>
      </c>
      <c r="H20" s="2">
        <v>36</v>
      </c>
      <c r="I20" s="1">
        <v>20114</v>
      </c>
      <c r="J20" s="1">
        <v>23272</v>
      </c>
      <c r="K20" s="45"/>
      <c r="L20" s="57">
        <f>IFERROR(B20/I20,0)</f>
        <v>0.14442676742567365</v>
      </c>
      <c r="M20" s="58">
        <f>IFERROR(H20/G20,0)</f>
        <v>1.0711097887533471E-2</v>
      </c>
      <c r="N20" s="56">
        <f t="shared" si="0"/>
        <v>7750</v>
      </c>
      <c r="O20" s="59">
        <f t="shared" si="1"/>
        <v>1.6678141135972462</v>
      </c>
    </row>
    <row r="21" spans="1:15" ht="15" thickBot="1" x14ac:dyDescent="0.35">
      <c r="A21" s="3" t="s">
        <v>45</v>
      </c>
      <c r="B21" s="1">
        <v>6332</v>
      </c>
      <c r="C21" s="2"/>
      <c r="D21" s="2">
        <v>165</v>
      </c>
      <c r="E21" s="2"/>
      <c r="F21" s="1">
        <v>4492</v>
      </c>
      <c r="G21" s="1">
        <v>2177</v>
      </c>
      <c r="H21" s="2">
        <v>57</v>
      </c>
      <c r="I21" s="1">
        <v>44822</v>
      </c>
      <c r="J21" s="1">
        <v>15409</v>
      </c>
      <c r="K21" s="44"/>
      <c r="L21" s="57">
        <f>IFERROR(B21/I21,0)</f>
        <v>0.1412699120967382</v>
      </c>
      <c r="M21" s="58">
        <f>IFERROR(H21/G21,0)</f>
        <v>2.6182820395039046E-2</v>
      </c>
      <c r="N21" s="56">
        <f t="shared" si="0"/>
        <v>41250</v>
      </c>
      <c r="O21" s="59">
        <f t="shared" si="1"/>
        <v>5.5145293746051802</v>
      </c>
    </row>
    <row r="22" spans="1:15" ht="15" thickBot="1" x14ac:dyDescent="0.35">
      <c r="A22" s="3" t="s">
        <v>16</v>
      </c>
      <c r="B22" s="1">
        <v>31609</v>
      </c>
      <c r="C22" s="47">
        <v>29</v>
      </c>
      <c r="D22" s="1">
        <v>1352</v>
      </c>
      <c r="E22" s="48">
        <v>4</v>
      </c>
      <c r="F22" s="1">
        <v>29917</v>
      </c>
      <c r="G22" s="1">
        <v>3070</v>
      </c>
      <c r="H22" s="2">
        <v>131</v>
      </c>
      <c r="I22" s="1">
        <v>225937</v>
      </c>
      <c r="J22" s="1">
        <v>21941</v>
      </c>
      <c r="K22" s="44"/>
      <c r="L22" s="57">
        <f>IFERROR(B22/I22,0)</f>
        <v>0.1399018310413965</v>
      </c>
      <c r="M22" s="58">
        <f>IFERROR(H22/G22,0)</f>
        <v>4.267100977198697E-2</v>
      </c>
      <c r="N22" s="56">
        <f t="shared" si="0"/>
        <v>338000</v>
      </c>
      <c r="O22" s="59">
        <f t="shared" si="1"/>
        <v>9.6931570122433488</v>
      </c>
    </row>
    <row r="23" spans="1:15" ht="14.5" thickBot="1" x14ac:dyDescent="0.35">
      <c r="A23" s="3" t="s">
        <v>40</v>
      </c>
      <c r="B23" s="1">
        <v>10530</v>
      </c>
      <c r="C23" s="2"/>
      <c r="D23" s="2">
        <v>388</v>
      </c>
      <c r="E23" s="2"/>
      <c r="F23" s="1">
        <v>9477</v>
      </c>
      <c r="G23" s="1">
        <v>9966</v>
      </c>
      <c r="H23" s="2">
        <v>367</v>
      </c>
      <c r="I23" s="1">
        <v>82318</v>
      </c>
      <c r="J23" s="1">
        <v>77908</v>
      </c>
      <c r="K23" s="45"/>
      <c r="L23" s="57">
        <f>IFERROR(B23/I23,0)</f>
        <v>0.12791855973177191</v>
      </c>
      <c r="M23" s="58">
        <f>IFERROR(H23/G23,0)</f>
        <v>3.6825205699377882E-2</v>
      </c>
      <c r="N23" s="56">
        <f t="shared" si="0"/>
        <v>97000</v>
      </c>
      <c r="O23" s="59">
        <f t="shared" si="1"/>
        <v>8.2117758784425448</v>
      </c>
    </row>
    <row r="24" spans="1:15" ht="15" thickBot="1" x14ac:dyDescent="0.35">
      <c r="A24" s="49" t="s">
        <v>21</v>
      </c>
      <c r="B24" s="1">
        <v>22134</v>
      </c>
      <c r="C24" s="2"/>
      <c r="D24" s="1">
        <v>1274</v>
      </c>
      <c r="E24" s="2"/>
      <c r="F24" s="1">
        <v>20412</v>
      </c>
      <c r="G24" s="1">
        <v>1901</v>
      </c>
      <c r="H24" s="2">
        <v>109</v>
      </c>
      <c r="I24" s="1">
        <v>176059</v>
      </c>
      <c r="J24" s="1">
        <v>15123</v>
      </c>
      <c r="K24" s="44"/>
      <c r="L24" s="57">
        <f>IFERROR(B24/I24,0)</f>
        <v>0.12571921912540682</v>
      </c>
      <c r="M24" s="58">
        <f>IFERROR(H24/G24,0)</f>
        <v>5.7338243029984221E-2</v>
      </c>
      <c r="N24" s="56">
        <f t="shared" si="0"/>
        <v>318500</v>
      </c>
      <c r="O24" s="59">
        <f t="shared" si="1"/>
        <v>13.389626818469322</v>
      </c>
    </row>
    <row r="25" spans="1:15" ht="14.5" thickBot="1" x14ac:dyDescent="0.35">
      <c r="A25" s="3" t="s">
        <v>30</v>
      </c>
      <c r="B25" s="1">
        <v>8686</v>
      </c>
      <c r="C25" s="2"/>
      <c r="D25" s="2">
        <v>396</v>
      </c>
      <c r="E25" s="2"/>
      <c r="F25" s="1">
        <v>3869</v>
      </c>
      <c r="G25" s="1">
        <v>2906</v>
      </c>
      <c r="H25" s="2">
        <v>132</v>
      </c>
      <c r="I25" s="1">
        <v>80787</v>
      </c>
      <c r="J25" s="1">
        <v>27030</v>
      </c>
      <c r="K25" s="45"/>
      <c r="L25" s="57">
        <f>IFERROR(B25/I25,0)</f>
        <v>0.10751729857526582</v>
      </c>
      <c r="M25" s="58">
        <f>IFERROR(H25/G25,0)</f>
        <v>4.5423262216104612E-2</v>
      </c>
      <c r="N25" s="56">
        <f t="shared" si="0"/>
        <v>99000</v>
      </c>
      <c r="O25" s="59">
        <f t="shared" si="1"/>
        <v>10.397651393046281</v>
      </c>
    </row>
    <row r="26" spans="1:15" ht="15" thickBot="1" x14ac:dyDescent="0.35">
      <c r="A26" s="3" t="s">
        <v>32</v>
      </c>
      <c r="B26" s="1">
        <v>9365</v>
      </c>
      <c r="C26" s="2"/>
      <c r="D26" s="2">
        <v>508</v>
      </c>
      <c r="E26" s="2"/>
      <c r="F26" s="1">
        <v>3549</v>
      </c>
      <c r="G26" s="1">
        <v>1694</v>
      </c>
      <c r="H26" s="2">
        <v>92</v>
      </c>
      <c r="I26" s="1">
        <v>97421</v>
      </c>
      <c r="J26" s="1">
        <v>17625</v>
      </c>
      <c r="K26" s="44"/>
      <c r="L26" s="57">
        <f>IFERROR(B26/I26,0)</f>
        <v>9.6129171328563662E-2</v>
      </c>
      <c r="M26" s="58">
        <f>IFERROR(H26/G26,0)</f>
        <v>5.4309327036599762E-2</v>
      </c>
      <c r="N26" s="56">
        <f t="shared" si="0"/>
        <v>127000</v>
      </c>
      <c r="O26" s="59">
        <f t="shared" si="1"/>
        <v>12.561131873998931</v>
      </c>
    </row>
    <row r="27" spans="1:15" ht="15" thickBot="1" x14ac:dyDescent="0.35">
      <c r="A27" s="3" t="s">
        <v>42</v>
      </c>
      <c r="B27" s="1">
        <v>2843</v>
      </c>
      <c r="C27" s="2"/>
      <c r="D27" s="2">
        <v>114</v>
      </c>
      <c r="E27" s="2"/>
      <c r="F27" s="1">
        <v>1564</v>
      </c>
      <c r="G27" s="1">
        <v>2116</v>
      </c>
      <c r="H27" s="2">
        <v>85</v>
      </c>
      <c r="I27" s="1">
        <v>30836</v>
      </c>
      <c r="J27" s="1">
        <v>22950</v>
      </c>
      <c r="K27" s="44"/>
      <c r="L27" s="57">
        <f>IFERROR(B27/I27,0)</f>
        <v>9.2197431573485533E-2</v>
      </c>
      <c r="M27" s="58">
        <f>IFERROR(H27/G27,0)</f>
        <v>4.0170132325141779E-2</v>
      </c>
      <c r="N27" s="56">
        <f t="shared" si="0"/>
        <v>28500</v>
      </c>
      <c r="O27" s="59">
        <f t="shared" si="1"/>
        <v>9.0246218782975731</v>
      </c>
    </row>
    <row r="28" spans="1:15" ht="14.5" thickBot="1" x14ac:dyDescent="0.35">
      <c r="A28" s="3" t="s">
        <v>25</v>
      </c>
      <c r="B28" s="1">
        <v>7142</v>
      </c>
      <c r="C28" s="2"/>
      <c r="D28" s="2">
        <v>316</v>
      </c>
      <c r="E28" s="2"/>
      <c r="F28" s="1">
        <v>1945</v>
      </c>
      <c r="G28" s="1">
        <v>1441</v>
      </c>
      <c r="H28" s="2">
        <v>64</v>
      </c>
      <c r="I28" s="1">
        <v>77482</v>
      </c>
      <c r="J28" s="1">
        <v>15634</v>
      </c>
      <c r="K28" s="45"/>
      <c r="L28" s="57">
        <f>IFERROR(B28/I28,0)</f>
        <v>9.217624738648976E-2</v>
      </c>
      <c r="M28" s="58">
        <f>IFERROR(H28/G28,0)</f>
        <v>4.4413601665510061E-2</v>
      </c>
      <c r="N28" s="56">
        <f t="shared" si="0"/>
        <v>79000</v>
      </c>
      <c r="O28" s="59">
        <f t="shared" si="1"/>
        <v>10.061327359283114</v>
      </c>
    </row>
    <row r="29" spans="1:15" ht="14.5" thickBot="1" x14ac:dyDescent="0.35">
      <c r="A29" s="3" t="s">
        <v>35</v>
      </c>
      <c r="B29" s="1">
        <v>9482</v>
      </c>
      <c r="C29" s="2"/>
      <c r="D29" s="2">
        <v>448</v>
      </c>
      <c r="E29" s="2"/>
      <c r="F29" s="1">
        <v>6971</v>
      </c>
      <c r="G29" s="1">
        <v>1557</v>
      </c>
      <c r="H29" s="2">
        <v>74</v>
      </c>
      <c r="I29" s="1">
        <v>103622</v>
      </c>
      <c r="J29" s="1">
        <v>17015</v>
      </c>
      <c r="K29" s="45"/>
      <c r="L29" s="57">
        <f>IFERROR(B29/I29,0)</f>
        <v>9.1505664820211927E-2</v>
      </c>
      <c r="M29" s="58">
        <f>IFERROR(H29/G29,0)</f>
        <v>4.7527296082209375E-2</v>
      </c>
      <c r="N29" s="56">
        <f t="shared" si="0"/>
        <v>112000</v>
      </c>
      <c r="O29" s="59">
        <f t="shared" si="1"/>
        <v>10.81185403923223</v>
      </c>
    </row>
    <row r="30" spans="1:15" ht="14.5" thickBot="1" x14ac:dyDescent="0.35">
      <c r="A30" s="3" t="s">
        <v>31</v>
      </c>
      <c r="B30" s="1">
        <v>5766</v>
      </c>
      <c r="C30" s="2"/>
      <c r="D30" s="2">
        <v>293</v>
      </c>
      <c r="E30" s="2"/>
      <c r="F30" s="1">
        <v>1276</v>
      </c>
      <c r="G30" s="1">
        <v>1973</v>
      </c>
      <c r="H30" s="2">
        <v>100</v>
      </c>
      <c r="I30" s="1">
        <v>63708</v>
      </c>
      <c r="J30" s="1">
        <v>21797</v>
      </c>
      <c r="K30" s="45"/>
      <c r="L30" s="57">
        <f>IFERROR(B30/I30,0)</f>
        <v>9.0506686758334898E-2</v>
      </c>
      <c r="M30" s="58">
        <f>IFERROR(H30/G30,0)</f>
        <v>5.0684237202230108E-2</v>
      </c>
      <c r="N30" s="56">
        <f t="shared" si="0"/>
        <v>73250</v>
      </c>
      <c r="O30" s="59">
        <f t="shared" si="1"/>
        <v>11.703780783905653</v>
      </c>
    </row>
    <row r="31" spans="1:15" ht="15" thickBot="1" x14ac:dyDescent="0.35">
      <c r="A31" s="3" t="s">
        <v>22</v>
      </c>
      <c r="B31" s="1">
        <v>9215</v>
      </c>
      <c r="C31" s="2"/>
      <c r="D31" s="2">
        <v>374</v>
      </c>
      <c r="E31" s="2"/>
      <c r="F31" s="1">
        <v>4493</v>
      </c>
      <c r="G31" s="1">
        <v>1595</v>
      </c>
      <c r="H31" s="2">
        <v>65</v>
      </c>
      <c r="I31" s="1">
        <v>102250</v>
      </c>
      <c r="J31" s="1">
        <v>17695</v>
      </c>
      <c r="K31" s="44"/>
      <c r="L31" s="57">
        <f>IFERROR(B31/I31,0)</f>
        <v>9.0122249388753059E-2</v>
      </c>
      <c r="M31" s="58">
        <f>IFERROR(H31/G31,0)</f>
        <v>4.0752351097178681E-2</v>
      </c>
      <c r="N31" s="56">
        <f t="shared" si="0"/>
        <v>93500</v>
      </c>
      <c r="O31" s="59">
        <f t="shared" si="1"/>
        <v>9.146500271296798</v>
      </c>
    </row>
    <row r="32" spans="1:15" ht="15" thickBot="1" x14ac:dyDescent="0.35">
      <c r="A32" s="3" t="s">
        <v>33</v>
      </c>
      <c r="B32" s="1">
        <v>9945</v>
      </c>
      <c r="C32" s="2"/>
      <c r="D32" s="2">
        <v>450</v>
      </c>
      <c r="E32" s="2"/>
      <c r="F32" s="1">
        <v>9425</v>
      </c>
      <c r="G32" s="1">
        <v>1432</v>
      </c>
      <c r="H32" s="2">
        <v>65</v>
      </c>
      <c r="I32" s="1">
        <v>111086</v>
      </c>
      <c r="J32" s="1">
        <v>15991</v>
      </c>
      <c r="K32" s="44"/>
      <c r="L32" s="57">
        <f>IFERROR(B32/I32,0)</f>
        <v>8.9525232702590787E-2</v>
      </c>
      <c r="M32" s="58">
        <f>IFERROR(H32/G32,0)</f>
        <v>4.5391061452513967E-2</v>
      </c>
      <c r="N32" s="56">
        <f t="shared" si="0"/>
        <v>112500</v>
      </c>
      <c r="O32" s="59">
        <f t="shared" si="1"/>
        <v>10.312217194570136</v>
      </c>
    </row>
    <row r="33" spans="1:15" ht="15" thickBot="1" x14ac:dyDescent="0.35">
      <c r="A33" s="49" t="s">
        <v>15</v>
      </c>
      <c r="B33" s="1">
        <v>36550</v>
      </c>
      <c r="C33" s="2"/>
      <c r="D33" s="1">
        <v>1029</v>
      </c>
      <c r="E33" s="2"/>
      <c r="F33" s="1">
        <v>16814</v>
      </c>
      <c r="G33" s="1">
        <v>1311</v>
      </c>
      <c r="H33" s="2">
        <v>37</v>
      </c>
      <c r="I33" s="1">
        <v>459182</v>
      </c>
      <c r="J33" s="1">
        <v>16467</v>
      </c>
      <c r="K33" s="45"/>
      <c r="L33" s="57">
        <f>IFERROR(B33/I33,0)</f>
        <v>7.9598067868514005E-2</v>
      </c>
      <c r="M33" s="58">
        <f>IFERROR(H33/G33,0)</f>
        <v>2.8222730739893211E-2</v>
      </c>
      <c r="N33" s="56">
        <f t="shared" si="0"/>
        <v>257250</v>
      </c>
      <c r="O33" s="59">
        <f t="shared" si="1"/>
        <v>6.0383036935704517</v>
      </c>
    </row>
    <row r="34" spans="1:15" ht="14.5" thickBot="1" x14ac:dyDescent="0.35">
      <c r="A34" s="3" t="s">
        <v>24</v>
      </c>
      <c r="B34" s="1">
        <v>13518</v>
      </c>
      <c r="C34" s="2"/>
      <c r="D34" s="2">
        <v>513</v>
      </c>
      <c r="E34" s="2"/>
      <c r="F34" s="1">
        <v>11197</v>
      </c>
      <c r="G34" s="1">
        <v>1331</v>
      </c>
      <c r="H34" s="2">
        <v>51</v>
      </c>
      <c r="I34" s="1">
        <v>171328</v>
      </c>
      <c r="J34" s="1">
        <v>16870</v>
      </c>
      <c r="K34" s="45"/>
      <c r="L34" s="57">
        <f>IFERROR(B34/I34,0)</f>
        <v>7.8901288756070234E-2</v>
      </c>
      <c r="M34" s="58">
        <f>IFERROR(H34/G34,0)</f>
        <v>3.8317054845980462E-2</v>
      </c>
      <c r="N34" s="56">
        <f t="shared" si="0"/>
        <v>128250</v>
      </c>
      <c r="O34" s="59">
        <f t="shared" si="1"/>
        <v>8.4873501997336884</v>
      </c>
    </row>
    <row r="35" spans="1:15" ht="15" thickBot="1" x14ac:dyDescent="0.35">
      <c r="A35" s="49" t="s">
        <v>13</v>
      </c>
      <c r="B35" s="1">
        <v>38828</v>
      </c>
      <c r="C35" s="2"/>
      <c r="D35" s="1">
        <v>1600</v>
      </c>
      <c r="E35" s="2"/>
      <c r="F35" s="1">
        <v>36542</v>
      </c>
      <c r="G35" s="1">
        <v>1885</v>
      </c>
      <c r="H35" s="2">
        <v>78</v>
      </c>
      <c r="I35" s="1">
        <v>495075</v>
      </c>
      <c r="J35" s="1">
        <v>24035</v>
      </c>
      <c r="K35" s="45"/>
      <c r="L35" s="57">
        <f>IFERROR(B35/I35,0)</f>
        <v>7.8428520931172044E-2</v>
      </c>
      <c r="M35" s="58">
        <f>IFERROR(H35/G35,0)</f>
        <v>4.1379310344827586E-2</v>
      </c>
      <c r="N35" s="56">
        <f t="shared" si="0"/>
        <v>400000</v>
      </c>
      <c r="O35" s="59">
        <f t="shared" si="1"/>
        <v>9.3018440300813854</v>
      </c>
    </row>
    <row r="36" spans="1:15" ht="15" thickBot="1" x14ac:dyDescent="0.35">
      <c r="A36" s="3" t="s">
        <v>36</v>
      </c>
      <c r="B36" s="1">
        <v>9046</v>
      </c>
      <c r="C36" s="2"/>
      <c r="D36" s="2">
        <v>369</v>
      </c>
      <c r="E36" s="2"/>
      <c r="F36" s="1">
        <v>8657</v>
      </c>
      <c r="G36" s="1">
        <v>1860</v>
      </c>
      <c r="H36" s="2">
        <v>76</v>
      </c>
      <c r="I36" s="1">
        <v>116319</v>
      </c>
      <c r="J36" s="1">
        <v>23911</v>
      </c>
      <c r="K36" s="8"/>
      <c r="L36" s="57">
        <f>IFERROR(B36/I36,0)</f>
        <v>7.7768894161744859E-2</v>
      </c>
      <c r="M36" s="58">
        <f>IFERROR(H36/G36,0)</f>
        <v>4.0860215053763443E-2</v>
      </c>
      <c r="N36" s="56">
        <f t="shared" si="0"/>
        <v>92250</v>
      </c>
      <c r="O36" s="59">
        <f t="shared" si="1"/>
        <v>9.1978775149237233</v>
      </c>
    </row>
    <row r="37" spans="1:15" ht="14.5" thickBot="1" x14ac:dyDescent="0.35">
      <c r="A37" s="3" t="s">
        <v>38</v>
      </c>
      <c r="B37" s="1">
        <v>6128</v>
      </c>
      <c r="C37" s="2"/>
      <c r="D37" s="2">
        <v>294</v>
      </c>
      <c r="E37" s="2"/>
      <c r="F37" s="1">
        <v>3657</v>
      </c>
      <c r="G37" s="1">
        <v>1380</v>
      </c>
      <c r="H37" s="2">
        <v>66</v>
      </c>
      <c r="I37" s="1">
        <v>81391</v>
      </c>
      <c r="J37" s="1">
        <v>18330</v>
      </c>
      <c r="K37" s="45"/>
      <c r="L37" s="57">
        <f>IFERROR(B37/I37,0)</f>
        <v>7.5290879827007898E-2</v>
      </c>
      <c r="M37" s="58">
        <f>IFERROR(H37/G37,0)</f>
        <v>4.7826086956521741E-2</v>
      </c>
      <c r="N37" s="56">
        <f t="shared" si="0"/>
        <v>73500</v>
      </c>
      <c r="O37" s="59">
        <f t="shared" si="1"/>
        <v>10.994125326370757</v>
      </c>
    </row>
    <row r="38" spans="1:15" ht="15" thickBot="1" x14ac:dyDescent="0.35">
      <c r="A38" s="49" t="s">
        <v>10</v>
      </c>
      <c r="B38" s="1">
        <v>62477</v>
      </c>
      <c r="C38" s="47">
        <v>227</v>
      </c>
      <c r="D38" s="1">
        <v>2545</v>
      </c>
      <c r="E38" s="48">
        <v>10</v>
      </c>
      <c r="F38" s="1">
        <v>50204</v>
      </c>
      <c r="G38" s="1">
        <v>1596</v>
      </c>
      <c r="H38" s="2">
        <v>65</v>
      </c>
      <c r="I38" s="1">
        <v>842874</v>
      </c>
      <c r="J38" s="1">
        <v>21530</v>
      </c>
      <c r="K38" s="45"/>
      <c r="L38" s="57">
        <f>IFERROR(B38/I38,0)</f>
        <v>7.4123771761852905E-2</v>
      </c>
      <c r="M38" s="58">
        <f>IFERROR(H38/G38,0)</f>
        <v>4.0726817042606514E-2</v>
      </c>
      <c r="N38" s="56">
        <f t="shared" si="0"/>
        <v>636250</v>
      </c>
      <c r="O38" s="59">
        <f t="shared" si="1"/>
        <v>9.183747619123837</v>
      </c>
    </row>
    <row r="39" spans="1:15" ht="15" thickBot="1" x14ac:dyDescent="0.35">
      <c r="A39" s="49" t="s">
        <v>9</v>
      </c>
      <c r="B39" s="1">
        <v>16943</v>
      </c>
      <c r="C39" s="2"/>
      <c r="D39" s="2">
        <v>904</v>
      </c>
      <c r="E39" s="2"/>
      <c r="F39" s="1">
        <v>13353</v>
      </c>
      <c r="G39" s="1">
        <v>2323</v>
      </c>
      <c r="H39" s="2">
        <v>124</v>
      </c>
      <c r="I39" s="1">
        <v>230680</v>
      </c>
      <c r="J39" s="1">
        <v>31625</v>
      </c>
      <c r="K39" s="45"/>
      <c r="L39" s="57">
        <f>IFERROR(B39/I39,0)</f>
        <v>7.3448066585746485E-2</v>
      </c>
      <c r="M39" s="58">
        <f>IFERROR(H39/G39,0)</f>
        <v>5.3379250968575119E-2</v>
      </c>
      <c r="N39" s="56">
        <f t="shared" si="0"/>
        <v>226000</v>
      </c>
      <c r="O39" s="59">
        <f t="shared" si="1"/>
        <v>12.338841999645872</v>
      </c>
    </row>
    <row r="40" spans="1:15" ht="14.5" thickBot="1" x14ac:dyDescent="0.35">
      <c r="A40" s="3" t="s">
        <v>49</v>
      </c>
      <c r="B40" s="1">
        <v>2178</v>
      </c>
      <c r="C40" s="2"/>
      <c r="D40" s="2">
        <v>67</v>
      </c>
      <c r="E40" s="2"/>
      <c r="F40" s="2">
        <v>732</v>
      </c>
      <c r="G40" s="1">
        <v>1290</v>
      </c>
      <c r="H40" s="2">
        <v>40</v>
      </c>
      <c r="I40" s="1">
        <v>31099</v>
      </c>
      <c r="J40" s="1">
        <v>18426</v>
      </c>
      <c r="K40" s="45"/>
      <c r="L40" s="57">
        <f>IFERROR(B40/I40,0)</f>
        <v>7.0034406251004849E-2</v>
      </c>
      <c r="M40" s="58">
        <f>IFERROR(H40/G40,0)</f>
        <v>3.1007751937984496E-2</v>
      </c>
      <c r="N40" s="56">
        <f t="shared" si="0"/>
        <v>16750</v>
      </c>
      <c r="O40" s="59">
        <f t="shared" si="1"/>
        <v>6.6905417814508725</v>
      </c>
    </row>
    <row r="41" spans="1:15" ht="14.5" thickBot="1" x14ac:dyDescent="0.35">
      <c r="A41" s="3" t="s">
        <v>66</v>
      </c>
      <c r="B41" s="2">
        <v>66</v>
      </c>
      <c r="C41" s="2"/>
      <c r="D41" s="2">
        <v>4</v>
      </c>
      <c r="E41" s="2"/>
      <c r="F41" s="2">
        <v>8</v>
      </c>
      <c r="G41" s="2"/>
      <c r="H41" s="2"/>
      <c r="I41" s="1">
        <v>1093</v>
      </c>
      <c r="J41" s="2"/>
      <c r="K41" s="45"/>
      <c r="L41" s="57">
        <f>IFERROR(B41/I41,0)</f>
        <v>6.0384263494967977E-2</v>
      </c>
      <c r="M41" s="58">
        <f>IFERROR(H41/G41,0)</f>
        <v>0</v>
      </c>
      <c r="N41" s="56">
        <f t="shared" si="0"/>
        <v>1000</v>
      </c>
      <c r="O41" s="59">
        <f t="shared" si="1"/>
        <v>14.151515151515152</v>
      </c>
    </row>
    <row r="42" spans="1:15" ht="14.5" thickBot="1" x14ac:dyDescent="0.35">
      <c r="A42" s="3" t="s">
        <v>20</v>
      </c>
      <c r="B42" s="1">
        <v>14096</v>
      </c>
      <c r="C42" s="2"/>
      <c r="D42" s="2">
        <v>239</v>
      </c>
      <c r="E42" s="2"/>
      <c r="F42" s="1">
        <v>7074</v>
      </c>
      <c r="G42" s="1">
        <v>2119</v>
      </c>
      <c r="H42" s="2">
        <v>36</v>
      </c>
      <c r="I42" s="1">
        <v>236328</v>
      </c>
      <c r="J42" s="1">
        <v>35532</v>
      </c>
      <c r="K42" s="45"/>
      <c r="L42" s="57">
        <f>IFERROR(B42/I42,0)</f>
        <v>5.9645915845773667E-2</v>
      </c>
      <c r="M42" s="58">
        <f>IFERROR(H42/G42,0)</f>
        <v>1.6989145823501653E-2</v>
      </c>
      <c r="N42" s="56">
        <f t="shared" si="0"/>
        <v>59750</v>
      </c>
      <c r="O42" s="59">
        <f t="shared" si="1"/>
        <v>3.2387911464245174</v>
      </c>
    </row>
    <row r="43" spans="1:15" ht="14.5" thickBot="1" x14ac:dyDescent="0.35">
      <c r="A43" s="3" t="s">
        <v>34</v>
      </c>
      <c r="B43" s="1">
        <v>3694</v>
      </c>
      <c r="C43" s="2"/>
      <c r="D43" s="2">
        <v>88</v>
      </c>
      <c r="E43" s="2"/>
      <c r="F43" s="1">
        <v>1447</v>
      </c>
      <c r="G43" s="1">
        <v>1235</v>
      </c>
      <c r="H43" s="2">
        <v>29</v>
      </c>
      <c r="I43" s="1">
        <v>63994</v>
      </c>
      <c r="J43" s="1">
        <v>21398</v>
      </c>
      <c r="K43" s="45"/>
      <c r="L43" s="57">
        <f>IFERROR(B43/I43,0)</f>
        <v>5.7724161640153766E-2</v>
      </c>
      <c r="M43" s="58">
        <f>IFERROR(H43/G43,0)</f>
        <v>2.348178137651822E-2</v>
      </c>
      <c r="N43" s="56">
        <f t="shared" si="0"/>
        <v>22000</v>
      </c>
      <c r="O43" s="59">
        <f t="shared" si="1"/>
        <v>4.9556036816459121</v>
      </c>
    </row>
    <row r="44" spans="1:15" ht="14.5" thickBot="1" x14ac:dyDescent="0.35">
      <c r="A44" s="3" t="s">
        <v>39</v>
      </c>
      <c r="B44" s="1">
        <v>1330</v>
      </c>
      <c r="C44" s="2"/>
      <c r="D44" s="2">
        <v>62</v>
      </c>
      <c r="E44" s="2"/>
      <c r="F44" s="2">
        <v>481</v>
      </c>
      <c r="G44" s="2">
        <v>998</v>
      </c>
      <c r="H44" s="2">
        <v>47</v>
      </c>
      <c r="I44" s="1">
        <v>23346</v>
      </c>
      <c r="J44" s="1">
        <v>17516</v>
      </c>
      <c r="K44" s="45"/>
      <c r="L44" s="57">
        <f>IFERROR(B44/I44,0)</f>
        <v>5.6969073931294439E-2</v>
      </c>
      <c r="M44" s="58">
        <f>IFERROR(H44/G44,0)</f>
        <v>4.7094188376753505E-2</v>
      </c>
      <c r="N44" s="56">
        <f t="shared" si="0"/>
        <v>15500</v>
      </c>
      <c r="O44" s="59">
        <f t="shared" si="1"/>
        <v>10.654135338345865</v>
      </c>
    </row>
    <row r="45" spans="1:15" ht="14.5" thickBot="1" x14ac:dyDescent="0.35">
      <c r="A45" s="3" t="s">
        <v>55</v>
      </c>
      <c r="B45" s="2">
        <v>635</v>
      </c>
      <c r="C45" s="2"/>
      <c r="D45" s="2">
        <v>7</v>
      </c>
      <c r="E45" s="2"/>
      <c r="F45" s="2">
        <v>200</v>
      </c>
      <c r="G45" s="1">
        <v>1091</v>
      </c>
      <c r="H45" s="2">
        <v>12</v>
      </c>
      <c r="I45" s="1">
        <v>12007</v>
      </c>
      <c r="J45" s="1">
        <v>20636</v>
      </c>
      <c r="K45" s="45"/>
      <c r="L45" s="57">
        <f>IFERROR(B45/I45,0)</f>
        <v>5.2885816606979261E-2</v>
      </c>
      <c r="M45" s="58">
        <f>IFERROR(H45/G45,0)</f>
        <v>1.0999083409715857E-2</v>
      </c>
      <c r="N45" s="56">
        <f t="shared" si="0"/>
        <v>1750</v>
      </c>
      <c r="O45" s="59">
        <f t="shared" si="1"/>
        <v>1.7559055118110236</v>
      </c>
    </row>
    <row r="46" spans="1:15" ht="14.5" thickBot="1" x14ac:dyDescent="0.35">
      <c r="A46" s="3" t="s">
        <v>44</v>
      </c>
      <c r="B46" s="1">
        <v>4493</v>
      </c>
      <c r="C46" s="2"/>
      <c r="D46" s="2">
        <v>172</v>
      </c>
      <c r="E46" s="2"/>
      <c r="F46" s="1">
        <v>3248</v>
      </c>
      <c r="G46" s="1">
        <v>2147</v>
      </c>
      <c r="H46" s="2">
        <v>82</v>
      </c>
      <c r="I46" s="1">
        <v>85684</v>
      </c>
      <c r="J46" s="1">
        <v>40949</v>
      </c>
      <c r="K46" s="45"/>
      <c r="L46" s="57">
        <f>IFERROR(B46/I46,0)</f>
        <v>5.2436861024228558E-2</v>
      </c>
      <c r="M46" s="58">
        <f>IFERROR(H46/G46,0)</f>
        <v>3.8192827200745225E-2</v>
      </c>
      <c r="N46" s="56">
        <f t="shared" si="0"/>
        <v>43000</v>
      </c>
      <c r="O46" s="59">
        <f t="shared" si="1"/>
        <v>8.5704429111951921</v>
      </c>
    </row>
    <row r="47" spans="1:15" ht="15" thickBot="1" x14ac:dyDescent="0.35">
      <c r="A47" s="3" t="s">
        <v>48</v>
      </c>
      <c r="B47" s="2">
        <v>916</v>
      </c>
      <c r="C47" s="2"/>
      <c r="D47" s="2">
        <v>53</v>
      </c>
      <c r="E47" s="2"/>
      <c r="F47" s="2">
        <v>145</v>
      </c>
      <c r="G47" s="1">
        <v>1466</v>
      </c>
      <c r="H47" s="2">
        <v>85</v>
      </c>
      <c r="I47" s="1">
        <v>18451</v>
      </c>
      <c r="J47" s="1">
        <v>29523</v>
      </c>
      <c r="K47" s="44"/>
      <c r="L47" s="57">
        <f>IFERROR(B47/I47,0)</f>
        <v>4.9645005690748471E-2</v>
      </c>
      <c r="M47" s="58">
        <f>IFERROR(H47/G47,0)</f>
        <v>5.7980900409276941E-2</v>
      </c>
      <c r="N47" s="56">
        <f t="shared" si="0"/>
        <v>13250</v>
      </c>
      <c r="O47" s="59">
        <f t="shared" si="1"/>
        <v>13.465065502183407</v>
      </c>
    </row>
    <row r="48" spans="1:15" ht="15" thickBot="1" x14ac:dyDescent="0.35">
      <c r="A48" s="3" t="s">
        <v>46</v>
      </c>
      <c r="B48" s="1">
        <v>4330</v>
      </c>
      <c r="C48" s="2"/>
      <c r="D48" s="2">
        <v>260</v>
      </c>
      <c r="E48" s="2"/>
      <c r="F48" s="1">
        <v>1085</v>
      </c>
      <c r="G48" s="1">
        <v>1105</v>
      </c>
      <c r="H48" s="2">
        <v>66</v>
      </c>
      <c r="I48" s="1">
        <v>87459</v>
      </c>
      <c r="J48" s="1">
        <v>22322</v>
      </c>
      <c r="K48" s="44"/>
      <c r="L48" s="57">
        <f>IFERROR(B48/I48,0)</f>
        <v>4.950891274768749E-2</v>
      </c>
      <c r="M48" s="58">
        <f>IFERROR(H48/G48,0)</f>
        <v>5.972850678733032E-2</v>
      </c>
      <c r="N48" s="56">
        <f t="shared" si="0"/>
        <v>65000</v>
      </c>
      <c r="O48" s="59">
        <f t="shared" si="1"/>
        <v>14.011547344110854</v>
      </c>
    </row>
    <row r="49" spans="1:15" ht="15" thickBot="1" x14ac:dyDescent="0.35">
      <c r="A49" s="3" t="s">
        <v>28</v>
      </c>
      <c r="B49" s="1">
        <v>5724</v>
      </c>
      <c r="C49" s="2"/>
      <c r="D49" s="2">
        <v>61</v>
      </c>
      <c r="E49" s="2"/>
      <c r="F49" s="1">
        <v>3478</v>
      </c>
      <c r="G49" s="1">
        <v>1880</v>
      </c>
      <c r="H49" s="2">
        <v>20</v>
      </c>
      <c r="I49" s="1">
        <v>134543</v>
      </c>
      <c r="J49" s="1">
        <v>44180</v>
      </c>
      <c r="K49" s="43"/>
      <c r="L49" s="57">
        <f>IFERROR(B49/I49,0)</f>
        <v>4.2544019384137412E-2</v>
      </c>
      <c r="M49" s="58">
        <f>IFERROR(H49/G49,0)</f>
        <v>1.0638297872340425E-2</v>
      </c>
      <c r="N49" s="56">
        <f t="shared" si="0"/>
        <v>15250</v>
      </c>
      <c r="O49" s="59">
        <f t="shared" si="1"/>
        <v>1.6642208245981831</v>
      </c>
    </row>
    <row r="50" spans="1:15" ht="15" thickBot="1" x14ac:dyDescent="0.35">
      <c r="A50" s="3" t="s">
        <v>37</v>
      </c>
      <c r="B50" s="1">
        <v>2989</v>
      </c>
      <c r="C50" s="2"/>
      <c r="D50" s="2">
        <v>121</v>
      </c>
      <c r="E50" s="2"/>
      <c r="F50" s="1">
        <v>1743</v>
      </c>
      <c r="G50" s="2">
        <v>732</v>
      </c>
      <c r="H50" s="2">
        <v>30</v>
      </c>
      <c r="I50" s="1">
        <v>70426</v>
      </c>
      <c r="J50" s="1">
        <v>17253</v>
      </c>
      <c r="K50" s="44"/>
      <c r="L50" s="57">
        <f>IFERROR(B50/I50,0)</f>
        <v>4.2441711867776108E-2</v>
      </c>
      <c r="M50" s="58">
        <f>IFERROR(H50/G50,0)</f>
        <v>4.0983606557377046E-2</v>
      </c>
      <c r="N50" s="56">
        <f t="shared" si="0"/>
        <v>30250</v>
      </c>
      <c r="O50" s="59">
        <f t="shared" si="1"/>
        <v>9.1204416192706592</v>
      </c>
    </row>
    <row r="51" spans="1:15" ht="14.5" thickBot="1" x14ac:dyDescent="0.35">
      <c r="A51" s="3" t="s">
        <v>53</v>
      </c>
      <c r="B51" s="1">
        <v>1371</v>
      </c>
      <c r="C51" s="2"/>
      <c r="D51" s="2">
        <v>31</v>
      </c>
      <c r="E51" s="2"/>
      <c r="F51" s="2">
        <v>739</v>
      </c>
      <c r="G51" s="1">
        <v>1823</v>
      </c>
      <c r="H51" s="2">
        <v>41</v>
      </c>
      <c r="I51" s="1">
        <v>40867</v>
      </c>
      <c r="J51" s="1">
        <v>54330</v>
      </c>
      <c r="K51" s="45"/>
      <c r="L51" s="57">
        <f>IFERROR(B51/I51,0)</f>
        <v>3.3547850343798175E-2</v>
      </c>
      <c r="M51" s="58">
        <f>IFERROR(H51/G51,0)</f>
        <v>2.2490400438837082E-2</v>
      </c>
      <c r="N51" s="56">
        <f t="shared" si="0"/>
        <v>7750</v>
      </c>
      <c r="O51" s="59">
        <f t="shared" si="1"/>
        <v>4.652808169219548</v>
      </c>
    </row>
    <row r="52" spans="1:15" ht="14.5" thickBot="1" x14ac:dyDescent="0.35">
      <c r="A52" s="3" t="s">
        <v>51</v>
      </c>
      <c r="B52" s="2">
        <v>457</v>
      </c>
      <c r="C52" s="2"/>
      <c r="D52" s="2">
        <v>16</v>
      </c>
      <c r="E52" s="2"/>
      <c r="F52" s="2">
        <v>24</v>
      </c>
      <c r="G52" s="2">
        <v>439</v>
      </c>
      <c r="H52" s="2">
        <v>15</v>
      </c>
      <c r="I52" s="1">
        <v>20247</v>
      </c>
      <c r="J52" s="1">
        <v>19436</v>
      </c>
      <c r="K52" s="45"/>
      <c r="L52" s="57">
        <f>IFERROR(B52/I52,0)</f>
        <v>2.2571245122734233E-2</v>
      </c>
      <c r="M52" s="58">
        <f>IFERROR(H52/G52,0)</f>
        <v>3.4168564920273349E-2</v>
      </c>
      <c r="N52" s="56">
        <f t="shared" si="0"/>
        <v>4000</v>
      </c>
      <c r="O52" s="59">
        <f t="shared" si="1"/>
        <v>7.7527352297593</v>
      </c>
    </row>
    <row r="53" spans="1:15" ht="15" thickBot="1" x14ac:dyDescent="0.35">
      <c r="A53" s="3" t="s">
        <v>56</v>
      </c>
      <c r="B53" s="1">
        <v>1297</v>
      </c>
      <c r="C53" s="2"/>
      <c r="D53" s="2">
        <v>51</v>
      </c>
      <c r="E53" s="2"/>
      <c r="F53" s="2">
        <v>530</v>
      </c>
      <c r="G53" s="2">
        <v>709</v>
      </c>
      <c r="H53" s="2">
        <v>28</v>
      </c>
      <c r="I53" s="1">
        <v>57995</v>
      </c>
      <c r="J53" s="1">
        <v>31708</v>
      </c>
      <c r="K53" s="44"/>
      <c r="L53" s="57">
        <f>IFERROR(B53/I53,0)</f>
        <v>2.2363996896284162E-2</v>
      </c>
      <c r="M53" s="58">
        <f>IFERROR(H53/G53,0)</f>
        <v>3.9492242595204514E-2</v>
      </c>
      <c r="N53" s="56">
        <f t="shared" si="0"/>
        <v>12750</v>
      </c>
      <c r="O53" s="59">
        <f t="shared" si="1"/>
        <v>8.8303777949113336</v>
      </c>
    </row>
    <row r="54" spans="1:15" ht="15" thickBot="1" x14ac:dyDescent="0.35">
      <c r="A54" s="3" t="s">
        <v>47</v>
      </c>
      <c r="B54" s="2">
        <v>629</v>
      </c>
      <c r="C54" s="2"/>
      <c r="D54" s="2">
        <v>17</v>
      </c>
      <c r="E54" s="2"/>
      <c r="F54" s="2">
        <v>47</v>
      </c>
      <c r="G54" s="2">
        <v>442</v>
      </c>
      <c r="H54" s="2">
        <v>12</v>
      </c>
      <c r="I54" s="1">
        <v>37712</v>
      </c>
      <c r="J54" s="1">
        <v>26520</v>
      </c>
      <c r="K54" s="44"/>
      <c r="L54" s="57">
        <f>IFERROR(B54/I54,0)</f>
        <v>1.6679041154009335E-2</v>
      </c>
      <c r="M54" s="58">
        <f>IFERROR(H54/G54,0)</f>
        <v>2.7149321266968326E-2</v>
      </c>
      <c r="N54" s="56">
        <f t="shared" si="0"/>
        <v>4250</v>
      </c>
      <c r="O54" s="59">
        <f t="shared" si="1"/>
        <v>5.756756756756757</v>
      </c>
    </row>
    <row r="55" spans="1:15" ht="14.5" thickBot="1" x14ac:dyDescent="0.35">
      <c r="A55" s="3" t="s">
        <v>67</v>
      </c>
      <c r="B55" s="2">
        <v>15</v>
      </c>
      <c r="C55" s="2"/>
      <c r="D55" s="2">
        <v>2</v>
      </c>
      <c r="E55" s="2"/>
      <c r="F55" s="2">
        <v>1</v>
      </c>
      <c r="G55" s="2"/>
      <c r="H55" s="2"/>
      <c r="I55" s="2">
        <v>948</v>
      </c>
      <c r="J55" s="2"/>
      <c r="K55" s="45"/>
      <c r="L55" s="57">
        <f>IFERROR(B55/I55,0)</f>
        <v>1.5822784810126583E-2</v>
      </c>
      <c r="M55" s="58">
        <f>IFERROR(H55/G55,0)</f>
        <v>0</v>
      </c>
      <c r="N55" s="56">
        <f t="shared" si="0"/>
        <v>500</v>
      </c>
      <c r="O55" s="59">
        <f t="shared" si="1"/>
        <v>32.333333333333336</v>
      </c>
    </row>
    <row r="56" spans="1:15" ht="14.5" thickBot="1" x14ac:dyDescent="0.35">
      <c r="A56" s="14" t="s">
        <v>52</v>
      </c>
      <c r="B56" s="15">
        <v>374</v>
      </c>
      <c r="C56" s="15"/>
      <c r="D56" s="15">
        <v>10</v>
      </c>
      <c r="E56" s="15"/>
      <c r="F56" s="15">
        <v>73</v>
      </c>
      <c r="G56" s="15">
        <v>506</v>
      </c>
      <c r="H56" s="15">
        <v>14</v>
      </c>
      <c r="I56" s="38">
        <v>24341</v>
      </c>
      <c r="J56" s="38">
        <v>32959</v>
      </c>
      <c r="K56" s="50"/>
      <c r="L56" s="57">
        <f>IFERROR(B56/I56,0)</f>
        <v>1.5365021979376361E-2</v>
      </c>
      <c r="M56" s="58">
        <f>IFERROR(H56/G56,0)</f>
        <v>2.766798418972332E-2</v>
      </c>
      <c r="N56" s="56">
        <f t="shared" si="0"/>
        <v>2500</v>
      </c>
      <c r="O56" s="59">
        <f t="shared" si="1"/>
        <v>5.6844919786096257</v>
      </c>
    </row>
    <row r="57" spans="1:15" ht="15" thickBot="1" x14ac:dyDescent="0.35">
      <c r="A57" s="3"/>
      <c r="B57" s="55">
        <f>SUM(B2:B56)</f>
        <v>1269085</v>
      </c>
      <c r="C57" s="2"/>
      <c r="D57" s="55">
        <f>SUM(D2:D56)</f>
        <v>75971</v>
      </c>
      <c r="E57" s="2"/>
      <c r="F57" s="55">
        <f>SUM(F2:F56)</f>
        <v>986457</v>
      </c>
      <c r="G57" s="1"/>
      <c r="H57" s="2"/>
      <c r="I57" s="55">
        <f>SUM(I2:I56)</f>
        <v>8192368</v>
      </c>
      <c r="J57" s="1"/>
      <c r="K57" s="8"/>
      <c r="N57" s="55">
        <f>SUM(N2:N56)</f>
        <v>18992750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6">
      <sortCondition descending="1" ref="L1:L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" r:id="rId1" display="https://www.worldometers.info/coronavirus/usa/new-jersey/" xr:uid="{398F39CB-3A59-4E59-ADB6-6DCD0220557A}"/>
    <hyperlink ref="A38" r:id="rId2" display="https://www.worldometers.info/coronavirus/usa/california/" xr:uid="{11362347-5DF9-4BF5-8739-EFFE2E486EA5}"/>
    <hyperlink ref="A9" r:id="rId3" display="https://www.worldometers.info/coronavirus/usa/pennsylvania/" xr:uid="{7FCEEC5B-8076-463C-9FE8-13A8650A91C8}"/>
    <hyperlink ref="A35" r:id="rId4" display="https://www.worldometers.info/coronavirus/usa/florida/" xr:uid="{B69F97A1-B500-42DA-90E3-ECCF78CAED70}"/>
    <hyperlink ref="A33" r:id="rId5" display="https://www.worldometers.info/coronavirus/usa/texas/" xr:uid="{CCA1BAA8-E4E4-43B2-8A39-A4A84BFE0F06}"/>
    <hyperlink ref="A19" r:id="rId6" display="https://www.worldometers.info/coronavirus/usa/louisiana/" xr:uid="{DB6AADC9-78F7-4EC4-846E-4AE342F3275D}"/>
    <hyperlink ref="A24" r:id="rId7" display="https://www.worldometers.info/coronavirus/usa/ohio/" xr:uid="{D1315A9F-1681-4111-ABE7-10DDF2093ED9}"/>
    <hyperlink ref="A39" r:id="rId8" display="https://www.worldometers.info/coronavirus/usa/washington/" xr:uid="{97EB4153-143B-4869-A778-CC2E7E4C7079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3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6"/>
  </cols>
  <sheetData>
    <row r="1" spans="1:2" ht="15" thickBot="1" x14ac:dyDescent="0.4"/>
    <row r="2" spans="1:2" ht="15" thickBot="1" x14ac:dyDescent="0.4">
      <c r="A2" s="3" t="s">
        <v>36</v>
      </c>
      <c r="B2" s="40">
        <v>369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450</v>
      </c>
    </row>
    <row r="5" spans="1:2" ht="15" thickBot="1" x14ac:dyDescent="0.4">
      <c r="A5" s="3" t="s">
        <v>34</v>
      </c>
      <c r="B5" s="40">
        <v>88</v>
      </c>
    </row>
    <row r="6" spans="1:2" ht="15" thickBot="1" x14ac:dyDescent="0.4">
      <c r="A6" s="49" t="s">
        <v>10</v>
      </c>
      <c r="B6" s="40">
        <v>2545</v>
      </c>
    </row>
    <row r="7" spans="1:2" ht="15" thickBot="1" x14ac:dyDescent="0.4">
      <c r="A7" s="3" t="s">
        <v>18</v>
      </c>
      <c r="B7" s="40">
        <v>944</v>
      </c>
    </row>
    <row r="8" spans="1:2" ht="15" thickBot="1" x14ac:dyDescent="0.4">
      <c r="A8" s="3" t="s">
        <v>23</v>
      </c>
      <c r="B8" s="40">
        <v>2797</v>
      </c>
    </row>
    <row r="9" spans="1:2" ht="15" thickBot="1" x14ac:dyDescent="0.4">
      <c r="A9" s="3" t="s">
        <v>43</v>
      </c>
      <c r="B9" s="40">
        <v>202</v>
      </c>
    </row>
    <row r="10" spans="1:2" ht="21.5" thickBot="1" x14ac:dyDescent="0.4">
      <c r="A10" s="3" t="s">
        <v>63</v>
      </c>
      <c r="B10" s="40">
        <v>285</v>
      </c>
    </row>
    <row r="11" spans="1:2" ht="15" thickBot="1" x14ac:dyDescent="0.4">
      <c r="A11" s="49" t="s">
        <v>13</v>
      </c>
      <c r="B11" s="40">
        <v>1600</v>
      </c>
    </row>
    <row r="12" spans="1:2" ht="15" thickBot="1" x14ac:dyDescent="0.4">
      <c r="A12" s="3" t="s">
        <v>16</v>
      </c>
      <c r="B12" s="40">
        <v>1352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67</v>
      </c>
    </row>
    <row r="16" spans="1:2" ht="15" thickBot="1" x14ac:dyDescent="0.4">
      <c r="A16" s="3" t="s">
        <v>12</v>
      </c>
      <c r="B16" s="40">
        <v>3111</v>
      </c>
    </row>
    <row r="17" spans="1:2" ht="15" thickBot="1" x14ac:dyDescent="0.4">
      <c r="A17" s="3" t="s">
        <v>27</v>
      </c>
      <c r="B17" s="40">
        <v>1414</v>
      </c>
    </row>
    <row r="18" spans="1:2" ht="15" thickBot="1" x14ac:dyDescent="0.4">
      <c r="A18" s="3" t="s">
        <v>41</v>
      </c>
      <c r="B18" s="40">
        <v>231</v>
      </c>
    </row>
    <row r="19" spans="1:2" ht="15" thickBot="1" x14ac:dyDescent="0.4">
      <c r="A19" s="3" t="s">
        <v>45</v>
      </c>
      <c r="B19" s="40">
        <v>165</v>
      </c>
    </row>
    <row r="20" spans="1:2" ht="15" thickBot="1" x14ac:dyDescent="0.4">
      <c r="A20" s="3" t="s">
        <v>38</v>
      </c>
      <c r="B20" s="40">
        <v>294</v>
      </c>
    </row>
    <row r="21" spans="1:2" ht="15" thickBot="1" x14ac:dyDescent="0.4">
      <c r="A21" s="49" t="s">
        <v>14</v>
      </c>
      <c r="B21" s="40">
        <v>2208</v>
      </c>
    </row>
    <row r="22" spans="1:2" ht="15" thickBot="1" x14ac:dyDescent="0.4">
      <c r="A22" s="3" t="s">
        <v>39</v>
      </c>
      <c r="B22" s="40">
        <v>62</v>
      </c>
    </row>
    <row r="23" spans="1:2" ht="15" thickBot="1" x14ac:dyDescent="0.4">
      <c r="A23" s="3" t="s">
        <v>26</v>
      </c>
      <c r="B23" s="40">
        <v>1503</v>
      </c>
    </row>
    <row r="24" spans="1:2" ht="15" thickBot="1" x14ac:dyDescent="0.4">
      <c r="A24" s="3" t="s">
        <v>17</v>
      </c>
      <c r="B24" s="40">
        <v>4552</v>
      </c>
    </row>
    <row r="25" spans="1:2" ht="15" thickBot="1" x14ac:dyDescent="0.4">
      <c r="A25" s="3" t="s">
        <v>11</v>
      </c>
      <c r="B25" s="40">
        <v>4343</v>
      </c>
    </row>
    <row r="26" spans="1:2" ht="15" thickBot="1" x14ac:dyDescent="0.4">
      <c r="A26" s="3" t="s">
        <v>32</v>
      </c>
      <c r="B26" s="40">
        <v>508</v>
      </c>
    </row>
    <row r="27" spans="1:2" ht="15" thickBot="1" x14ac:dyDescent="0.4">
      <c r="A27" s="3" t="s">
        <v>30</v>
      </c>
      <c r="B27" s="40">
        <v>396</v>
      </c>
    </row>
    <row r="28" spans="1:2" ht="15" thickBot="1" x14ac:dyDescent="0.4">
      <c r="A28" s="3" t="s">
        <v>35</v>
      </c>
      <c r="B28" s="40">
        <v>448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90</v>
      </c>
    </row>
    <row r="31" spans="1:2" ht="15" thickBot="1" x14ac:dyDescent="0.4">
      <c r="A31" s="3" t="s">
        <v>31</v>
      </c>
      <c r="B31" s="40">
        <v>293</v>
      </c>
    </row>
    <row r="32" spans="1:2" ht="15" thickBot="1" x14ac:dyDescent="0.4">
      <c r="A32" s="3" t="s">
        <v>42</v>
      </c>
      <c r="B32" s="40">
        <v>114</v>
      </c>
    </row>
    <row r="33" spans="1:2" ht="15" thickBot="1" x14ac:dyDescent="0.4">
      <c r="A33" s="49" t="s">
        <v>8</v>
      </c>
      <c r="B33" s="40">
        <v>8834</v>
      </c>
    </row>
    <row r="34" spans="1:2" ht="15" thickBot="1" x14ac:dyDescent="0.4">
      <c r="A34" s="3" t="s">
        <v>44</v>
      </c>
      <c r="B34" s="40">
        <v>172</v>
      </c>
    </row>
    <row r="35" spans="1:2" ht="15" thickBot="1" x14ac:dyDescent="0.4">
      <c r="A35" s="3" t="s">
        <v>7</v>
      </c>
      <c r="B35" s="40">
        <v>26365</v>
      </c>
    </row>
    <row r="36" spans="1:2" ht="15" thickBot="1" x14ac:dyDescent="0.4">
      <c r="A36" s="3" t="s">
        <v>24</v>
      </c>
      <c r="B36" s="40">
        <v>513</v>
      </c>
    </row>
    <row r="37" spans="1:2" ht="15" thickBot="1" x14ac:dyDescent="0.4">
      <c r="A37" s="3" t="s">
        <v>53</v>
      </c>
      <c r="B37" s="40">
        <v>31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9" t="s">
        <v>21</v>
      </c>
      <c r="B39" s="40">
        <v>1274</v>
      </c>
    </row>
    <row r="40" spans="1:2" ht="15" thickBot="1" x14ac:dyDescent="0.4">
      <c r="A40" s="3" t="s">
        <v>46</v>
      </c>
      <c r="B40" s="40">
        <v>260</v>
      </c>
    </row>
    <row r="41" spans="1:2" ht="15" thickBot="1" x14ac:dyDescent="0.4">
      <c r="A41" s="3" t="s">
        <v>37</v>
      </c>
      <c r="B41" s="40">
        <v>121</v>
      </c>
    </row>
    <row r="42" spans="1:2" ht="15" thickBot="1" x14ac:dyDescent="0.4">
      <c r="A42" s="49" t="s">
        <v>19</v>
      </c>
      <c r="B42" s="40">
        <v>3592</v>
      </c>
    </row>
    <row r="43" spans="1:2" ht="15" thickBot="1" x14ac:dyDescent="0.4">
      <c r="A43" s="3" t="s">
        <v>65</v>
      </c>
      <c r="B43" s="40">
        <v>102</v>
      </c>
    </row>
    <row r="44" spans="1:2" ht="15" thickBot="1" x14ac:dyDescent="0.4">
      <c r="A44" s="3" t="s">
        <v>40</v>
      </c>
      <c r="B44" s="40">
        <v>388</v>
      </c>
    </row>
    <row r="45" spans="1:2" ht="15" thickBot="1" x14ac:dyDescent="0.4">
      <c r="A45" s="3" t="s">
        <v>25</v>
      </c>
      <c r="B45" s="40">
        <v>316</v>
      </c>
    </row>
    <row r="46" spans="1:2" ht="15" thickBot="1" x14ac:dyDescent="0.4">
      <c r="A46" s="3" t="s">
        <v>54</v>
      </c>
      <c r="B46" s="40">
        <v>31</v>
      </c>
    </row>
    <row r="47" spans="1:2" ht="15" thickBot="1" x14ac:dyDescent="0.4">
      <c r="A47" s="3" t="s">
        <v>20</v>
      </c>
      <c r="B47" s="40">
        <v>239</v>
      </c>
    </row>
    <row r="48" spans="1:2" ht="15" thickBot="1" x14ac:dyDescent="0.4">
      <c r="A48" s="49" t="s">
        <v>15</v>
      </c>
      <c r="B48" s="40">
        <v>1029</v>
      </c>
    </row>
    <row r="49" spans="1:2" ht="21.5" thickBot="1" x14ac:dyDescent="0.4">
      <c r="A49" s="3" t="s">
        <v>66</v>
      </c>
      <c r="B49" s="40">
        <v>4</v>
      </c>
    </row>
    <row r="50" spans="1:2" ht="15" thickBot="1" x14ac:dyDescent="0.4">
      <c r="A50" s="3" t="s">
        <v>28</v>
      </c>
      <c r="B50" s="40">
        <v>61</v>
      </c>
    </row>
    <row r="51" spans="1:2" ht="15" thickBot="1" x14ac:dyDescent="0.4">
      <c r="A51" s="3" t="s">
        <v>48</v>
      </c>
      <c r="B51" s="40">
        <v>53</v>
      </c>
    </row>
    <row r="52" spans="1:2" ht="15" thickBot="1" x14ac:dyDescent="0.4">
      <c r="A52" s="3" t="s">
        <v>29</v>
      </c>
      <c r="B52" s="40">
        <v>769</v>
      </c>
    </row>
    <row r="53" spans="1:2" ht="15" thickBot="1" x14ac:dyDescent="0.4">
      <c r="A53" s="49" t="s">
        <v>9</v>
      </c>
      <c r="B53" s="40">
        <v>904</v>
      </c>
    </row>
    <row r="54" spans="1:2" ht="15" thickBot="1" x14ac:dyDescent="0.4">
      <c r="A54" s="3" t="s">
        <v>56</v>
      </c>
      <c r="B54" s="40">
        <v>51</v>
      </c>
    </row>
    <row r="55" spans="1:2" ht="15" thickBot="1" x14ac:dyDescent="0.4">
      <c r="A55" s="3" t="s">
        <v>22</v>
      </c>
      <c r="B55" s="40">
        <v>374</v>
      </c>
    </row>
    <row r="56" spans="1:2" ht="15" thickBot="1" x14ac:dyDescent="0.4">
      <c r="A56" s="14" t="s">
        <v>55</v>
      </c>
      <c r="B56" s="41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46CE825F-1D85-49A2-8AEB-76259B7F22A0}"/>
    <hyperlink ref="A6" r:id="rId2" display="https://www.worldometers.info/coronavirus/usa/california/" xr:uid="{68D16076-BD46-4566-BD7F-C094F95C6129}"/>
    <hyperlink ref="A42" r:id="rId3" display="https://www.worldometers.info/coronavirus/usa/pennsylvania/" xr:uid="{E5843671-544C-486A-B257-472F15244BD1}"/>
    <hyperlink ref="A11" r:id="rId4" display="https://www.worldometers.info/coronavirus/usa/florida/" xr:uid="{2BBC5E71-1714-4037-91D3-EC13EDE9A27A}"/>
    <hyperlink ref="A48" r:id="rId5" display="https://www.worldometers.info/coronavirus/usa/texas/" xr:uid="{D3C3271D-A32A-4787-9451-C546F93E959C}"/>
    <hyperlink ref="A21" r:id="rId6" display="https://www.worldometers.info/coronavirus/usa/louisiana/" xr:uid="{FECD7B51-C693-4FF9-A3E5-5304662FE5D8}"/>
    <hyperlink ref="A39" r:id="rId7" display="https://www.worldometers.info/coronavirus/usa/ohio/" xr:uid="{EF2FD7B1-8785-4B17-A29C-3A72F6E8F433}"/>
    <hyperlink ref="A53" r:id="rId8" display="https://www.worldometers.info/coronavirus/usa/washington/" xr:uid="{4E727C3F-5135-401D-A661-AD6BB18691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369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450</v>
      </c>
    </row>
    <row r="5" spans="1:3" ht="13" thickBot="1" x14ac:dyDescent="0.4">
      <c r="A5" s="36" t="s">
        <v>34</v>
      </c>
      <c r="B5" s="3" t="s">
        <v>34</v>
      </c>
      <c r="C5" s="40">
        <v>88</v>
      </c>
    </row>
    <row r="6" spans="1:3" ht="15" thickBot="1" x14ac:dyDescent="0.4">
      <c r="A6" s="36" t="s">
        <v>10</v>
      </c>
      <c r="B6" s="49" t="s">
        <v>10</v>
      </c>
      <c r="C6" s="40">
        <v>2545</v>
      </c>
    </row>
    <row r="7" spans="1:3" ht="13" thickBot="1" x14ac:dyDescent="0.4">
      <c r="A7" s="36" t="s">
        <v>18</v>
      </c>
      <c r="B7" s="3" t="s">
        <v>18</v>
      </c>
      <c r="C7" s="40">
        <v>944</v>
      </c>
    </row>
    <row r="8" spans="1:3" ht="13" thickBot="1" x14ac:dyDescent="0.4">
      <c r="A8" s="36" t="s">
        <v>23</v>
      </c>
      <c r="B8" s="3" t="s">
        <v>23</v>
      </c>
      <c r="C8" s="40">
        <v>2797</v>
      </c>
    </row>
    <row r="9" spans="1:3" ht="13" thickBot="1" x14ac:dyDescent="0.4">
      <c r="A9" s="36" t="s">
        <v>43</v>
      </c>
      <c r="B9" s="3" t="s">
        <v>43</v>
      </c>
      <c r="C9" s="40">
        <v>202</v>
      </c>
    </row>
    <row r="10" spans="1:3" ht="13" thickBot="1" x14ac:dyDescent="0.4">
      <c r="A10" s="36" t="s">
        <v>95</v>
      </c>
      <c r="B10" s="3" t="s">
        <v>63</v>
      </c>
      <c r="C10" s="40">
        <v>285</v>
      </c>
    </row>
    <row r="11" spans="1:3" ht="15" thickBot="1" x14ac:dyDescent="0.4">
      <c r="A11" s="36" t="s">
        <v>13</v>
      </c>
      <c r="B11" s="49" t="s">
        <v>13</v>
      </c>
      <c r="C11" s="40">
        <v>1600</v>
      </c>
    </row>
    <row r="12" spans="1:3" ht="13" thickBot="1" x14ac:dyDescent="0.4">
      <c r="A12" s="36" t="s">
        <v>16</v>
      </c>
      <c r="B12" s="3" t="s">
        <v>16</v>
      </c>
      <c r="C12" s="40">
        <v>1352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67</v>
      </c>
    </row>
    <row r="16" spans="1:3" ht="13" thickBot="1" x14ac:dyDescent="0.4">
      <c r="A16" s="36" t="s">
        <v>12</v>
      </c>
      <c r="B16" s="3" t="s">
        <v>12</v>
      </c>
      <c r="C16" s="40">
        <v>3111</v>
      </c>
    </row>
    <row r="17" spans="1:3" ht="13" thickBot="1" x14ac:dyDescent="0.4">
      <c r="A17" s="36" t="s">
        <v>27</v>
      </c>
      <c r="B17" s="3" t="s">
        <v>27</v>
      </c>
      <c r="C17" s="40">
        <v>1414</v>
      </c>
    </row>
    <row r="18" spans="1:3" ht="13" thickBot="1" x14ac:dyDescent="0.4">
      <c r="A18" s="36" t="s">
        <v>41</v>
      </c>
      <c r="B18" s="3" t="s">
        <v>41</v>
      </c>
      <c r="C18" s="40">
        <v>231</v>
      </c>
    </row>
    <row r="19" spans="1:3" ht="13" thickBot="1" x14ac:dyDescent="0.4">
      <c r="A19" s="36" t="s">
        <v>45</v>
      </c>
      <c r="B19" s="3" t="s">
        <v>45</v>
      </c>
      <c r="C19" s="40">
        <v>165</v>
      </c>
    </row>
    <row r="20" spans="1:3" ht="13" thickBot="1" x14ac:dyDescent="0.4">
      <c r="A20" s="36" t="s">
        <v>38</v>
      </c>
      <c r="B20" s="3" t="s">
        <v>38</v>
      </c>
      <c r="C20" s="40">
        <v>294</v>
      </c>
    </row>
    <row r="21" spans="1:3" ht="15" thickBot="1" x14ac:dyDescent="0.4">
      <c r="A21" s="36" t="s">
        <v>14</v>
      </c>
      <c r="B21" s="49" t="s">
        <v>14</v>
      </c>
      <c r="C21" s="40">
        <v>2208</v>
      </c>
    </row>
    <row r="22" spans="1:3" ht="13" thickBot="1" x14ac:dyDescent="0.4">
      <c r="B22" s="3" t="s">
        <v>39</v>
      </c>
      <c r="C22" s="40">
        <v>62</v>
      </c>
    </row>
    <row r="23" spans="1:3" ht="13" thickBot="1" x14ac:dyDescent="0.4">
      <c r="A23" s="36" t="s">
        <v>26</v>
      </c>
      <c r="B23" s="3" t="s">
        <v>26</v>
      </c>
      <c r="C23" s="40">
        <v>1503</v>
      </c>
    </row>
    <row r="24" spans="1:3" ht="13" thickBot="1" x14ac:dyDescent="0.4">
      <c r="A24" s="36" t="s">
        <v>17</v>
      </c>
      <c r="B24" s="3" t="s">
        <v>17</v>
      </c>
      <c r="C24" s="40">
        <v>4552</v>
      </c>
    </row>
    <row r="25" spans="1:3" ht="13" thickBot="1" x14ac:dyDescent="0.4">
      <c r="A25" s="36" t="s">
        <v>11</v>
      </c>
      <c r="B25" s="3" t="s">
        <v>11</v>
      </c>
      <c r="C25" s="40">
        <v>4343</v>
      </c>
    </row>
    <row r="26" spans="1:3" ht="13" thickBot="1" x14ac:dyDescent="0.4">
      <c r="A26" s="36" t="s">
        <v>32</v>
      </c>
      <c r="B26" s="3" t="s">
        <v>32</v>
      </c>
      <c r="C26" s="40">
        <v>508</v>
      </c>
    </row>
    <row r="27" spans="1:3" ht="13" thickBot="1" x14ac:dyDescent="0.4">
      <c r="A27" s="36" t="s">
        <v>30</v>
      </c>
      <c r="B27" s="3" t="s">
        <v>30</v>
      </c>
      <c r="C27" s="40">
        <v>396</v>
      </c>
    </row>
    <row r="28" spans="1:3" ht="13" thickBot="1" x14ac:dyDescent="0.4">
      <c r="A28" s="36" t="s">
        <v>35</v>
      </c>
      <c r="B28" s="3" t="s">
        <v>35</v>
      </c>
      <c r="C28" s="40">
        <v>448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90</v>
      </c>
    </row>
    <row r="31" spans="1:3" ht="13" thickBot="1" x14ac:dyDescent="0.4">
      <c r="A31" s="36" t="s">
        <v>31</v>
      </c>
      <c r="B31" s="3" t="s">
        <v>31</v>
      </c>
      <c r="C31" s="40">
        <v>293</v>
      </c>
    </row>
    <row r="32" spans="1:3" ht="13" thickBot="1" x14ac:dyDescent="0.4">
      <c r="A32" s="36" t="s">
        <v>42</v>
      </c>
      <c r="B32" s="3" t="s">
        <v>42</v>
      </c>
      <c r="C32" s="40">
        <v>114</v>
      </c>
    </row>
    <row r="33" spans="1:3" ht="15" thickBot="1" x14ac:dyDescent="0.4">
      <c r="A33" s="36" t="s">
        <v>8</v>
      </c>
      <c r="B33" s="49" t="s">
        <v>8</v>
      </c>
      <c r="C33" s="40">
        <v>8834</v>
      </c>
    </row>
    <row r="34" spans="1:3" ht="13" thickBot="1" x14ac:dyDescent="0.4">
      <c r="A34" s="36" t="s">
        <v>44</v>
      </c>
      <c r="B34" s="3" t="s">
        <v>44</v>
      </c>
      <c r="C34" s="40">
        <v>172</v>
      </c>
    </row>
    <row r="35" spans="1:3" ht="13" thickBot="1" x14ac:dyDescent="0.4">
      <c r="A35" s="36" t="s">
        <v>7</v>
      </c>
      <c r="B35" s="3" t="s">
        <v>7</v>
      </c>
      <c r="C35" s="40">
        <v>26365</v>
      </c>
    </row>
    <row r="36" spans="1:3" ht="13" thickBot="1" x14ac:dyDescent="0.4">
      <c r="A36" s="36" t="s">
        <v>24</v>
      </c>
      <c r="B36" s="3" t="s">
        <v>24</v>
      </c>
      <c r="C36" s="40">
        <v>513</v>
      </c>
    </row>
    <row r="37" spans="1:3" ht="13" thickBot="1" x14ac:dyDescent="0.4">
      <c r="B37" s="3" t="s">
        <v>53</v>
      </c>
      <c r="C37" s="40">
        <v>31</v>
      </c>
    </row>
    <row r="38" spans="1:3" ht="15" thickBot="1" x14ac:dyDescent="0.4">
      <c r="A38" s="36" t="s">
        <v>21</v>
      </c>
      <c r="B38" s="49" t="s">
        <v>21</v>
      </c>
      <c r="C38" s="40">
        <v>1274</v>
      </c>
    </row>
    <row r="39" spans="1:3" ht="13" thickBot="1" x14ac:dyDescent="0.4">
      <c r="A39" s="36" t="s">
        <v>46</v>
      </c>
      <c r="B39" s="3" t="s">
        <v>46</v>
      </c>
      <c r="C39" s="40">
        <v>260</v>
      </c>
    </row>
    <row r="40" spans="1:3" ht="13" thickBot="1" x14ac:dyDescent="0.4">
      <c r="A40" s="36" t="s">
        <v>37</v>
      </c>
      <c r="B40" s="3" t="s">
        <v>37</v>
      </c>
      <c r="C40" s="40">
        <v>121</v>
      </c>
    </row>
    <row r="41" spans="1:3" ht="15" thickBot="1" x14ac:dyDescent="0.4">
      <c r="A41" s="36" t="s">
        <v>19</v>
      </c>
      <c r="B41" s="49" t="s">
        <v>19</v>
      </c>
      <c r="C41" s="40">
        <v>3592</v>
      </c>
    </row>
    <row r="42" spans="1:3" ht="13" thickBot="1" x14ac:dyDescent="0.4">
      <c r="A42" s="36" t="s">
        <v>65</v>
      </c>
      <c r="B42" s="3" t="s">
        <v>65</v>
      </c>
      <c r="C42" s="40">
        <v>102</v>
      </c>
    </row>
    <row r="43" spans="1:3" ht="13" thickBot="1" x14ac:dyDescent="0.4">
      <c r="B43" s="3" t="s">
        <v>40</v>
      </c>
      <c r="C43" s="40">
        <v>388</v>
      </c>
    </row>
    <row r="44" spans="1:3" ht="13" thickBot="1" x14ac:dyDescent="0.4">
      <c r="A44" s="36" t="s">
        <v>25</v>
      </c>
      <c r="B44" s="3" t="s">
        <v>25</v>
      </c>
      <c r="C44" s="40">
        <v>316</v>
      </c>
    </row>
    <row r="45" spans="1:3" ht="13" thickBot="1" x14ac:dyDescent="0.4">
      <c r="A45" s="36" t="s">
        <v>54</v>
      </c>
      <c r="B45" s="3" t="s">
        <v>54</v>
      </c>
      <c r="C45" s="40">
        <v>31</v>
      </c>
    </row>
    <row r="46" spans="1:3" ht="13" thickBot="1" x14ac:dyDescent="0.4">
      <c r="A46" s="36" t="s">
        <v>20</v>
      </c>
      <c r="B46" s="3" t="s">
        <v>20</v>
      </c>
      <c r="C46" s="40">
        <v>239</v>
      </c>
    </row>
    <row r="47" spans="1:3" ht="15" thickBot="1" x14ac:dyDescent="0.4">
      <c r="A47" s="36" t="s">
        <v>15</v>
      </c>
      <c r="B47" s="49" t="s">
        <v>15</v>
      </c>
      <c r="C47" s="40">
        <v>1029</v>
      </c>
    </row>
    <row r="48" spans="1:3" ht="13" thickBot="1" x14ac:dyDescent="0.4">
      <c r="A48" s="36" t="s">
        <v>28</v>
      </c>
      <c r="B48" s="3" t="s">
        <v>28</v>
      </c>
      <c r="C48" s="40">
        <v>61</v>
      </c>
    </row>
    <row r="49" spans="1:3" ht="13" thickBot="1" x14ac:dyDescent="0.4">
      <c r="A49" s="36" t="s">
        <v>48</v>
      </c>
      <c r="B49" s="3" t="s">
        <v>48</v>
      </c>
      <c r="C49" s="40">
        <v>53</v>
      </c>
    </row>
    <row r="50" spans="1:3" ht="13" thickBot="1" x14ac:dyDescent="0.4">
      <c r="A50" s="36" t="s">
        <v>29</v>
      </c>
      <c r="B50" s="3" t="s">
        <v>29</v>
      </c>
      <c r="C50" s="40">
        <v>769</v>
      </c>
    </row>
    <row r="51" spans="1:3" ht="15" thickBot="1" x14ac:dyDescent="0.4">
      <c r="A51" s="36" t="s">
        <v>9</v>
      </c>
      <c r="B51" s="49" t="s">
        <v>9</v>
      </c>
      <c r="C51" s="40">
        <v>904</v>
      </c>
    </row>
    <row r="52" spans="1:3" ht="13" thickBot="1" x14ac:dyDescent="0.4">
      <c r="B52" s="3" t="s">
        <v>56</v>
      </c>
      <c r="C52" s="40">
        <v>51</v>
      </c>
    </row>
    <row r="53" spans="1:3" ht="13" thickBot="1" x14ac:dyDescent="0.4">
      <c r="A53" s="36" t="s">
        <v>22</v>
      </c>
      <c r="B53" s="3" t="s">
        <v>22</v>
      </c>
      <c r="C53" s="40">
        <v>374</v>
      </c>
    </row>
    <row r="54" spans="1:3" ht="13" thickBot="1" x14ac:dyDescent="0.4">
      <c r="A54" s="36" t="s">
        <v>55</v>
      </c>
      <c r="B54" s="14" t="s">
        <v>55</v>
      </c>
      <c r="C54" s="41">
        <v>7</v>
      </c>
    </row>
    <row r="56" spans="1:3" ht="13" thickBot="1" x14ac:dyDescent="0.4"/>
    <row r="57" spans="1:3" x14ac:dyDescent="0.35">
      <c r="B57" s="3"/>
      <c r="C57" s="40"/>
    </row>
    <row r="59" spans="1:3" ht="13" thickBot="1" x14ac:dyDescent="0.4"/>
    <row r="60" spans="1:3" ht="14.5" x14ac:dyDescent="0.35">
      <c r="B60" s="3"/>
      <c r="C60" s="4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DC0A0AA5-1851-4083-9EDD-113B98239642}"/>
    <hyperlink ref="B6" r:id="rId2" display="https://www.worldometers.info/coronavirus/usa/california/" xr:uid="{6C4A8387-EBD9-4AB5-93F3-1CEED7CE445B}"/>
    <hyperlink ref="B41" r:id="rId3" display="https://www.worldometers.info/coronavirus/usa/pennsylvania/" xr:uid="{4F08C7EA-5F24-4981-A10D-54817341F6B3}"/>
    <hyperlink ref="B11" r:id="rId4" display="https://www.worldometers.info/coronavirus/usa/florida/" xr:uid="{36BCACA4-0834-4187-BAFE-895A2DDC5F6B}"/>
    <hyperlink ref="B47" r:id="rId5" display="https://www.worldometers.info/coronavirus/usa/texas/" xr:uid="{F192663C-F99E-4D7D-AC0D-EAA9A3651FD5}"/>
    <hyperlink ref="B21" r:id="rId6" display="https://www.worldometers.info/coronavirus/usa/louisiana/" xr:uid="{841CF6B4-7098-4D62-9AB0-BC41295839C9}"/>
    <hyperlink ref="B38" r:id="rId7" display="https://www.worldometers.info/coronavirus/usa/ohio/" xr:uid="{B616A859-6E50-433B-95F0-8129A794D713}"/>
    <hyperlink ref="B51" r:id="rId8" display="https://www.worldometers.info/coronavirus/usa/washington/" xr:uid="{4EEDE4ED-D2F4-42C0-8D69-294DAF79FF23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2020-05-08T10:49:38Z</dcterms:modified>
</cp:coreProperties>
</file>