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5BB071DE-2F35-48AD-BE99-13AD7D5793DB}" xr6:coauthVersionLast="45" xr6:coauthVersionMax="45" xr10:uidLastSave="{E29DBED0-4BF9-480E-8FC6-F457065D5CDD}"/>
  <bookViews>
    <workbookView xWindow="150" yWindow="1160" windowWidth="24860" windowHeight="164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Updates'!$A$1:$V$46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29" i="3"/>
  <c r="N36" i="3"/>
  <c r="N5" i="3"/>
  <c r="N6" i="3"/>
  <c r="N22" i="3"/>
  <c r="N25" i="3"/>
  <c r="N4" i="3"/>
  <c r="N47" i="3"/>
  <c r="N16" i="3"/>
  <c r="N20" i="3"/>
  <c r="N18" i="3"/>
  <c r="N11" i="3"/>
  <c r="N9" i="3"/>
  <c r="N24" i="3"/>
  <c r="N48" i="3"/>
  <c r="N46" i="3"/>
  <c r="N13" i="3"/>
  <c r="N27" i="3"/>
  <c r="N14" i="3"/>
  <c r="N41" i="3"/>
  <c r="N17" i="3"/>
  <c r="N8" i="3"/>
  <c r="N44" i="3"/>
  <c r="N2" i="3"/>
  <c r="N15" i="3"/>
  <c r="N50" i="3"/>
  <c r="N12" i="3"/>
  <c r="N30" i="3"/>
  <c r="N45" i="3"/>
  <c r="N53" i="3"/>
  <c r="N28" i="3"/>
  <c r="N33" i="3"/>
  <c r="N38" i="3"/>
  <c r="N21" i="3"/>
  <c r="N31" i="3"/>
  <c r="N3" i="3"/>
  <c r="N39" i="3"/>
  <c r="N40" i="3"/>
  <c r="N55" i="3"/>
  <c r="N26" i="3"/>
  <c r="N19" i="3"/>
  <c r="N23" i="3"/>
  <c r="N37" i="3"/>
  <c r="N43" i="3"/>
  <c r="N42" i="3"/>
  <c r="N54" i="3"/>
  <c r="N49" i="3"/>
  <c r="N34" i="3"/>
  <c r="N35" i="3"/>
  <c r="N52" i="3"/>
  <c r="N10" i="3"/>
  <c r="N51" i="3"/>
  <c r="N32" i="3"/>
  <c r="N56" i="3"/>
  <c r="N7" i="3"/>
  <c r="M21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L21" i="3" l="1"/>
  <c r="L25" i="3"/>
  <c r="L26" i="3"/>
  <c r="L3" i="3"/>
  <c r="L52" i="3"/>
  <c r="L50" i="3"/>
  <c r="L29" i="3"/>
  <c r="L15" i="3"/>
  <c r="L30" i="3"/>
  <c r="L44" i="3"/>
  <c r="L24" i="3"/>
  <c r="L32" i="3"/>
  <c r="L55" i="3"/>
  <c r="L5" i="3"/>
  <c r="L13" i="3"/>
  <c r="L22" i="3"/>
  <c r="L51" i="3"/>
  <c r="L56" i="3"/>
  <c r="L45" i="3"/>
  <c r="L31" i="3"/>
  <c r="L16" i="3"/>
  <c r="L53" i="3"/>
  <c r="L43" i="3"/>
  <c r="L35" i="3"/>
  <c r="L47" i="3"/>
  <c r="L11" i="3"/>
  <c r="L8" i="3"/>
  <c r="L10" i="3"/>
  <c r="L42" i="3"/>
  <c r="L36" i="3"/>
  <c r="L27" i="3"/>
  <c r="L39" i="3"/>
  <c r="L40" i="3"/>
  <c r="L46" i="3"/>
  <c r="L41" i="3"/>
  <c r="L20" i="3"/>
  <c r="L17" i="3"/>
  <c r="L9" i="3"/>
  <c r="L34" i="3"/>
  <c r="L33" i="3"/>
  <c r="L28" i="3"/>
  <c r="L37" i="3"/>
  <c r="L54" i="3"/>
  <c r="L7" i="3"/>
  <c r="L49" i="3"/>
  <c r="L14" i="3"/>
  <c r="L23" i="3"/>
  <c r="L18" i="3"/>
  <c r="L38" i="3"/>
  <c r="L12" i="3"/>
  <c r="L2" i="3"/>
  <c r="L19" i="3"/>
  <c r="L6" i="3"/>
  <c r="L48" i="3"/>
  <c r="M9" i="3" l="1"/>
  <c r="M35" i="3"/>
  <c r="M45" i="3"/>
  <c r="M37" i="3"/>
  <c r="M29" i="3"/>
  <c r="M12" i="3"/>
  <c r="M34" i="3"/>
  <c r="M55" i="3"/>
  <c r="M53" i="3"/>
  <c r="M17" i="3"/>
  <c r="M11" i="3"/>
  <c r="M56" i="3"/>
  <c r="M47" i="3"/>
  <c r="M6" i="3"/>
  <c r="M4" i="3"/>
  <c r="M24" i="3"/>
  <c r="M16" i="3"/>
  <c r="M38" i="3"/>
  <c r="M25" i="3"/>
  <c r="M28" i="3"/>
  <c r="M31" i="3"/>
  <c r="M50" i="3"/>
  <c r="M41" i="3"/>
  <c r="M5" i="3"/>
  <c r="M32" i="3"/>
  <c r="M23" i="3"/>
  <c r="M30" i="3"/>
  <c r="M42" i="3"/>
  <c r="M10" i="3"/>
  <c r="M15" i="3"/>
  <c r="M46" i="3"/>
  <c r="M8" i="3"/>
  <c r="M49" i="3"/>
  <c r="M27" i="3"/>
  <c r="M18" i="3"/>
  <c r="M2" i="3"/>
  <c r="M40" i="3"/>
  <c r="M51" i="3"/>
  <c r="M22" i="3"/>
  <c r="M48" i="3"/>
  <c r="M20" i="3"/>
  <c r="M14" i="3"/>
  <c r="M36" i="3"/>
  <c r="M39" i="3"/>
  <c r="M43" i="3"/>
  <c r="M19" i="3"/>
  <c r="M7" i="3"/>
  <c r="M54" i="3"/>
  <c r="M52" i="3"/>
  <c r="M44" i="3"/>
  <c r="M33" i="3"/>
  <c r="M26" i="3"/>
  <c r="M13" i="3"/>
  <c r="M3" i="3"/>
  <c r="L4" i="3" l="1"/>
  <c r="N5" i="1" l="1"/>
  <c r="O5" i="1" s="1"/>
  <c r="N6" i="1"/>
  <c r="O6" i="1" s="1"/>
  <c r="N7" i="1"/>
  <c r="O7" i="1" s="1"/>
  <c r="N8" i="1"/>
  <c r="O8" i="1" s="1"/>
  <c r="N9" i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N18" i="1"/>
  <c r="N19" i="1"/>
  <c r="O19" i="1" s="1"/>
  <c r="N20" i="1"/>
  <c r="O20" i="1" s="1"/>
  <c r="N21" i="1"/>
  <c r="O21" i="1" s="1"/>
  <c r="N22" i="1"/>
  <c r="N23" i="1"/>
  <c r="O23" i="1" s="1"/>
  <c r="N24" i="1"/>
  <c r="N25" i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N34" i="1"/>
  <c r="N35" i="1"/>
  <c r="O35" i="1" s="1"/>
  <c r="N36" i="1"/>
  <c r="O36" i="1" s="1"/>
  <c r="N37" i="1"/>
  <c r="O37" i="1" s="1"/>
  <c r="N38" i="1"/>
  <c r="O38" i="1" s="1"/>
  <c r="N39" i="1"/>
  <c r="O39" i="1" s="1"/>
  <c r="N40" i="1"/>
  <c r="N41" i="1"/>
  <c r="N42" i="1"/>
  <c r="N43" i="1"/>
  <c r="O43" i="1" s="1"/>
  <c r="N44" i="1"/>
  <c r="O44" i="1" s="1"/>
  <c r="O41" i="1" l="1"/>
  <c r="O22" i="1"/>
  <c r="O40" i="1"/>
  <c r="O25" i="1"/>
  <c r="O24" i="1"/>
  <c r="O17" i="1"/>
  <c r="O9" i="1"/>
  <c r="O33" i="1"/>
  <c r="O18" i="1"/>
  <c r="O42" i="1"/>
  <c r="O34" i="1"/>
  <c r="U2" i="1"/>
  <c r="N45" i="1" l="1"/>
  <c r="O45" i="1" l="1"/>
  <c r="U5" i="1"/>
  <c r="V5" i="1" s="1"/>
  <c r="U39" i="1"/>
  <c r="V39" i="1" s="1"/>
  <c r="U41" i="1"/>
  <c r="V41" i="1" s="1"/>
  <c r="U16" i="1"/>
  <c r="V16" i="1" s="1"/>
  <c r="U11" i="1"/>
  <c r="V11" i="1" s="1"/>
  <c r="U18" i="1"/>
  <c r="V18" i="1" s="1"/>
  <c r="U28" i="1"/>
  <c r="V28" i="1" s="1"/>
  <c r="U23" i="1"/>
  <c r="V23" i="1" s="1"/>
  <c r="U27" i="1"/>
  <c r="V27" i="1" s="1"/>
  <c r="U21" i="1"/>
  <c r="V21" i="1" s="1"/>
  <c r="U12" i="1"/>
  <c r="V12" i="1" s="1"/>
  <c r="U14" i="1"/>
  <c r="V14" i="1" s="1"/>
  <c r="U9" i="1"/>
  <c r="V9" i="1" s="1"/>
  <c r="U13" i="1"/>
  <c r="V13" i="1" s="1"/>
  <c r="U29" i="1"/>
  <c r="V29" i="1" s="1"/>
  <c r="U38" i="1"/>
  <c r="V38" i="1" s="1"/>
  <c r="U20" i="1"/>
  <c r="V20" i="1" s="1"/>
  <c r="U36" i="1"/>
  <c r="V36" i="1" s="1"/>
  <c r="U15" i="1"/>
  <c r="V15" i="1" s="1"/>
  <c r="U44" i="1"/>
  <c r="V44" i="1" s="1"/>
  <c r="U22" i="1"/>
  <c r="V22" i="1" s="1"/>
  <c r="U17" i="1"/>
  <c r="V17" i="1" s="1"/>
  <c r="U8" i="1"/>
  <c r="V8" i="1" s="1"/>
  <c r="U42" i="1"/>
  <c r="V42" i="1" s="1"/>
  <c r="U37" i="1"/>
  <c r="V37" i="1" s="1"/>
  <c r="U7" i="1"/>
  <c r="V7" i="1" s="1"/>
  <c r="U30" i="1"/>
  <c r="V30" i="1" s="1"/>
  <c r="U25" i="1"/>
  <c r="V25" i="1" s="1"/>
  <c r="U32" i="1"/>
  <c r="V32" i="1" s="1"/>
  <c r="U43" i="1"/>
  <c r="V43" i="1" s="1"/>
  <c r="U34" i="1"/>
  <c r="V34" i="1" s="1"/>
  <c r="U31" i="1"/>
  <c r="V31" i="1" s="1"/>
  <c r="U6" i="1"/>
  <c r="V6" i="1" s="1"/>
  <c r="U40" i="1"/>
  <c r="V40" i="1" s="1"/>
  <c r="U33" i="1"/>
  <c r="V33" i="1" s="1"/>
  <c r="U24" i="1"/>
  <c r="V24" i="1" s="1"/>
  <c r="U35" i="1"/>
  <c r="V35" i="1" s="1"/>
  <c r="U10" i="1"/>
  <c r="V10" i="1" s="1"/>
  <c r="U26" i="1"/>
  <c r="V26" i="1" s="1"/>
  <c r="U19" i="1"/>
  <c r="V19" i="1" s="1"/>
  <c r="S33" i="1"/>
  <c r="S17" i="1"/>
  <c r="S44" i="1"/>
  <c r="S36" i="1"/>
  <c r="S28" i="1"/>
  <c r="S20" i="1"/>
  <c r="S12" i="1"/>
  <c r="S38" i="1"/>
  <c r="S30" i="1"/>
  <c r="S22" i="1"/>
  <c r="S14" i="1"/>
  <c r="S6" i="1"/>
  <c r="S9" i="1"/>
  <c r="S43" i="1"/>
  <c r="S35" i="1"/>
  <c r="S27" i="1"/>
  <c r="S11" i="1"/>
  <c r="S40" i="1"/>
  <c r="S32" i="1"/>
  <c r="S24" i="1"/>
  <c r="S16" i="1"/>
  <c r="S8" i="1"/>
  <c r="S25" i="1"/>
  <c r="S37" i="1"/>
  <c r="S21" i="1"/>
  <c r="S5" i="1"/>
  <c r="S34" i="1"/>
  <c r="S26" i="1"/>
  <c r="S18" i="1"/>
  <c r="S10" i="1"/>
  <c r="S41" i="1"/>
  <c r="S29" i="1"/>
  <c r="S13" i="1"/>
  <c r="S42" i="1"/>
  <c r="S45" i="1" s="1"/>
  <c r="S39" i="1"/>
  <c r="S31" i="1"/>
  <c r="S23" i="1"/>
  <c r="S15" i="1"/>
  <c r="S7" i="1"/>
  <c r="S19" i="1"/>
  <c r="T38" i="1"/>
  <c r="T42" i="1"/>
  <c r="T45" i="1" s="1"/>
  <c r="T41" i="1"/>
  <c r="T33" i="1"/>
  <c r="T25" i="1"/>
  <c r="T17" i="1"/>
  <c r="T9" i="1"/>
  <c r="T14" i="1"/>
  <c r="T43" i="1"/>
  <c r="T11" i="1"/>
  <c r="T35" i="1"/>
  <c r="T27" i="1"/>
  <c r="T40" i="1"/>
  <c r="T32" i="1"/>
  <c r="T24" i="1"/>
  <c r="T16" i="1"/>
  <c r="T8" i="1"/>
  <c r="T30" i="1"/>
  <c r="T6" i="1"/>
  <c r="T37" i="1"/>
  <c r="T29" i="1"/>
  <c r="T21" i="1"/>
  <c r="T13" i="1"/>
  <c r="T5" i="1"/>
  <c r="T26" i="1"/>
  <c r="T10" i="1"/>
  <c r="T39" i="1"/>
  <c r="T31" i="1"/>
  <c r="T23" i="1"/>
  <c r="T15" i="1"/>
  <c r="T7" i="1"/>
  <c r="T22" i="1"/>
  <c r="T34" i="1"/>
  <c r="T18" i="1"/>
  <c r="T44" i="1"/>
  <c r="T36" i="1"/>
  <c r="T28" i="1"/>
  <c r="T20" i="1"/>
  <c r="T12" i="1"/>
  <c r="T19" i="1"/>
  <c r="R39" i="1"/>
  <c r="R31" i="1"/>
  <c r="R23" i="1"/>
  <c r="R15" i="1"/>
  <c r="R7" i="1"/>
  <c r="R20" i="1"/>
  <c r="R36" i="1"/>
  <c r="R25" i="1"/>
  <c r="R9" i="1"/>
  <c r="R28" i="1"/>
  <c r="R41" i="1"/>
  <c r="R33" i="1"/>
  <c r="R17" i="1"/>
  <c r="R38" i="1"/>
  <c r="R30" i="1"/>
  <c r="R22" i="1"/>
  <c r="R14" i="1"/>
  <c r="R6" i="1"/>
  <c r="R44" i="1"/>
  <c r="R12" i="1"/>
  <c r="R43" i="1"/>
  <c r="R35" i="1"/>
  <c r="R27" i="1"/>
  <c r="R11" i="1"/>
  <c r="R32" i="1"/>
  <c r="R16" i="1"/>
  <c r="R37" i="1"/>
  <c r="R29" i="1"/>
  <c r="R21" i="1"/>
  <c r="R13" i="1"/>
  <c r="R5" i="1"/>
  <c r="R40" i="1"/>
  <c r="R24" i="1"/>
  <c r="R8" i="1"/>
  <c r="R42" i="1"/>
  <c r="R45" i="1" s="1"/>
  <c r="R34" i="1"/>
  <c r="R26" i="1"/>
  <c r="R18" i="1"/>
  <c r="R10" i="1"/>
  <c r="R19" i="1"/>
  <c r="Q15" i="1"/>
  <c r="Q12" i="1"/>
  <c r="Q23" i="1"/>
  <c r="Q16" i="1"/>
  <c r="Q35" i="1"/>
  <c r="Q10" i="1"/>
  <c r="Q42" i="1"/>
  <c r="Q45" i="1" s="1"/>
  <c r="Q17" i="1"/>
  <c r="Q28" i="1"/>
  <c r="Q18" i="1"/>
  <c r="Q39" i="1"/>
  <c r="Q25" i="1"/>
  <c r="Q36" i="1"/>
  <c r="Q21" i="1"/>
  <c r="Q7" i="1"/>
  <c r="Q22" i="1"/>
  <c r="Q26" i="1"/>
  <c r="Q20" i="1"/>
  <c r="Q40" i="1"/>
  <c r="Q44" i="1"/>
  <c r="Q43" i="1"/>
  <c r="Q8" i="1"/>
  <c r="Q9" i="1"/>
  <c r="Q6" i="1"/>
  <c r="Q27" i="1"/>
  <c r="Q24" i="1"/>
  <c r="Q5" i="1"/>
  <c r="Q31" i="1"/>
  <c r="Q32" i="1"/>
  <c r="Q37" i="1"/>
  <c r="Q38" i="1"/>
  <c r="Q34" i="1"/>
  <c r="Q13" i="1"/>
  <c r="Q30" i="1"/>
  <c r="Q14" i="1"/>
  <c r="Q33" i="1"/>
  <c r="Q41" i="1"/>
  <c r="Q29" i="1"/>
  <c r="Q11" i="1"/>
  <c r="Q19" i="1"/>
  <c r="U45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<sst xmlns="http://schemas.openxmlformats.org/spreadsheetml/2006/main" count="321" uniqueCount="102">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</sst>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3" xfId="3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5" t="s">
        <v>68</v>
      </c>
      <c r="M1" s="65"/>
      <c r="N1" s="65"/>
      <c r="O1" s="6">
        <v>1.4999999999999999E-2</v>
      </c>
      <c r="P1" s="6"/>
      <c r="Q1" s="66" t="s">
        <v>77</v>
      </c>
      <c r="R1" s="66"/>
      <c r="S1" s="66"/>
      <c r="T1" s="66"/>
      <c r="U1" s="66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361266</v>
      </c>
      <c r="C5" s="2"/>
      <c r="D5" s="1">
        <v>28480</v>
      </c>
      <c r="E5" s="2"/>
      <c r="F5" s="1">
        <v>270595</v>
      </c>
      <c r="G5" s="1">
        <v>18571</v>
      </c>
      <c r="H5" s="1">
        <v>1464</v>
      </c>
      <c r="I5" s="1">
        <v>1442077</v>
      </c>
      <c r="J5" s="1">
        <v>74129</v>
      </c>
      <c r="K5" s="7"/>
      <c r="L5" s="8"/>
      <c r="M5" s="26">
        <f t="shared" ref="M5:M22" si="0">D5/B5</f>
        <v>7.8833878637901159E-2</v>
      </c>
      <c r="N5" s="4">
        <f t="shared" ref="N5:N22" si="1">D5/$O$1</f>
        <v>1898666.6666666667</v>
      </c>
      <c r="O5" s="5">
        <f t="shared" ref="O5:O22" si="2">ABS(F5-N5)/N5</f>
        <v>0.85748156601123593</v>
      </c>
      <c r="P5" s="5"/>
      <c r="Q5" s="22">
        <f t="shared" ref="Q5:Q22" si="3">$Q$2*$N5</f>
        <v>284800</v>
      </c>
      <c r="R5" s="22">
        <f t="shared" ref="R5:R22" si="4">$R$2*$N5</f>
        <v>1139200</v>
      </c>
      <c r="S5" s="22">
        <f t="shared" ref="S5:S22" si="5">$S$2*$N5</f>
        <v>474666.66666666669</v>
      </c>
      <c r="T5" s="22">
        <f t="shared" ref="T5:T22" si="6">$T$2*$N5</f>
        <v>237333.33333333334</v>
      </c>
      <c r="U5" s="22">
        <f t="shared" ref="U5:U22" si="7">$U$2*$N5</f>
        <v>28480</v>
      </c>
      <c r="V5" s="19">
        <f t="shared" ref="V5:V22" si="8">N5-U5</f>
        <v>1870186.6666666667</v>
      </c>
    </row>
    <row r="6" spans="1:22" ht="15" thickBot="1" x14ac:dyDescent="0.4">
      <c r="A6" s="46" t="s">
        <v>8</v>
      </c>
      <c r="B6" s="1">
        <v>150087</v>
      </c>
      <c r="C6" s="2"/>
      <c r="D6" s="1">
        <v>10448</v>
      </c>
      <c r="E6" s="2"/>
      <c r="F6" s="1">
        <v>132778</v>
      </c>
      <c r="G6" s="1">
        <v>16898</v>
      </c>
      <c r="H6" s="1">
        <v>1176</v>
      </c>
      <c r="I6" s="1">
        <v>525537</v>
      </c>
      <c r="J6" s="1">
        <v>59168</v>
      </c>
      <c r="K6" s="7"/>
      <c r="L6" s="8"/>
      <c r="M6" s="26">
        <f t="shared" si="0"/>
        <v>6.9612957817799012E-2</v>
      </c>
      <c r="N6" s="4">
        <f t="shared" si="1"/>
        <v>696533.33333333337</v>
      </c>
      <c r="O6" s="5">
        <f t="shared" si="2"/>
        <v>0.80937308575803979</v>
      </c>
      <c r="P6" s="5"/>
      <c r="Q6" s="22">
        <f t="shared" si="3"/>
        <v>104480</v>
      </c>
      <c r="R6" s="22">
        <f t="shared" si="4"/>
        <v>417920</v>
      </c>
      <c r="S6" s="22">
        <f t="shared" si="5"/>
        <v>174133.33333333334</v>
      </c>
      <c r="T6" s="22">
        <f t="shared" si="6"/>
        <v>87066.666666666672</v>
      </c>
      <c r="U6" s="22">
        <f t="shared" si="7"/>
        <v>10448</v>
      </c>
      <c r="V6" s="19">
        <f t="shared" si="8"/>
        <v>686085.33333333337</v>
      </c>
    </row>
    <row r="7" spans="1:22" ht="15" thickBot="1" x14ac:dyDescent="0.4">
      <c r="A7" s="3" t="s">
        <v>12</v>
      </c>
      <c r="B7" s="1">
        <v>96485</v>
      </c>
      <c r="C7" s="2"/>
      <c r="D7" s="1">
        <v>4234</v>
      </c>
      <c r="E7" s="2"/>
      <c r="F7" s="1">
        <v>90083</v>
      </c>
      <c r="G7" s="1">
        <v>7614</v>
      </c>
      <c r="H7" s="2">
        <v>334</v>
      </c>
      <c r="I7" s="1">
        <v>603241</v>
      </c>
      <c r="J7" s="1">
        <v>47605</v>
      </c>
      <c r="K7" s="7"/>
      <c r="L7" s="8"/>
      <c r="M7" s="26">
        <f t="shared" si="0"/>
        <v>4.3882468777530187E-2</v>
      </c>
      <c r="N7" s="4">
        <f t="shared" si="1"/>
        <v>282266.66666666669</v>
      </c>
      <c r="O7" s="5">
        <f t="shared" si="2"/>
        <v>0.68085852621634391</v>
      </c>
      <c r="P7" s="5"/>
      <c r="Q7" s="22">
        <f t="shared" si="3"/>
        <v>42340</v>
      </c>
      <c r="R7" s="22">
        <f t="shared" si="4"/>
        <v>169360</v>
      </c>
      <c r="S7" s="22">
        <f t="shared" si="5"/>
        <v>70566.666666666672</v>
      </c>
      <c r="T7" s="22">
        <f t="shared" si="6"/>
        <v>35283.333333333336</v>
      </c>
      <c r="U7" s="22">
        <f t="shared" si="7"/>
        <v>4234</v>
      </c>
      <c r="V7" s="19">
        <f t="shared" si="8"/>
        <v>278032.66666666669</v>
      </c>
    </row>
    <row r="8" spans="1:22" ht="15" thickBot="1" x14ac:dyDescent="0.4">
      <c r="A8" s="46" t="s">
        <v>17</v>
      </c>
      <c r="B8" s="1">
        <v>87052</v>
      </c>
      <c r="C8" s="2"/>
      <c r="D8" s="1">
        <v>5862</v>
      </c>
      <c r="E8" s="2"/>
      <c r="F8" s="1">
        <v>53378</v>
      </c>
      <c r="G8" s="1">
        <v>12630</v>
      </c>
      <c r="H8" s="2">
        <v>850</v>
      </c>
      <c r="I8" s="1">
        <v>469199</v>
      </c>
      <c r="J8" s="1">
        <v>68074</v>
      </c>
      <c r="K8" s="7"/>
      <c r="L8" s="8"/>
      <c r="M8" s="26">
        <f t="shared" si="0"/>
        <v>6.7339061710242148E-2</v>
      </c>
      <c r="N8" s="4">
        <f t="shared" si="1"/>
        <v>390800</v>
      </c>
      <c r="O8" s="5">
        <f t="shared" si="2"/>
        <v>0.86341351074718531</v>
      </c>
      <c r="P8" s="5"/>
      <c r="Q8" s="22">
        <f t="shared" si="3"/>
        <v>58620</v>
      </c>
      <c r="R8" s="22">
        <f t="shared" si="4"/>
        <v>234480</v>
      </c>
      <c r="S8" s="22">
        <f t="shared" si="5"/>
        <v>97700</v>
      </c>
      <c r="T8" s="22">
        <f t="shared" si="6"/>
        <v>48850</v>
      </c>
      <c r="U8" s="22">
        <f t="shared" si="7"/>
        <v>5862</v>
      </c>
      <c r="V8" s="19">
        <f t="shared" si="8"/>
        <v>384938</v>
      </c>
    </row>
    <row r="9" spans="1:22" ht="15" thickBot="1" x14ac:dyDescent="0.4">
      <c r="A9" s="46" t="s">
        <v>10</v>
      </c>
      <c r="B9" s="1">
        <v>81711</v>
      </c>
      <c r="C9" s="2"/>
      <c r="D9" s="1">
        <v>3321</v>
      </c>
      <c r="E9" s="2"/>
      <c r="F9" s="1">
        <v>63643</v>
      </c>
      <c r="G9" s="1">
        <v>2068</v>
      </c>
      <c r="H9" s="2">
        <v>84</v>
      </c>
      <c r="I9" s="1">
        <v>1370949</v>
      </c>
      <c r="J9" s="1">
        <v>34697</v>
      </c>
      <c r="K9" s="7"/>
      <c r="L9" s="8"/>
      <c r="M9" s="26">
        <f t="shared" si="0"/>
        <v>4.0643242647868706E-2</v>
      </c>
      <c r="N9" s="4">
        <f t="shared" si="1"/>
        <v>221400</v>
      </c>
      <c r="O9" s="5">
        <f t="shared" si="2"/>
        <v>0.71254290876242099</v>
      </c>
      <c r="P9" s="5"/>
      <c r="Q9" s="22">
        <f t="shared" si="3"/>
        <v>33210</v>
      </c>
      <c r="R9" s="22">
        <f t="shared" si="4"/>
        <v>132840</v>
      </c>
      <c r="S9" s="22">
        <f t="shared" si="5"/>
        <v>55350</v>
      </c>
      <c r="T9" s="22">
        <f t="shared" si="6"/>
        <v>27675</v>
      </c>
      <c r="U9" s="22">
        <f t="shared" si="7"/>
        <v>3321</v>
      </c>
      <c r="V9" s="19">
        <f t="shared" si="8"/>
        <v>218079</v>
      </c>
    </row>
    <row r="10" spans="1:22" ht="15" thickBot="1" x14ac:dyDescent="0.4">
      <c r="A10" s="46" t="s">
        <v>19</v>
      </c>
      <c r="B10" s="1">
        <v>66674</v>
      </c>
      <c r="C10" s="2"/>
      <c r="D10" s="1">
        <v>4668</v>
      </c>
      <c r="E10" s="2"/>
      <c r="F10" s="1">
        <v>55257</v>
      </c>
      <c r="G10" s="1">
        <v>5208</v>
      </c>
      <c r="H10" s="2">
        <v>365</v>
      </c>
      <c r="I10" s="1">
        <v>352264</v>
      </c>
      <c r="J10" s="1">
        <v>27516</v>
      </c>
      <c r="K10" s="7"/>
      <c r="L10" s="8"/>
      <c r="M10" s="26">
        <f t="shared" si="0"/>
        <v>7.0012298647148807E-2</v>
      </c>
      <c r="N10" s="4">
        <f t="shared" si="1"/>
        <v>311200</v>
      </c>
      <c r="O10" s="5">
        <f t="shared" si="2"/>
        <v>0.82243894601542411</v>
      </c>
      <c r="P10" s="5"/>
      <c r="Q10" s="22">
        <f t="shared" si="3"/>
        <v>46680</v>
      </c>
      <c r="R10" s="22">
        <f t="shared" si="4"/>
        <v>186720</v>
      </c>
      <c r="S10" s="22">
        <f t="shared" si="5"/>
        <v>77800</v>
      </c>
      <c r="T10" s="22">
        <f t="shared" si="6"/>
        <v>38900</v>
      </c>
      <c r="U10" s="22">
        <f t="shared" si="7"/>
        <v>4668</v>
      </c>
      <c r="V10" s="19">
        <f t="shared" si="8"/>
        <v>306532</v>
      </c>
    </row>
    <row r="11" spans="1:22" ht="15" thickBot="1" x14ac:dyDescent="0.4">
      <c r="A11" s="3" t="s">
        <v>11</v>
      </c>
      <c r="B11" s="1">
        <v>51915</v>
      </c>
      <c r="C11" s="2"/>
      <c r="D11" s="1">
        <v>4915</v>
      </c>
      <c r="E11" s="2"/>
      <c r="F11" s="1">
        <v>18766</v>
      </c>
      <c r="G11" s="1">
        <v>5198</v>
      </c>
      <c r="H11" s="2">
        <v>492</v>
      </c>
      <c r="I11" s="1">
        <v>424998</v>
      </c>
      <c r="J11" s="1">
        <v>42556</v>
      </c>
      <c r="K11" s="7"/>
      <c r="L11" s="8"/>
      <c r="M11" s="26">
        <f t="shared" si="0"/>
        <v>9.4673986323798517E-2</v>
      </c>
      <c r="N11" s="4">
        <f t="shared" si="1"/>
        <v>327666.66666666669</v>
      </c>
      <c r="O11" s="5">
        <f t="shared" si="2"/>
        <v>0.94272838250254321</v>
      </c>
      <c r="P11" s="5"/>
      <c r="Q11" s="22">
        <f t="shared" si="3"/>
        <v>49150</v>
      </c>
      <c r="R11" s="22">
        <f t="shared" si="4"/>
        <v>196600</v>
      </c>
      <c r="S11" s="22">
        <f t="shared" si="5"/>
        <v>81916.666666666672</v>
      </c>
      <c r="T11" s="22">
        <f t="shared" si="6"/>
        <v>40958.333333333336</v>
      </c>
      <c r="U11" s="22">
        <f t="shared" si="7"/>
        <v>4915</v>
      </c>
      <c r="V11" s="19">
        <f t="shared" si="8"/>
        <v>322751.66666666669</v>
      </c>
    </row>
    <row r="12" spans="1:22" ht="15" thickBot="1" x14ac:dyDescent="0.4">
      <c r="A12" s="46" t="s">
        <v>15</v>
      </c>
      <c r="B12" s="1">
        <v>49684</v>
      </c>
      <c r="C12" s="2"/>
      <c r="D12" s="1">
        <v>1369</v>
      </c>
      <c r="E12" s="2"/>
      <c r="F12" s="1">
        <v>20307</v>
      </c>
      <c r="G12" s="1">
        <v>1713</v>
      </c>
      <c r="H12" s="2">
        <v>47</v>
      </c>
      <c r="I12" s="1">
        <v>735621</v>
      </c>
      <c r="J12" s="1">
        <v>25370</v>
      </c>
      <c r="K12" s="7"/>
      <c r="L12" s="8"/>
      <c r="M12" s="26">
        <f t="shared" si="0"/>
        <v>2.7554142178568553E-2</v>
      </c>
      <c r="N12" s="4">
        <f t="shared" si="1"/>
        <v>91266.666666666672</v>
      </c>
      <c r="O12" s="5">
        <f t="shared" si="2"/>
        <v>0.77749817384952524</v>
      </c>
      <c r="P12" s="5"/>
      <c r="Q12" s="22">
        <f t="shared" si="3"/>
        <v>13690</v>
      </c>
      <c r="R12" s="22">
        <f t="shared" si="4"/>
        <v>54760</v>
      </c>
      <c r="S12" s="22">
        <f t="shared" si="5"/>
        <v>22816.666666666668</v>
      </c>
      <c r="T12" s="22">
        <f t="shared" si="6"/>
        <v>11408.333333333334</v>
      </c>
      <c r="U12" s="22">
        <f t="shared" si="7"/>
        <v>1369</v>
      </c>
      <c r="V12" s="19">
        <f t="shared" si="8"/>
        <v>89897.666666666672</v>
      </c>
    </row>
    <row r="13" spans="1:22" ht="15" thickBot="1" x14ac:dyDescent="0.4">
      <c r="A13" s="46" t="s">
        <v>13</v>
      </c>
      <c r="B13" s="1">
        <v>46442</v>
      </c>
      <c r="C13" s="2"/>
      <c r="D13" s="1">
        <v>1997</v>
      </c>
      <c r="E13" s="2"/>
      <c r="F13" s="1">
        <v>36807</v>
      </c>
      <c r="G13" s="1">
        <v>2162</v>
      </c>
      <c r="H13" s="2">
        <v>93</v>
      </c>
      <c r="I13" s="1">
        <v>677710</v>
      </c>
      <c r="J13" s="1">
        <v>31554</v>
      </c>
      <c r="K13" s="7"/>
      <c r="L13" s="8"/>
      <c r="M13" s="26">
        <f t="shared" si="0"/>
        <v>4.2999870806597479E-2</v>
      </c>
      <c r="N13" s="4">
        <f t="shared" si="1"/>
        <v>133133.33333333334</v>
      </c>
      <c r="O13" s="5">
        <f t="shared" si="2"/>
        <v>0.7235327991987982</v>
      </c>
      <c r="P13" s="5"/>
      <c r="Q13" s="22">
        <f t="shared" si="3"/>
        <v>19970</v>
      </c>
      <c r="R13" s="22">
        <f t="shared" si="4"/>
        <v>79880</v>
      </c>
      <c r="S13" s="22">
        <f t="shared" si="5"/>
        <v>33283.333333333336</v>
      </c>
      <c r="T13" s="22">
        <f t="shared" si="6"/>
        <v>16641.666666666668</v>
      </c>
      <c r="U13" s="22">
        <f t="shared" si="7"/>
        <v>1997</v>
      </c>
      <c r="V13" s="19">
        <f t="shared" si="8"/>
        <v>131136.33333333334</v>
      </c>
    </row>
    <row r="14" spans="1:22" ht="15" thickBot="1" x14ac:dyDescent="0.4">
      <c r="A14" s="3" t="s">
        <v>26</v>
      </c>
      <c r="B14" s="1">
        <v>39762</v>
      </c>
      <c r="C14" s="2"/>
      <c r="D14" s="1">
        <v>2023</v>
      </c>
      <c r="E14" s="2"/>
      <c r="F14" s="1">
        <v>34933</v>
      </c>
      <c r="G14" s="1">
        <v>6577</v>
      </c>
      <c r="H14" s="2">
        <v>335</v>
      </c>
      <c r="I14" s="1">
        <v>201506</v>
      </c>
      <c r="J14" s="1">
        <v>33331</v>
      </c>
      <c r="K14" s="8"/>
      <c r="L14" s="8"/>
      <c r="M14" s="26">
        <f t="shared" si="0"/>
        <v>5.0877722448568988E-2</v>
      </c>
      <c r="N14" s="4">
        <f t="shared" si="1"/>
        <v>134866.66666666669</v>
      </c>
      <c r="O14" s="5">
        <f t="shared" si="2"/>
        <v>0.74098121601581812</v>
      </c>
      <c r="P14" s="5"/>
      <c r="Q14" s="22">
        <f t="shared" si="3"/>
        <v>20230.000000000004</v>
      </c>
      <c r="R14" s="22">
        <f t="shared" si="4"/>
        <v>80920.000000000015</v>
      </c>
      <c r="S14" s="22">
        <f t="shared" si="5"/>
        <v>33716.666666666672</v>
      </c>
      <c r="T14" s="22">
        <f t="shared" si="6"/>
        <v>16858.333333333336</v>
      </c>
      <c r="U14" s="22">
        <f t="shared" si="7"/>
        <v>2023.0000000000002</v>
      </c>
      <c r="V14" s="19">
        <f t="shared" si="8"/>
        <v>132843.66666666669</v>
      </c>
    </row>
    <row r="15" spans="1:22" ht="15" thickBot="1" x14ac:dyDescent="0.4">
      <c r="A15" s="3" t="s">
        <v>16</v>
      </c>
      <c r="B15" s="1">
        <v>38283</v>
      </c>
      <c r="C15" s="2"/>
      <c r="D15" s="1">
        <v>1649</v>
      </c>
      <c r="E15" s="2"/>
      <c r="F15" s="1">
        <v>36294</v>
      </c>
      <c r="G15" s="1">
        <v>3606</v>
      </c>
      <c r="H15" s="2">
        <v>155</v>
      </c>
      <c r="I15" s="1">
        <v>364289</v>
      </c>
      <c r="J15" s="1">
        <v>34310</v>
      </c>
      <c r="K15" s="8"/>
      <c r="L15" s="8"/>
      <c r="M15" s="26">
        <f t="shared" si="0"/>
        <v>4.3073949272523053E-2</v>
      </c>
      <c r="N15" s="4">
        <f t="shared" si="1"/>
        <v>109933.33333333334</v>
      </c>
      <c r="O15" s="5">
        <f t="shared" si="2"/>
        <v>0.66985445724681625</v>
      </c>
      <c r="P15" s="5"/>
      <c r="Q15" s="22">
        <f t="shared" si="3"/>
        <v>16490</v>
      </c>
      <c r="R15" s="22">
        <f t="shared" si="4"/>
        <v>65960</v>
      </c>
      <c r="S15" s="22">
        <f t="shared" si="5"/>
        <v>27483.333333333336</v>
      </c>
      <c r="T15" s="22">
        <f t="shared" si="6"/>
        <v>13741.666666666668</v>
      </c>
      <c r="U15" s="22">
        <f t="shared" si="7"/>
        <v>1649</v>
      </c>
      <c r="V15" s="19">
        <f t="shared" si="8"/>
        <v>108284.33333333334</v>
      </c>
    </row>
    <row r="16" spans="1:22" ht="15" thickBot="1" x14ac:dyDescent="0.4">
      <c r="A16" s="3" t="s">
        <v>23</v>
      </c>
      <c r="B16" s="1">
        <v>38116</v>
      </c>
      <c r="C16" s="2"/>
      <c r="D16" s="1">
        <v>3449</v>
      </c>
      <c r="E16" s="2"/>
      <c r="F16" s="1">
        <v>28403</v>
      </c>
      <c r="G16" s="1">
        <v>10691</v>
      </c>
      <c r="H16" s="2">
        <v>967</v>
      </c>
      <c r="I16" s="1">
        <v>177679</v>
      </c>
      <c r="J16" s="1">
        <v>49836</v>
      </c>
      <c r="K16" s="8"/>
      <c r="L16" s="8"/>
      <c r="M16" s="26">
        <f t="shared" si="0"/>
        <v>9.0486934620631759E-2</v>
      </c>
      <c r="N16" s="4">
        <f t="shared" si="1"/>
        <v>229933.33333333334</v>
      </c>
      <c r="O16" s="5">
        <f t="shared" si="2"/>
        <v>0.87647289069295453</v>
      </c>
      <c r="P16" s="5"/>
      <c r="Q16" s="22">
        <f t="shared" si="3"/>
        <v>34490</v>
      </c>
      <c r="R16" s="22">
        <f t="shared" si="4"/>
        <v>137960</v>
      </c>
      <c r="S16" s="22">
        <f t="shared" si="5"/>
        <v>57483.333333333336</v>
      </c>
      <c r="T16" s="22">
        <f t="shared" si="6"/>
        <v>28741.666666666668</v>
      </c>
      <c r="U16" s="22">
        <f t="shared" si="7"/>
        <v>3449</v>
      </c>
      <c r="V16" s="19">
        <f t="shared" si="8"/>
        <v>226484.33333333334</v>
      </c>
    </row>
    <row r="17" spans="1:22" ht="15" thickBot="1" x14ac:dyDescent="0.4">
      <c r="A17" s="46" t="s">
        <v>14</v>
      </c>
      <c r="B17" s="1">
        <v>34709</v>
      </c>
      <c r="C17" s="2"/>
      <c r="D17" s="1">
        <v>2563</v>
      </c>
      <c r="E17" s="2"/>
      <c r="F17" s="1">
        <v>5897</v>
      </c>
      <c r="G17" s="1">
        <v>7466</v>
      </c>
      <c r="H17" s="2">
        <v>551</v>
      </c>
      <c r="I17" s="1">
        <v>269748</v>
      </c>
      <c r="J17" s="1">
        <v>58025</v>
      </c>
      <c r="K17" s="7"/>
      <c r="L17" s="8"/>
      <c r="M17" s="26">
        <f t="shared" si="0"/>
        <v>7.3842519231323289E-2</v>
      </c>
      <c r="N17" s="4">
        <f t="shared" si="1"/>
        <v>170866.66666666669</v>
      </c>
      <c r="O17" s="5">
        <f t="shared" si="2"/>
        <v>0.9654877097151775</v>
      </c>
      <c r="P17" s="5"/>
      <c r="Q17" s="22">
        <f t="shared" si="3"/>
        <v>25630.000000000004</v>
      </c>
      <c r="R17" s="22">
        <f t="shared" si="4"/>
        <v>102520.00000000001</v>
      </c>
      <c r="S17" s="22">
        <f t="shared" si="5"/>
        <v>42716.666666666672</v>
      </c>
      <c r="T17" s="22">
        <f t="shared" si="6"/>
        <v>21358.333333333336</v>
      </c>
      <c r="U17" s="22">
        <f t="shared" si="7"/>
        <v>2563</v>
      </c>
      <c r="V17" s="19">
        <f t="shared" si="8"/>
        <v>168303.66666666669</v>
      </c>
    </row>
    <row r="18" spans="1:22" ht="15" thickBot="1" x14ac:dyDescent="0.4">
      <c r="A18" s="3" t="s">
        <v>29</v>
      </c>
      <c r="B18" s="1">
        <v>31140</v>
      </c>
      <c r="C18" s="2"/>
      <c r="D18" s="1">
        <v>1014</v>
      </c>
      <c r="E18" s="2"/>
      <c r="F18" s="1">
        <v>26019</v>
      </c>
      <c r="G18" s="1">
        <v>3648</v>
      </c>
      <c r="H18" s="2">
        <v>119</v>
      </c>
      <c r="I18" s="1">
        <v>210825</v>
      </c>
      <c r="J18" s="1">
        <v>24700</v>
      </c>
      <c r="K18" s="7"/>
      <c r="L18" s="8"/>
      <c r="M18" s="26">
        <f t="shared" si="0"/>
        <v>3.2562620423892102E-2</v>
      </c>
      <c r="N18" s="4">
        <f t="shared" si="1"/>
        <v>67600</v>
      </c>
      <c r="O18" s="5">
        <f t="shared" si="2"/>
        <v>0.61510355029585795</v>
      </c>
      <c r="P18" s="5"/>
      <c r="Q18" s="22">
        <f t="shared" si="3"/>
        <v>10140</v>
      </c>
      <c r="R18" s="22">
        <f t="shared" si="4"/>
        <v>40560</v>
      </c>
      <c r="S18" s="22">
        <f t="shared" si="5"/>
        <v>16900</v>
      </c>
      <c r="T18" s="22">
        <f t="shared" si="6"/>
        <v>8450</v>
      </c>
      <c r="U18" s="22">
        <f t="shared" si="7"/>
        <v>1014</v>
      </c>
      <c r="V18" s="19">
        <f t="shared" si="8"/>
        <v>66586</v>
      </c>
    </row>
    <row r="19" spans="1:22" ht="15" thickBot="1" x14ac:dyDescent="0.4">
      <c r="A19" s="46" t="s">
        <v>21</v>
      </c>
      <c r="B19" s="1">
        <v>28485</v>
      </c>
      <c r="C19" s="2"/>
      <c r="D19" s="1">
        <v>1660</v>
      </c>
      <c r="E19" s="2"/>
      <c r="F19" s="1">
        <v>21957</v>
      </c>
      <c r="G19" s="1">
        <v>2437</v>
      </c>
      <c r="H19" s="2">
        <v>142</v>
      </c>
      <c r="I19" s="1">
        <v>271849</v>
      </c>
      <c r="J19" s="1">
        <v>23257</v>
      </c>
      <c r="K19" s="7"/>
      <c r="L19" s="8"/>
      <c r="M19" s="26">
        <f t="shared" si="0"/>
        <v>5.827628576443742E-2</v>
      </c>
      <c r="N19" s="30">
        <f t="shared" si="1"/>
        <v>110666.66666666667</v>
      </c>
      <c r="O19" s="31">
        <f t="shared" si="2"/>
        <v>0.80159337349397586</v>
      </c>
      <c r="P19" s="5"/>
      <c r="Q19" s="22">
        <f t="shared" si="3"/>
        <v>16600</v>
      </c>
      <c r="R19" s="22">
        <f t="shared" si="4"/>
        <v>66400</v>
      </c>
      <c r="S19" s="22">
        <f t="shared" si="5"/>
        <v>27666.666666666668</v>
      </c>
      <c r="T19" s="22">
        <f t="shared" si="6"/>
        <v>13833.333333333334</v>
      </c>
      <c r="U19" s="22">
        <f t="shared" si="7"/>
        <v>1660</v>
      </c>
      <c r="V19" s="19">
        <f t="shared" si="8"/>
        <v>109006.66666666667</v>
      </c>
    </row>
    <row r="20" spans="1:22" ht="15" thickBot="1" x14ac:dyDescent="0.4">
      <c r="A20" s="3" t="s">
        <v>27</v>
      </c>
      <c r="B20" s="1">
        <v>28255</v>
      </c>
      <c r="C20" s="2"/>
      <c r="D20" s="1">
        <v>1765</v>
      </c>
      <c r="E20" s="2"/>
      <c r="F20" s="1">
        <v>24621</v>
      </c>
      <c r="G20" s="1">
        <v>4197</v>
      </c>
      <c r="H20" s="2">
        <v>262</v>
      </c>
      <c r="I20" s="1">
        <v>183912</v>
      </c>
      <c r="J20" s="1">
        <v>27318</v>
      </c>
      <c r="K20" s="7"/>
      <c r="L20" s="8"/>
      <c r="M20" s="26">
        <f t="shared" si="0"/>
        <v>6.246682003185277E-2</v>
      </c>
      <c r="N20" s="4">
        <f t="shared" si="1"/>
        <v>117666.66666666667</v>
      </c>
      <c r="O20" s="5">
        <f t="shared" si="2"/>
        <v>0.79075637393767706</v>
      </c>
      <c r="P20" s="5"/>
      <c r="Q20" s="22">
        <f t="shared" si="3"/>
        <v>17650</v>
      </c>
      <c r="R20" s="22">
        <f t="shared" si="4"/>
        <v>70600</v>
      </c>
      <c r="S20" s="22">
        <f t="shared" si="5"/>
        <v>29416.666666666668</v>
      </c>
      <c r="T20" s="22">
        <f t="shared" si="6"/>
        <v>14708.333333333334</v>
      </c>
      <c r="U20" s="22">
        <f t="shared" si="7"/>
        <v>1765</v>
      </c>
      <c r="V20" s="19">
        <f t="shared" si="8"/>
        <v>115901.66666666667</v>
      </c>
    </row>
    <row r="21" spans="1:22" ht="15" thickBot="1" x14ac:dyDescent="0.4">
      <c r="A21" s="3" t="s">
        <v>18</v>
      </c>
      <c r="B21" s="1">
        <v>22202</v>
      </c>
      <c r="C21" s="2"/>
      <c r="D21" s="1">
        <v>1224</v>
      </c>
      <c r="E21" s="2"/>
      <c r="F21" s="1">
        <v>19487</v>
      </c>
      <c r="G21" s="1">
        <v>3855</v>
      </c>
      <c r="H21" s="2">
        <v>213</v>
      </c>
      <c r="I21" s="1">
        <v>129159</v>
      </c>
      <c r="J21" s="1">
        <v>22428</v>
      </c>
      <c r="K21" s="8"/>
      <c r="L21" s="8"/>
      <c r="M21" s="26">
        <f t="shared" si="0"/>
        <v>5.5130168453292494E-2</v>
      </c>
      <c r="N21" s="4">
        <f t="shared" si="1"/>
        <v>81600</v>
      </c>
      <c r="O21" s="5">
        <f t="shared" si="2"/>
        <v>0.76118872549019612</v>
      </c>
      <c r="P21" s="5"/>
      <c r="Q21" s="22">
        <f t="shared" si="3"/>
        <v>12240</v>
      </c>
      <c r="R21" s="22">
        <f t="shared" si="4"/>
        <v>48960</v>
      </c>
      <c r="S21" s="22">
        <f t="shared" si="5"/>
        <v>20400</v>
      </c>
      <c r="T21" s="22">
        <f t="shared" si="6"/>
        <v>10200</v>
      </c>
      <c r="U21" s="22">
        <f t="shared" si="7"/>
        <v>1224</v>
      </c>
      <c r="V21" s="19">
        <f t="shared" si="8"/>
        <v>80376</v>
      </c>
    </row>
    <row r="22" spans="1:22" ht="15" thickBot="1" x14ac:dyDescent="0.4">
      <c r="A22" s="46" t="s">
        <v>9</v>
      </c>
      <c r="B22" s="1">
        <v>19510</v>
      </c>
      <c r="C22" s="2"/>
      <c r="D22" s="1">
        <v>1019</v>
      </c>
      <c r="E22" s="2"/>
      <c r="F22" s="1">
        <v>13483</v>
      </c>
      <c r="G22" s="1">
        <v>2562</v>
      </c>
      <c r="H22" s="2">
        <v>134</v>
      </c>
      <c r="I22" s="1">
        <v>289717</v>
      </c>
      <c r="J22" s="1">
        <v>38046</v>
      </c>
      <c r="K22" s="7"/>
      <c r="L22" s="8"/>
      <c r="M22" s="26">
        <f t="shared" si="0"/>
        <v>5.2229625832906204E-2</v>
      </c>
      <c r="N22" s="4">
        <f t="shared" si="1"/>
        <v>67933.333333333343</v>
      </c>
      <c r="O22" s="5">
        <f t="shared" si="2"/>
        <v>0.80152600588812561</v>
      </c>
      <c r="P22" s="5"/>
      <c r="Q22" s="22">
        <f t="shared" si="3"/>
        <v>10190.000000000002</v>
      </c>
      <c r="R22" s="22">
        <f t="shared" si="4"/>
        <v>40760.000000000007</v>
      </c>
      <c r="S22" s="22">
        <f t="shared" si="5"/>
        <v>16983.333333333336</v>
      </c>
      <c r="T22" s="22">
        <f t="shared" si="6"/>
        <v>8491.6666666666679</v>
      </c>
      <c r="U22" s="22">
        <f t="shared" si="7"/>
        <v>1019.0000000000001</v>
      </c>
      <c r="V22" s="19">
        <f t="shared" si="8"/>
        <v>66914.333333333343</v>
      </c>
    </row>
    <row r="23" spans="1:22" ht="15" thickBot="1" x14ac:dyDescent="0.4">
      <c r="A23" s="3" t="s">
        <v>24</v>
      </c>
      <c r="B23" s="1">
        <v>19208</v>
      </c>
      <c r="C23" s="2"/>
      <c r="D23" s="2">
        <v>693</v>
      </c>
      <c r="E23" s="2"/>
      <c r="F23" s="1">
        <v>9400</v>
      </c>
      <c r="G23" s="1">
        <v>1831</v>
      </c>
      <c r="H23" s="2">
        <v>66</v>
      </c>
      <c r="I23" s="1">
        <v>255755</v>
      </c>
      <c r="J23" s="1">
        <v>24385</v>
      </c>
      <c r="K23" s="7"/>
      <c r="L23" s="8"/>
      <c r="M23" s="26">
        <f t="shared" ref="M23:M44" si="9">D23/B23</f>
        <v>3.6078717201166184E-2</v>
      </c>
      <c r="N23" s="4">
        <f t="shared" ref="N23:N45" si="10">D23/$O$1</f>
        <v>46200</v>
      </c>
      <c r="O23" s="5">
        <f t="shared" ref="O23:O45" si="11">ABS(F23-N23)/N23</f>
        <v>0.79653679653679654</v>
      </c>
      <c r="P23" s="5"/>
      <c r="Q23" s="22">
        <f t="shared" ref="Q23:Q44" si="12">$Q$2*$N23</f>
        <v>6930</v>
      </c>
      <c r="R23" s="22">
        <f t="shared" ref="R23:R44" si="13">$R$2*$N23</f>
        <v>27720</v>
      </c>
      <c r="S23" s="22">
        <f t="shared" ref="S23:S44" si="14">$S$2*$N23</f>
        <v>11550</v>
      </c>
      <c r="T23" s="22">
        <f t="shared" ref="T23:T44" si="15">$T$2*$N23</f>
        <v>5775</v>
      </c>
      <c r="U23" s="22">
        <f t="shared" ref="U23:U44" si="16">$U$2*$N23</f>
        <v>693</v>
      </c>
      <c r="V23" s="19">
        <f t="shared" ref="V23:V44" si="17">N23-U23</f>
        <v>45507</v>
      </c>
    </row>
    <row r="24" spans="1:22" ht="15" thickBot="1" x14ac:dyDescent="0.4">
      <c r="A24" s="3" t="s">
        <v>20</v>
      </c>
      <c r="B24" s="1">
        <v>18011</v>
      </c>
      <c r="C24" s="2"/>
      <c r="D24" s="2">
        <v>301</v>
      </c>
      <c r="E24" s="2"/>
      <c r="F24" s="1">
        <v>7824</v>
      </c>
      <c r="G24" s="1">
        <v>2637</v>
      </c>
      <c r="H24" s="2">
        <v>44</v>
      </c>
      <c r="I24" s="1">
        <v>337428</v>
      </c>
      <c r="J24" s="1">
        <v>49410</v>
      </c>
      <c r="K24" s="7"/>
      <c r="L24" s="8"/>
      <c r="M24" s="26">
        <f t="shared" si="9"/>
        <v>1.6712009327633112E-2</v>
      </c>
      <c r="N24" s="4">
        <f t="shared" si="10"/>
        <v>20066.666666666668</v>
      </c>
      <c r="O24" s="5">
        <f t="shared" si="11"/>
        <v>0.61009966777408642</v>
      </c>
      <c r="P24" s="5"/>
      <c r="Q24" s="22">
        <f t="shared" si="12"/>
        <v>3010</v>
      </c>
      <c r="R24" s="22">
        <f t="shared" si="13"/>
        <v>12040</v>
      </c>
      <c r="S24" s="22">
        <f t="shared" si="14"/>
        <v>5016.666666666667</v>
      </c>
      <c r="T24" s="22">
        <f t="shared" si="15"/>
        <v>2508.3333333333335</v>
      </c>
      <c r="U24" s="22">
        <f t="shared" si="16"/>
        <v>301</v>
      </c>
      <c r="V24" s="19">
        <f t="shared" si="17"/>
        <v>19765.666666666668</v>
      </c>
    </row>
    <row r="25" spans="1:22" ht="15" thickBot="1" x14ac:dyDescent="0.4">
      <c r="A25" s="3" t="s">
        <v>32</v>
      </c>
      <c r="B25" s="1">
        <v>16372</v>
      </c>
      <c r="C25" s="2"/>
      <c r="D25" s="2">
        <v>740</v>
      </c>
      <c r="E25" s="2"/>
      <c r="F25" s="1">
        <v>4735</v>
      </c>
      <c r="G25" s="1">
        <v>2903</v>
      </c>
      <c r="H25" s="2">
        <v>131</v>
      </c>
      <c r="I25" s="1">
        <v>156606</v>
      </c>
      <c r="J25" s="1">
        <v>27769</v>
      </c>
      <c r="K25" s="7"/>
      <c r="L25" s="8"/>
      <c r="M25" s="26">
        <f t="shared" si="9"/>
        <v>4.5199120449548005E-2</v>
      </c>
      <c r="N25" s="4">
        <f t="shared" si="10"/>
        <v>49333.333333333336</v>
      </c>
      <c r="O25" s="5">
        <f t="shared" si="11"/>
        <v>0.90402027027027032</v>
      </c>
      <c r="P25" s="5"/>
      <c r="Q25" s="22">
        <f t="shared" si="12"/>
        <v>7400</v>
      </c>
      <c r="R25" s="22">
        <f t="shared" si="13"/>
        <v>29600</v>
      </c>
      <c r="S25" s="22">
        <f t="shared" si="14"/>
        <v>12333.333333333334</v>
      </c>
      <c r="T25" s="22">
        <f t="shared" si="15"/>
        <v>6166.666666666667</v>
      </c>
      <c r="U25" s="22">
        <f t="shared" si="16"/>
        <v>740</v>
      </c>
      <c r="V25" s="19">
        <f t="shared" si="17"/>
        <v>48593.333333333336</v>
      </c>
    </row>
    <row r="26" spans="1:22" ht="15" thickBot="1" x14ac:dyDescent="0.4">
      <c r="A26" s="3" t="s">
        <v>41</v>
      </c>
      <c r="B26" s="1">
        <v>15083</v>
      </c>
      <c r="C26" s="2"/>
      <c r="D26" s="2">
        <v>364</v>
      </c>
      <c r="E26" s="2"/>
      <c r="F26" s="1">
        <v>6922</v>
      </c>
      <c r="G26" s="1">
        <v>4781</v>
      </c>
      <c r="H26" s="2">
        <v>115</v>
      </c>
      <c r="I26" s="1">
        <v>103148</v>
      </c>
      <c r="J26" s="1">
        <v>32693</v>
      </c>
      <c r="K26" s="7"/>
      <c r="L26" s="8"/>
      <c r="M26" s="26">
        <f t="shared" si="9"/>
        <v>2.4133130013922959E-2</v>
      </c>
      <c r="N26" s="4">
        <f t="shared" si="10"/>
        <v>24266.666666666668</v>
      </c>
      <c r="O26" s="5">
        <f t="shared" si="11"/>
        <v>0.71475274725274729</v>
      </c>
      <c r="P26" s="5"/>
      <c r="Q26" s="22">
        <f t="shared" si="12"/>
        <v>3640</v>
      </c>
      <c r="R26" s="22">
        <f t="shared" si="13"/>
        <v>14560</v>
      </c>
      <c r="S26" s="22">
        <f t="shared" si="14"/>
        <v>6066.666666666667</v>
      </c>
      <c r="T26" s="22">
        <f t="shared" si="15"/>
        <v>3033.3333333333335</v>
      </c>
      <c r="U26" s="22">
        <f t="shared" si="16"/>
        <v>364</v>
      </c>
      <c r="V26" s="19">
        <f t="shared" si="17"/>
        <v>23902.666666666668</v>
      </c>
    </row>
    <row r="27" spans="1:22" ht="15" thickBot="1" x14ac:dyDescent="0.4">
      <c r="A27" s="3" t="s">
        <v>33</v>
      </c>
      <c r="B27" s="1">
        <v>14170</v>
      </c>
      <c r="C27" s="2"/>
      <c r="D27" s="2">
        <v>686</v>
      </c>
      <c r="E27" s="2"/>
      <c r="F27" s="1">
        <v>13414</v>
      </c>
      <c r="G27" s="1">
        <v>1947</v>
      </c>
      <c r="H27" s="2">
        <v>94</v>
      </c>
      <c r="I27" s="1">
        <v>212784</v>
      </c>
      <c r="J27" s="1">
        <v>29234</v>
      </c>
      <c r="K27" s="8"/>
      <c r="L27" s="8"/>
      <c r="M27" s="26">
        <f t="shared" si="9"/>
        <v>4.8412138320395204E-2</v>
      </c>
      <c r="N27" s="4">
        <f t="shared" si="10"/>
        <v>45733.333333333336</v>
      </c>
      <c r="O27" s="5">
        <f t="shared" si="11"/>
        <v>0.70669096209912541</v>
      </c>
      <c r="P27" s="5"/>
      <c r="Q27" s="22">
        <f t="shared" si="12"/>
        <v>6860</v>
      </c>
      <c r="R27" s="22">
        <f t="shared" si="13"/>
        <v>27440</v>
      </c>
      <c r="S27" s="22">
        <f t="shared" si="14"/>
        <v>11433.333333333334</v>
      </c>
      <c r="T27" s="22">
        <f t="shared" si="15"/>
        <v>5716.666666666667</v>
      </c>
      <c r="U27" s="22">
        <f t="shared" si="16"/>
        <v>686</v>
      </c>
      <c r="V27" s="19">
        <f t="shared" si="17"/>
        <v>45047.333333333336</v>
      </c>
    </row>
    <row r="28" spans="1:22" ht="15" thickBot="1" x14ac:dyDescent="0.4">
      <c r="A28" s="3" t="s">
        <v>40</v>
      </c>
      <c r="B28" s="1">
        <v>12795</v>
      </c>
      <c r="C28" s="2"/>
      <c r="D28" s="2">
        <v>506</v>
      </c>
      <c r="E28" s="2"/>
      <c r="F28" s="1">
        <v>11403</v>
      </c>
      <c r="G28" s="1">
        <v>12078</v>
      </c>
      <c r="H28" s="2">
        <v>478</v>
      </c>
      <c r="I28" s="1">
        <v>115384</v>
      </c>
      <c r="J28" s="1">
        <v>108918</v>
      </c>
      <c r="K28" s="8"/>
      <c r="L28" s="8"/>
      <c r="M28" s="26">
        <f t="shared" si="9"/>
        <v>3.9546697928878466E-2</v>
      </c>
      <c r="N28" s="4">
        <f t="shared" si="10"/>
        <v>33733.333333333336</v>
      </c>
      <c r="O28" s="5">
        <f t="shared" si="11"/>
        <v>0.66196640316205535</v>
      </c>
      <c r="P28" s="5"/>
      <c r="Q28" s="22">
        <f t="shared" si="12"/>
        <v>5060</v>
      </c>
      <c r="R28" s="22">
        <f t="shared" si="13"/>
        <v>20240</v>
      </c>
      <c r="S28" s="22">
        <f t="shared" si="14"/>
        <v>8433.3333333333339</v>
      </c>
      <c r="T28" s="22">
        <f t="shared" si="15"/>
        <v>4216.666666666667</v>
      </c>
      <c r="U28" s="22">
        <f t="shared" si="16"/>
        <v>506</v>
      </c>
      <c r="V28" s="19">
        <f t="shared" si="17"/>
        <v>33227.333333333336</v>
      </c>
    </row>
    <row r="29" spans="1:22" ht="15" thickBot="1" x14ac:dyDescent="0.4">
      <c r="A29" s="3" t="s">
        <v>22</v>
      </c>
      <c r="B29" s="1">
        <v>12687</v>
      </c>
      <c r="C29" s="2"/>
      <c r="D29" s="2">
        <v>459</v>
      </c>
      <c r="E29" s="2"/>
      <c r="F29" s="1">
        <v>5455</v>
      </c>
      <c r="G29" s="1">
        <v>2179</v>
      </c>
      <c r="H29" s="2">
        <v>79</v>
      </c>
      <c r="I29" s="1">
        <v>157189</v>
      </c>
      <c r="J29" s="1">
        <v>26997</v>
      </c>
      <c r="K29" s="7"/>
      <c r="L29" s="8"/>
      <c r="M29" s="26">
        <f t="shared" si="9"/>
        <v>3.6178765665641995E-2</v>
      </c>
      <c r="N29" s="4">
        <f t="shared" si="10"/>
        <v>30600</v>
      </c>
      <c r="O29" s="5">
        <f t="shared" si="11"/>
        <v>0.82173202614379082</v>
      </c>
      <c r="P29" s="5"/>
      <c r="Q29" s="22">
        <f t="shared" si="12"/>
        <v>4590</v>
      </c>
      <c r="R29" s="22">
        <f t="shared" si="13"/>
        <v>18360</v>
      </c>
      <c r="S29" s="22">
        <f t="shared" si="14"/>
        <v>7650</v>
      </c>
      <c r="T29" s="22">
        <f t="shared" si="15"/>
        <v>3825</v>
      </c>
      <c r="U29" s="22">
        <f t="shared" si="16"/>
        <v>459</v>
      </c>
      <c r="V29" s="19">
        <f t="shared" si="17"/>
        <v>30141</v>
      </c>
    </row>
    <row r="30" spans="1:22" ht="15" thickBot="1" x14ac:dyDescent="0.4">
      <c r="A30" s="3" t="s">
        <v>36</v>
      </c>
      <c r="B30" s="1">
        <v>12331</v>
      </c>
      <c r="C30" s="63">
        <v>245</v>
      </c>
      <c r="D30" s="2">
        <v>493</v>
      </c>
      <c r="E30" s="64">
        <v>4</v>
      </c>
      <c r="F30" s="1">
        <v>11818</v>
      </c>
      <c r="G30" s="1">
        <v>2515</v>
      </c>
      <c r="H30" s="2">
        <v>101</v>
      </c>
      <c r="I30" s="1">
        <v>157123</v>
      </c>
      <c r="J30" s="1">
        <v>32045</v>
      </c>
      <c r="K30" s="8"/>
      <c r="L30" s="8"/>
      <c r="M30" s="26">
        <f t="shared" si="9"/>
        <v>3.9980536858324547E-2</v>
      </c>
      <c r="N30" s="4">
        <f t="shared" si="10"/>
        <v>32866.666666666672</v>
      </c>
      <c r="O30" s="5">
        <f t="shared" si="11"/>
        <v>0.64042596348884384</v>
      </c>
      <c r="P30" s="5"/>
      <c r="Q30" s="22">
        <f t="shared" si="12"/>
        <v>4930.0000000000009</v>
      </c>
      <c r="R30" s="22">
        <f t="shared" si="13"/>
        <v>19720.000000000004</v>
      </c>
      <c r="S30" s="22">
        <f t="shared" si="14"/>
        <v>8216.6666666666679</v>
      </c>
      <c r="T30" s="22">
        <f t="shared" si="15"/>
        <v>4108.3333333333339</v>
      </c>
      <c r="U30" s="22">
        <f t="shared" si="16"/>
        <v>493.00000000000006</v>
      </c>
      <c r="V30" s="19">
        <f t="shared" si="17"/>
        <v>32373.666666666672</v>
      </c>
    </row>
    <row r="31" spans="1:22" ht="15" thickBot="1" x14ac:dyDescent="0.4">
      <c r="A31" s="3" t="s">
        <v>30</v>
      </c>
      <c r="B31" s="1">
        <v>11432</v>
      </c>
      <c r="C31" s="2"/>
      <c r="D31" s="2">
        <v>528</v>
      </c>
      <c r="E31" s="2"/>
      <c r="F31" s="1">
        <v>4636</v>
      </c>
      <c r="G31" s="1">
        <v>3841</v>
      </c>
      <c r="H31" s="2">
        <v>177</v>
      </c>
      <c r="I31" s="1">
        <v>115767</v>
      </c>
      <c r="J31" s="1">
        <v>38898</v>
      </c>
      <c r="K31" s="7"/>
      <c r="L31" s="8"/>
      <c r="M31" s="26">
        <f t="shared" si="9"/>
        <v>4.6186144156752977E-2</v>
      </c>
      <c r="N31" s="4">
        <f t="shared" si="10"/>
        <v>35200</v>
      </c>
      <c r="O31" s="5">
        <f t="shared" si="11"/>
        <v>0.86829545454545454</v>
      </c>
      <c r="P31" s="5"/>
      <c r="Q31" s="22">
        <f t="shared" si="12"/>
        <v>5280</v>
      </c>
      <c r="R31" s="22">
        <f t="shared" si="13"/>
        <v>21120</v>
      </c>
      <c r="S31" s="22">
        <f t="shared" si="14"/>
        <v>8800</v>
      </c>
      <c r="T31" s="22">
        <f t="shared" si="15"/>
        <v>4400</v>
      </c>
      <c r="U31" s="22">
        <f t="shared" si="16"/>
        <v>528</v>
      </c>
      <c r="V31" s="19">
        <f t="shared" si="17"/>
        <v>34672</v>
      </c>
    </row>
    <row r="32" spans="1:22" ht="15" thickBot="1" x14ac:dyDescent="0.4">
      <c r="A32" s="3" t="s">
        <v>35</v>
      </c>
      <c r="B32" s="1">
        <v>11203</v>
      </c>
      <c r="C32" s="2"/>
      <c r="D32" s="2">
        <v>612</v>
      </c>
      <c r="E32" s="2"/>
      <c r="F32" s="1">
        <v>7784</v>
      </c>
      <c r="G32" s="1">
        <v>1825</v>
      </c>
      <c r="H32" s="2">
        <v>100</v>
      </c>
      <c r="I32" s="1">
        <v>157044</v>
      </c>
      <c r="J32" s="1">
        <v>25588</v>
      </c>
      <c r="K32" s="7"/>
      <c r="L32" s="8"/>
      <c r="M32" s="26">
        <f t="shared" si="9"/>
        <v>5.4628224582701064E-2</v>
      </c>
      <c r="N32" s="4">
        <f t="shared" si="10"/>
        <v>40800</v>
      </c>
      <c r="O32" s="5">
        <f t="shared" si="11"/>
        <v>0.80921568627450979</v>
      </c>
      <c r="P32" s="5"/>
      <c r="Q32" s="22">
        <f t="shared" si="12"/>
        <v>6120</v>
      </c>
      <c r="R32" s="22">
        <f t="shared" si="13"/>
        <v>24480</v>
      </c>
      <c r="S32" s="22">
        <f t="shared" si="14"/>
        <v>10200</v>
      </c>
      <c r="T32" s="22">
        <f t="shared" si="15"/>
        <v>5100</v>
      </c>
      <c r="U32" s="22">
        <f t="shared" si="16"/>
        <v>612</v>
      </c>
      <c r="V32" s="19">
        <f t="shared" si="17"/>
        <v>40188</v>
      </c>
    </row>
    <row r="33" spans="1:22" ht="15" thickBot="1" x14ac:dyDescent="0.4">
      <c r="A33" s="3" t="s">
        <v>50</v>
      </c>
      <c r="B33" s="1">
        <v>10625</v>
      </c>
      <c r="C33" s="2"/>
      <c r="D33" s="2">
        <v>125</v>
      </c>
      <c r="E33" s="2"/>
      <c r="F33" s="1">
        <v>10151</v>
      </c>
      <c r="G33" s="1">
        <v>5493</v>
      </c>
      <c r="H33" s="2">
        <v>65</v>
      </c>
      <c r="I33" s="1">
        <v>70147</v>
      </c>
      <c r="J33" s="1">
        <v>36263</v>
      </c>
      <c r="K33" s="7"/>
      <c r="L33" s="8"/>
      <c r="M33" s="26">
        <f t="shared" si="9"/>
        <v>1.1764705882352941E-2</v>
      </c>
      <c r="N33" s="4">
        <f t="shared" si="10"/>
        <v>8333.3333333333339</v>
      </c>
      <c r="O33" s="5">
        <f t="shared" si="11"/>
        <v>0.21811999999999993</v>
      </c>
      <c r="P33" s="5"/>
      <c r="Q33" s="22">
        <f t="shared" si="12"/>
        <v>1250</v>
      </c>
      <c r="R33" s="22">
        <f t="shared" si="13"/>
        <v>5000</v>
      </c>
      <c r="S33" s="22">
        <f t="shared" si="14"/>
        <v>2083.3333333333335</v>
      </c>
      <c r="T33" s="22">
        <f t="shared" si="15"/>
        <v>1041.6666666666667</v>
      </c>
      <c r="U33" s="22">
        <f t="shared" si="16"/>
        <v>125</v>
      </c>
      <c r="V33" s="19">
        <f t="shared" si="17"/>
        <v>8208.3333333333339</v>
      </c>
    </row>
    <row r="34" spans="1:22" ht="15" thickBot="1" x14ac:dyDescent="0.4">
      <c r="A34" s="3" t="s">
        <v>25</v>
      </c>
      <c r="B34" s="1">
        <v>8942</v>
      </c>
      <c r="C34" s="2"/>
      <c r="D34" s="2">
        <v>391</v>
      </c>
      <c r="E34" s="2"/>
      <c r="F34" s="1">
        <v>2508</v>
      </c>
      <c r="G34" s="1">
        <v>1737</v>
      </c>
      <c r="H34" s="2">
        <v>76</v>
      </c>
      <c r="I34" s="1">
        <v>131559</v>
      </c>
      <c r="J34" s="1">
        <v>25552</v>
      </c>
      <c r="K34" s="7"/>
      <c r="L34" s="8"/>
      <c r="M34" s="26">
        <f t="shared" si="9"/>
        <v>4.3726235741444866E-2</v>
      </c>
      <c r="N34" s="4">
        <f t="shared" si="10"/>
        <v>26066.666666666668</v>
      </c>
      <c r="O34" s="5">
        <f t="shared" si="11"/>
        <v>0.90378516624040917</v>
      </c>
      <c r="P34" s="5"/>
      <c r="Q34" s="22">
        <f t="shared" si="12"/>
        <v>3910</v>
      </c>
      <c r="R34" s="22">
        <f t="shared" si="13"/>
        <v>15640</v>
      </c>
      <c r="S34" s="22">
        <f t="shared" si="14"/>
        <v>6516.666666666667</v>
      </c>
      <c r="T34" s="22">
        <f t="shared" si="15"/>
        <v>3258.3333333333335</v>
      </c>
      <c r="U34" s="22">
        <f t="shared" si="16"/>
        <v>391</v>
      </c>
      <c r="V34" s="19">
        <f t="shared" si="17"/>
        <v>25675.666666666668</v>
      </c>
    </row>
    <row r="35" spans="1:22" ht="15" thickBot="1" x14ac:dyDescent="0.4">
      <c r="A35" s="3" t="s">
        <v>45</v>
      </c>
      <c r="B35" s="1">
        <v>8340</v>
      </c>
      <c r="C35" s="2"/>
      <c r="D35" s="2">
        <v>198</v>
      </c>
      <c r="E35" s="2"/>
      <c r="F35" s="1">
        <v>5538</v>
      </c>
      <c r="G35" s="1">
        <v>2863</v>
      </c>
      <c r="H35" s="2">
        <v>68</v>
      </c>
      <c r="I35" s="1">
        <v>66990</v>
      </c>
      <c r="J35" s="1">
        <v>22994</v>
      </c>
      <c r="K35" s="7"/>
      <c r="L35" s="8"/>
      <c r="M35" s="26">
        <f t="shared" si="9"/>
        <v>2.3741007194244605E-2</v>
      </c>
      <c r="N35" s="4">
        <f t="shared" si="10"/>
        <v>13200</v>
      </c>
      <c r="O35" s="5">
        <f t="shared" si="11"/>
        <v>0.58045454545454545</v>
      </c>
      <c r="P35" s="5"/>
      <c r="Q35" s="22">
        <f t="shared" si="12"/>
        <v>1980</v>
      </c>
      <c r="R35" s="22">
        <f t="shared" si="13"/>
        <v>7920</v>
      </c>
      <c r="S35" s="22">
        <f t="shared" si="14"/>
        <v>3300</v>
      </c>
      <c r="T35" s="22">
        <f t="shared" si="15"/>
        <v>1650</v>
      </c>
      <c r="U35" s="22">
        <f t="shared" si="16"/>
        <v>198</v>
      </c>
      <c r="V35" s="19">
        <f t="shared" si="17"/>
        <v>13002</v>
      </c>
    </row>
    <row r="36" spans="1:22" ht="15" thickBot="1" x14ac:dyDescent="0.4">
      <c r="A36" s="3" t="s">
        <v>38</v>
      </c>
      <c r="B36" s="1">
        <v>7935</v>
      </c>
      <c r="C36" s="2"/>
      <c r="D36" s="2">
        <v>346</v>
      </c>
      <c r="E36" s="2"/>
      <c r="F36" s="1">
        <v>4804</v>
      </c>
      <c r="G36" s="1">
        <v>1776</v>
      </c>
      <c r="H36" s="2">
        <v>77</v>
      </c>
      <c r="I36" s="1">
        <v>145238</v>
      </c>
      <c r="J36" s="1">
        <v>32509</v>
      </c>
      <c r="K36" s="8"/>
      <c r="L36" s="8"/>
      <c r="M36" s="26">
        <f t="shared" si="9"/>
        <v>4.3604284814114679E-2</v>
      </c>
      <c r="N36" s="4">
        <f t="shared" si="10"/>
        <v>23066.666666666668</v>
      </c>
      <c r="O36" s="5">
        <f t="shared" si="11"/>
        <v>0.79173410404624278</v>
      </c>
      <c r="P36" s="5"/>
      <c r="Q36" s="22">
        <f t="shared" si="12"/>
        <v>3460</v>
      </c>
      <c r="R36" s="22">
        <f t="shared" si="13"/>
        <v>13840</v>
      </c>
      <c r="S36" s="22">
        <f t="shared" si="14"/>
        <v>5766.666666666667</v>
      </c>
      <c r="T36" s="22">
        <f t="shared" si="15"/>
        <v>2883.3333333333335</v>
      </c>
      <c r="U36" s="22">
        <f t="shared" si="16"/>
        <v>346</v>
      </c>
      <c r="V36" s="19">
        <f t="shared" si="17"/>
        <v>22720.666666666668</v>
      </c>
    </row>
    <row r="37" spans="1:22" ht="15" thickBot="1" x14ac:dyDescent="0.4">
      <c r="A37" s="3" t="s">
        <v>43</v>
      </c>
      <c r="B37" s="1">
        <v>7869</v>
      </c>
      <c r="C37" s="2"/>
      <c r="D37" s="2">
        <v>297</v>
      </c>
      <c r="E37" s="2"/>
      <c r="F37" s="1">
        <v>4027</v>
      </c>
      <c r="G37" s="1">
        <v>8081</v>
      </c>
      <c r="H37" s="2">
        <v>305</v>
      </c>
      <c r="I37" s="1">
        <v>42458</v>
      </c>
      <c r="J37" s="1">
        <v>43602</v>
      </c>
      <c r="K37" s="8"/>
      <c r="L37" s="8"/>
      <c r="M37" s="26">
        <f t="shared" si="9"/>
        <v>3.7743042317956541E-2</v>
      </c>
      <c r="N37" s="4">
        <f t="shared" si="10"/>
        <v>19800</v>
      </c>
      <c r="O37" s="5">
        <f t="shared" si="11"/>
        <v>0.79661616161616167</v>
      </c>
      <c r="P37" s="5"/>
      <c r="Q37" s="22">
        <f t="shared" si="12"/>
        <v>2970</v>
      </c>
      <c r="R37" s="22">
        <f t="shared" si="13"/>
        <v>11880</v>
      </c>
      <c r="S37" s="22">
        <f t="shared" si="14"/>
        <v>4950</v>
      </c>
      <c r="T37" s="22">
        <f t="shared" si="15"/>
        <v>2475</v>
      </c>
      <c r="U37" s="22">
        <f t="shared" si="16"/>
        <v>297</v>
      </c>
      <c r="V37" s="19">
        <f t="shared" si="17"/>
        <v>19503</v>
      </c>
    </row>
    <row r="38" spans="1:22" ht="15" thickBot="1" x14ac:dyDescent="0.4">
      <c r="A38" s="3" t="s">
        <v>28</v>
      </c>
      <c r="B38" s="1">
        <v>7384</v>
      </c>
      <c r="C38" s="2"/>
      <c r="D38" s="2">
        <v>80</v>
      </c>
      <c r="E38" s="2"/>
      <c r="F38" s="1">
        <v>3121</v>
      </c>
      <c r="G38" s="1">
        <v>2303</v>
      </c>
      <c r="H38" s="2">
        <v>25</v>
      </c>
      <c r="I38" s="1">
        <v>174022</v>
      </c>
      <c r="J38" s="1">
        <v>54281</v>
      </c>
      <c r="K38" s="8"/>
      <c r="L38" s="8"/>
      <c r="M38" s="26">
        <f t="shared" si="9"/>
        <v>1.0834236186348862E-2</v>
      </c>
      <c r="N38" s="4">
        <f t="shared" si="10"/>
        <v>5333.3333333333339</v>
      </c>
      <c r="O38" s="5">
        <f t="shared" si="11"/>
        <v>0.41481250000000008</v>
      </c>
      <c r="P38" s="5"/>
      <c r="Q38" s="22">
        <f t="shared" si="12"/>
        <v>800.00000000000011</v>
      </c>
      <c r="R38" s="22">
        <f t="shared" si="13"/>
        <v>3200.0000000000005</v>
      </c>
      <c r="S38" s="22">
        <f t="shared" si="14"/>
        <v>1333.3333333333335</v>
      </c>
      <c r="T38" s="22">
        <f t="shared" si="15"/>
        <v>666.66666666666674</v>
      </c>
      <c r="U38" s="22">
        <f t="shared" si="16"/>
        <v>80</v>
      </c>
      <c r="V38" s="19">
        <f t="shared" si="17"/>
        <v>5253.3333333333339</v>
      </c>
    </row>
    <row r="39" spans="1:22" ht="21.5" thickBot="1" x14ac:dyDescent="0.4">
      <c r="A39" s="3" t="s">
        <v>63</v>
      </c>
      <c r="B39" s="1">
        <v>7270</v>
      </c>
      <c r="C39" s="2"/>
      <c r="D39" s="2">
        <v>392</v>
      </c>
      <c r="E39" s="2"/>
      <c r="F39" s="1">
        <v>5850</v>
      </c>
      <c r="G39" s="1">
        <v>10301</v>
      </c>
      <c r="H39" s="2">
        <v>555</v>
      </c>
      <c r="I39" s="1">
        <v>37825</v>
      </c>
      <c r="J39" s="1">
        <v>53596</v>
      </c>
      <c r="K39" s="8"/>
      <c r="L39" s="8"/>
      <c r="M39" s="26">
        <f t="shared" si="9"/>
        <v>5.3920220082530952E-2</v>
      </c>
      <c r="N39" s="4">
        <f t="shared" si="10"/>
        <v>26133.333333333336</v>
      </c>
      <c r="O39" s="5">
        <f t="shared" si="11"/>
        <v>0.77614795918367352</v>
      </c>
      <c r="P39" s="5"/>
      <c r="Q39" s="22">
        <f t="shared" si="12"/>
        <v>3920</v>
      </c>
      <c r="R39" s="22">
        <f t="shared" si="13"/>
        <v>15680</v>
      </c>
      <c r="S39" s="22">
        <f t="shared" si="14"/>
        <v>6533.3333333333339</v>
      </c>
      <c r="T39" s="22">
        <f t="shared" si="15"/>
        <v>3266.666666666667</v>
      </c>
      <c r="U39" s="22">
        <f t="shared" si="16"/>
        <v>392</v>
      </c>
      <c r="V39" s="19">
        <f t="shared" si="17"/>
        <v>25741.333333333336</v>
      </c>
    </row>
    <row r="40" spans="1:22" ht="15" thickBot="1" x14ac:dyDescent="0.4">
      <c r="A40" s="3" t="s">
        <v>31</v>
      </c>
      <c r="B40" s="1">
        <v>6906</v>
      </c>
      <c r="C40" s="2"/>
      <c r="D40" s="2">
        <v>358</v>
      </c>
      <c r="E40" s="2"/>
      <c r="F40" s="1">
        <v>1509</v>
      </c>
      <c r="G40" s="1">
        <v>2242</v>
      </c>
      <c r="H40" s="2">
        <v>116</v>
      </c>
      <c r="I40" s="1">
        <v>97094</v>
      </c>
      <c r="J40" s="1">
        <v>31522</v>
      </c>
      <c r="K40" s="7"/>
      <c r="L40" s="8"/>
      <c r="M40" s="26">
        <f t="shared" si="9"/>
        <v>5.1838980596582679E-2</v>
      </c>
      <c r="N40" s="4">
        <f t="shared" si="10"/>
        <v>23866.666666666668</v>
      </c>
      <c r="O40" s="5">
        <f t="shared" si="11"/>
        <v>0.93677374301675975</v>
      </c>
      <c r="P40" s="5"/>
      <c r="Q40" s="22">
        <f t="shared" si="12"/>
        <v>3580</v>
      </c>
      <c r="R40" s="22">
        <f t="shared" si="13"/>
        <v>14320</v>
      </c>
      <c r="S40" s="22">
        <f t="shared" si="14"/>
        <v>5966.666666666667</v>
      </c>
      <c r="T40" s="22">
        <f t="shared" si="15"/>
        <v>2983.3333333333335</v>
      </c>
      <c r="U40" s="22">
        <f t="shared" si="16"/>
        <v>358</v>
      </c>
      <c r="V40" s="19">
        <f t="shared" si="17"/>
        <v>23508.666666666668</v>
      </c>
    </row>
    <row r="41" spans="1:22" ht="15" thickBot="1" x14ac:dyDescent="0.4">
      <c r="A41" s="3" t="s">
        <v>44</v>
      </c>
      <c r="B41" s="1">
        <v>6096</v>
      </c>
      <c r="C41" s="2"/>
      <c r="D41" s="2">
        <v>270</v>
      </c>
      <c r="E41" s="2"/>
      <c r="F41" s="1">
        <v>4087</v>
      </c>
      <c r="G41" s="1">
        <v>2907</v>
      </c>
      <c r="H41" s="2">
        <v>129</v>
      </c>
      <c r="I41" s="1">
        <v>137620</v>
      </c>
      <c r="J41" s="1">
        <v>65632</v>
      </c>
      <c r="K41" s="7"/>
      <c r="L41" s="8"/>
      <c r="M41" s="26">
        <f t="shared" si="9"/>
        <v>4.4291338582677163E-2</v>
      </c>
      <c r="N41" s="4">
        <f t="shared" si="10"/>
        <v>18000</v>
      </c>
      <c r="O41" s="5">
        <f t="shared" si="11"/>
        <v>0.77294444444444443</v>
      </c>
      <c r="P41" s="5"/>
      <c r="Q41" s="22">
        <f t="shared" si="12"/>
        <v>2700</v>
      </c>
      <c r="R41" s="22">
        <f t="shared" si="13"/>
        <v>10800</v>
      </c>
      <c r="S41" s="22">
        <f t="shared" si="14"/>
        <v>4500</v>
      </c>
      <c r="T41" s="22">
        <f t="shared" si="15"/>
        <v>2250</v>
      </c>
      <c r="U41" s="22">
        <f t="shared" si="16"/>
        <v>270</v>
      </c>
      <c r="V41" s="19">
        <f t="shared" si="17"/>
        <v>17730</v>
      </c>
    </row>
    <row r="42" spans="1:22" ht="15" thickBot="1" x14ac:dyDescent="0.4">
      <c r="A42" s="3" t="s">
        <v>46</v>
      </c>
      <c r="B42" s="1">
        <v>5398</v>
      </c>
      <c r="C42" s="2"/>
      <c r="D42" s="2">
        <v>288</v>
      </c>
      <c r="E42" s="2"/>
      <c r="F42" s="1">
        <v>1165</v>
      </c>
      <c r="G42" s="1">
        <v>1364</v>
      </c>
      <c r="H42" s="2">
        <v>73</v>
      </c>
      <c r="I42" s="1">
        <v>123560</v>
      </c>
      <c r="J42" s="1">
        <v>31226</v>
      </c>
      <c r="K42" s="7"/>
      <c r="L42" s="8"/>
      <c r="M42" s="26">
        <f t="shared" si="9"/>
        <v>5.3353093738421641E-2</v>
      </c>
      <c r="N42" s="4">
        <f t="shared" si="10"/>
        <v>19200</v>
      </c>
      <c r="O42" s="5">
        <f t="shared" si="11"/>
        <v>0.93932291666666667</v>
      </c>
      <c r="P42" s="5"/>
      <c r="Q42" s="22">
        <f t="shared" si="12"/>
        <v>2880</v>
      </c>
      <c r="R42" s="22">
        <f t="shared" si="13"/>
        <v>11520</v>
      </c>
      <c r="S42" s="22">
        <f t="shared" si="14"/>
        <v>4800</v>
      </c>
      <c r="T42" s="22">
        <f t="shared" si="15"/>
        <v>2400</v>
      </c>
      <c r="U42" s="22">
        <f t="shared" si="16"/>
        <v>288</v>
      </c>
      <c r="V42" s="19">
        <f t="shared" si="17"/>
        <v>18912</v>
      </c>
    </row>
    <row r="43" spans="1:22" ht="15" thickBot="1" x14ac:dyDescent="0.4">
      <c r="A43" s="3" t="s">
        <v>34</v>
      </c>
      <c r="B43" s="1">
        <v>4813</v>
      </c>
      <c r="C43" s="2"/>
      <c r="D43" s="2">
        <v>100</v>
      </c>
      <c r="E43" s="2"/>
      <c r="F43" s="1">
        <v>1068</v>
      </c>
      <c r="G43" s="1">
        <v>1595</v>
      </c>
      <c r="H43" s="2">
        <v>33</v>
      </c>
      <c r="I43" s="1">
        <v>87614</v>
      </c>
      <c r="J43" s="1">
        <v>29032</v>
      </c>
      <c r="K43" s="8"/>
      <c r="L43" s="8"/>
      <c r="M43" s="26">
        <f t="shared" si="9"/>
        <v>2.0777062123415749E-2</v>
      </c>
      <c r="N43" s="4">
        <f t="shared" si="10"/>
        <v>6666.666666666667</v>
      </c>
      <c r="O43" s="5">
        <f t="shared" si="11"/>
        <v>0.83979999999999999</v>
      </c>
      <c r="P43" s="5"/>
      <c r="Q43" s="22">
        <f t="shared" si="12"/>
        <v>1000</v>
      </c>
      <c r="R43" s="22">
        <f t="shared" si="13"/>
        <v>4000</v>
      </c>
      <c r="S43" s="22">
        <f t="shared" si="14"/>
        <v>1666.6666666666667</v>
      </c>
      <c r="T43" s="22">
        <f t="shared" si="15"/>
        <v>833.33333333333337</v>
      </c>
      <c r="U43" s="22">
        <f t="shared" si="16"/>
        <v>100</v>
      </c>
      <c r="V43" s="19">
        <f t="shared" si="17"/>
        <v>6566.666666666667</v>
      </c>
    </row>
    <row r="44" spans="1:22" ht="15" thickBot="1" x14ac:dyDescent="0.4">
      <c r="A44" s="3" t="s">
        <v>54</v>
      </c>
      <c r="B44" s="1">
        <v>4027</v>
      </c>
      <c r="C44" s="2"/>
      <c r="D44" s="2">
        <v>44</v>
      </c>
      <c r="E44" s="2"/>
      <c r="F44" s="1">
        <v>1199</v>
      </c>
      <c r="G44" s="1">
        <v>4552</v>
      </c>
      <c r="H44" s="2">
        <v>50</v>
      </c>
      <c r="I44" s="1">
        <v>29045</v>
      </c>
      <c r="J44" s="1">
        <v>32832</v>
      </c>
      <c r="K44" s="8"/>
      <c r="L44" s="8"/>
      <c r="M44" s="26">
        <f t="shared" si="9"/>
        <v>1.0926247827166625E-2</v>
      </c>
      <c r="N44" s="4">
        <f t="shared" si="10"/>
        <v>2933.3333333333335</v>
      </c>
      <c r="O44" s="5">
        <f t="shared" si="11"/>
        <v>0.59125000000000005</v>
      </c>
      <c r="P44" s="5"/>
      <c r="Q44" s="22">
        <f t="shared" si="12"/>
        <v>440</v>
      </c>
      <c r="R44" s="22">
        <f t="shared" si="13"/>
        <v>1760</v>
      </c>
      <c r="S44" s="22">
        <f t="shared" si="14"/>
        <v>733.33333333333337</v>
      </c>
      <c r="T44" s="22">
        <f t="shared" si="15"/>
        <v>366.66666666666669</v>
      </c>
      <c r="U44" s="22">
        <f t="shared" si="16"/>
        <v>44</v>
      </c>
      <c r="V44" s="19">
        <f t="shared" si="17"/>
        <v>2889.3333333333335</v>
      </c>
    </row>
    <row r="45" spans="1:22" ht="15" thickBot="1" x14ac:dyDescent="0.4">
      <c r="A45" s="3" t="s">
        <v>37</v>
      </c>
      <c r="B45" s="1">
        <v>3687</v>
      </c>
      <c r="C45" s="2"/>
      <c r="D45" s="2">
        <v>138</v>
      </c>
      <c r="E45" s="2"/>
      <c r="F45" s="1">
        <v>2143</v>
      </c>
      <c r="G45" s="2">
        <v>874</v>
      </c>
      <c r="H45" s="2">
        <v>33</v>
      </c>
      <c r="I45" s="1">
        <v>97315</v>
      </c>
      <c r="J45" s="1">
        <v>23073</v>
      </c>
      <c r="K45" s="7"/>
      <c r="L45" s="8"/>
      <c r="M45" s="25"/>
      <c r="N45" s="4">
        <f t="shared" si="10"/>
        <v>9200</v>
      </c>
      <c r="O45" s="5">
        <f t="shared" si="11"/>
        <v>0.7670652173913044</v>
      </c>
      <c r="P45" s="5"/>
      <c r="Q45" s="22">
        <f>Q42*$N45</f>
        <v>26496000</v>
      </c>
      <c r="R45" s="22">
        <f>R42*$N45</f>
        <v>105984000</v>
      </c>
      <c r="S45" s="22">
        <f>S42*$N45</f>
        <v>44160000</v>
      </c>
      <c r="T45" s="22">
        <f>T42*$N45</f>
        <v>22080000</v>
      </c>
      <c r="U45" s="22">
        <f>U42*$N45</f>
        <v>2649600</v>
      </c>
    </row>
    <row r="46" spans="1:22" ht="15" thickBot="1" x14ac:dyDescent="0.4">
      <c r="A46" s="3" t="s">
        <v>42</v>
      </c>
      <c r="B46" s="1">
        <v>3652</v>
      </c>
      <c r="C46" s="2"/>
      <c r="D46" s="2">
        <v>172</v>
      </c>
      <c r="E46" s="2"/>
      <c r="F46" s="1">
        <v>2211</v>
      </c>
      <c r="G46" s="1">
        <v>2686</v>
      </c>
      <c r="H46" s="2">
        <v>126</v>
      </c>
      <c r="I46" s="1">
        <v>53405</v>
      </c>
      <c r="J46" s="1">
        <v>39277</v>
      </c>
      <c r="K46" s="8"/>
      <c r="L46" s="8"/>
      <c r="M46" s="24"/>
      <c r="N46" s="4"/>
      <c r="O46" s="5"/>
      <c r="P46" s="5"/>
    </row>
    <row r="47" spans="1:22" ht="15" thickBot="1" x14ac:dyDescent="0.4">
      <c r="A47" s="3" t="s">
        <v>49</v>
      </c>
      <c r="B47" s="1">
        <v>2455</v>
      </c>
      <c r="C47" s="2"/>
      <c r="D47" s="2">
        <v>74</v>
      </c>
      <c r="E47" s="2"/>
      <c r="F47" s="1">
        <v>1002</v>
      </c>
      <c r="G47" s="1">
        <v>1374</v>
      </c>
      <c r="H47" s="2">
        <v>41</v>
      </c>
      <c r="I47" s="1">
        <v>37847</v>
      </c>
      <c r="J47" s="1">
        <v>21178</v>
      </c>
      <c r="K47" s="7"/>
      <c r="L47" s="8"/>
    </row>
    <row r="48" spans="1:22" ht="15" thickBot="1" x14ac:dyDescent="0.4">
      <c r="A48" s="3" t="s">
        <v>53</v>
      </c>
      <c r="B48" s="1">
        <v>1931</v>
      </c>
      <c r="C48" s="2"/>
      <c r="D48" s="2">
        <v>44</v>
      </c>
      <c r="E48" s="2"/>
      <c r="F48" s="2">
        <v>668</v>
      </c>
      <c r="G48" s="1">
        <v>2534</v>
      </c>
      <c r="H48" s="2">
        <v>58</v>
      </c>
      <c r="I48" s="1">
        <v>56561</v>
      </c>
      <c r="J48" s="1">
        <v>74221</v>
      </c>
      <c r="K48" s="8"/>
      <c r="L48" s="8"/>
    </row>
    <row r="49" spans="1:12" ht="15" thickBot="1" x14ac:dyDescent="0.4">
      <c r="A49" s="3" t="s">
        <v>39</v>
      </c>
      <c r="B49" s="1">
        <v>1713</v>
      </c>
      <c r="C49" s="2"/>
      <c r="D49" s="2">
        <v>71</v>
      </c>
      <c r="E49" s="2"/>
      <c r="F49" s="2">
        <v>589</v>
      </c>
      <c r="G49" s="1">
        <v>1274</v>
      </c>
      <c r="H49" s="2">
        <v>53</v>
      </c>
      <c r="I49" s="1">
        <v>33035</v>
      </c>
      <c r="J49" s="1">
        <v>24576</v>
      </c>
      <c r="K49" s="7"/>
      <c r="L49" s="8"/>
    </row>
    <row r="50" spans="1:12" ht="15" thickBot="1" x14ac:dyDescent="0.4">
      <c r="A50" s="3" t="s">
        <v>56</v>
      </c>
      <c r="B50" s="1">
        <v>1502</v>
      </c>
      <c r="C50" s="2"/>
      <c r="D50" s="2">
        <v>68</v>
      </c>
      <c r="E50" s="2"/>
      <c r="F50" s="2">
        <v>515</v>
      </c>
      <c r="G50" s="2">
        <v>838</v>
      </c>
      <c r="H50" s="2">
        <v>38</v>
      </c>
      <c r="I50" s="1">
        <v>77760</v>
      </c>
      <c r="J50" s="1">
        <v>43389</v>
      </c>
      <c r="K50" s="8"/>
      <c r="L50" s="8"/>
    </row>
    <row r="51" spans="1:12" ht="15" thickBot="1" x14ac:dyDescent="0.4">
      <c r="A51" s="3" t="s">
        <v>48</v>
      </c>
      <c r="B51" s="2">
        <v>940</v>
      </c>
      <c r="C51" s="2"/>
      <c r="D51" s="2">
        <v>54</v>
      </c>
      <c r="E51" s="2"/>
      <c r="F51" s="2">
        <v>71</v>
      </c>
      <c r="G51" s="1">
        <v>1506</v>
      </c>
      <c r="H51" s="2">
        <v>87</v>
      </c>
      <c r="I51" s="1">
        <v>23825</v>
      </c>
      <c r="J51" s="1">
        <v>38182</v>
      </c>
      <c r="K51" s="8"/>
      <c r="L51" s="8"/>
    </row>
    <row r="52" spans="1:12" ht="15" thickBot="1" x14ac:dyDescent="0.4">
      <c r="A52" s="3" t="s">
        <v>55</v>
      </c>
      <c r="B52" s="2">
        <v>766</v>
      </c>
      <c r="C52" s="2"/>
      <c r="D52" s="2">
        <v>10</v>
      </c>
      <c r="E52" s="2"/>
      <c r="F52" s="2">
        <v>252</v>
      </c>
      <c r="G52" s="1">
        <v>1324</v>
      </c>
      <c r="H52" s="2">
        <v>17</v>
      </c>
      <c r="I52" s="1">
        <v>17661</v>
      </c>
      <c r="J52" s="1">
        <v>30515</v>
      </c>
      <c r="K52" s="7"/>
      <c r="L52" s="8"/>
    </row>
    <row r="53" spans="1:12" ht="15" thickBot="1" x14ac:dyDescent="0.4">
      <c r="A53" s="3" t="s">
        <v>47</v>
      </c>
      <c r="B53" s="2">
        <v>640</v>
      </c>
      <c r="C53" s="2"/>
      <c r="D53" s="2">
        <v>17</v>
      </c>
      <c r="E53" s="2"/>
      <c r="F53" s="2">
        <v>49</v>
      </c>
      <c r="G53" s="2">
        <v>452</v>
      </c>
      <c r="H53" s="2">
        <v>12</v>
      </c>
      <c r="I53" s="1">
        <v>42045</v>
      </c>
      <c r="J53" s="1">
        <v>29695</v>
      </c>
      <c r="K53" s="7"/>
      <c r="L53" s="8"/>
    </row>
    <row r="54" spans="1:12" ht="15" thickBot="1" x14ac:dyDescent="0.4">
      <c r="A54" s="3" t="s">
        <v>51</v>
      </c>
      <c r="B54" s="2">
        <v>470</v>
      </c>
      <c r="C54" s="2"/>
      <c r="D54" s="2">
        <v>16</v>
      </c>
      <c r="E54" s="2"/>
      <c r="F54" s="2">
        <v>20</v>
      </c>
      <c r="G54" s="2">
        <v>440</v>
      </c>
      <c r="H54" s="2">
        <v>15</v>
      </c>
      <c r="I54" s="1">
        <v>28167</v>
      </c>
      <c r="J54" s="1">
        <v>26354</v>
      </c>
      <c r="K54" s="7"/>
      <c r="L54" s="8"/>
    </row>
    <row r="55" spans="1:12" ht="15" thickBot="1" x14ac:dyDescent="0.4">
      <c r="A55" s="3" t="s">
        <v>52</v>
      </c>
      <c r="B55" s="2">
        <v>399</v>
      </c>
      <c r="C55" s="2"/>
      <c r="D55" s="2">
        <v>10</v>
      </c>
      <c r="E55" s="2"/>
      <c r="F55" s="2">
        <v>44</v>
      </c>
      <c r="G55" s="2">
        <v>545</v>
      </c>
      <c r="H55" s="2">
        <v>14</v>
      </c>
      <c r="I55" s="1">
        <v>35611</v>
      </c>
      <c r="J55" s="1">
        <v>48679</v>
      </c>
      <c r="K55" s="8"/>
      <c r="L55" s="8"/>
    </row>
    <row r="56" spans="1:12" ht="15" thickBot="1" x14ac:dyDescent="0.4">
      <c r="A56" s="3" t="s">
        <v>64</v>
      </c>
      <c r="B56" s="2">
        <v>154</v>
      </c>
      <c r="C56" s="2"/>
      <c r="D56" s="2">
        <v>5</v>
      </c>
      <c r="E56" s="2"/>
      <c r="F56" s="2">
        <v>18</v>
      </c>
      <c r="G56" s="2"/>
      <c r="H56" s="2"/>
      <c r="I56" s="1">
        <v>4841</v>
      </c>
      <c r="J56" s="2"/>
      <c r="K56" s="8"/>
      <c r="L56" s="7"/>
    </row>
    <row r="57" spans="1:12" ht="21.5" thickBot="1" x14ac:dyDescent="0.4">
      <c r="A57" s="3" t="s">
        <v>67</v>
      </c>
      <c r="B57" s="2">
        <v>21</v>
      </c>
      <c r="C57" s="2"/>
      <c r="D57" s="2">
        <v>2</v>
      </c>
      <c r="E57" s="2"/>
      <c r="F57" s="2">
        <v>7</v>
      </c>
      <c r="G57" s="2"/>
      <c r="H57" s="2"/>
      <c r="I57" s="1">
        <v>3325</v>
      </c>
      <c r="J57" s="2"/>
      <c r="K57" s="7"/>
      <c r="L57" s="7"/>
    </row>
    <row r="58" spans="1:12" ht="15" thickBot="1" x14ac:dyDescent="0.4">
      <c r="A58" s="3" t="s">
        <v>65</v>
      </c>
      <c r="B58" s="1">
        <v>2710</v>
      </c>
      <c r="C58" s="2"/>
      <c r="D58" s="2">
        <v>124</v>
      </c>
      <c r="E58" s="2"/>
      <c r="F58" s="1">
        <v>1840</v>
      </c>
      <c r="G58" s="2">
        <v>800</v>
      </c>
      <c r="H58" s="2">
        <v>37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7" t="s">
        <v>66</v>
      </c>
      <c r="B59" s="58">
        <v>69</v>
      </c>
      <c r="C59" s="58"/>
      <c r="D59" s="58">
        <v>6</v>
      </c>
      <c r="E59" s="58"/>
      <c r="F59" s="58">
        <v>2</v>
      </c>
      <c r="G59" s="58"/>
      <c r="H59" s="58"/>
      <c r="I59" s="59">
        <v>1278</v>
      </c>
      <c r="J59" s="58"/>
      <c r="K59" s="60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094ECBE2-D7C5-4D9A-B090-F8B8481B7CB7}"/>
    <hyperlink ref="A6" r:id="rId2" display="https://www.worldometers.info/coronavirus/usa/new-jersey/" xr:uid="{5689B6EF-77F2-422B-BC69-D6D2B584E2E5}"/>
    <hyperlink ref="A8" r:id="rId3" display="https://www.worldometers.info/coronavirus/usa/massachusetts/" xr:uid="{E8CB9547-24C4-400C-9C98-5263DAEEEFB2}"/>
    <hyperlink ref="A9" r:id="rId4" display="https://www.worldometers.info/coronavirus/usa/california/" xr:uid="{F29A477A-7514-444A-91C0-2F00A2BEFCBC}"/>
    <hyperlink ref="A10" r:id="rId5" display="https://www.worldometers.info/coronavirus/usa/pennsylvania/" xr:uid="{D8C5E15E-841B-4E09-9185-F61D3425ABC9}"/>
    <hyperlink ref="A12" r:id="rId6" display="https://www.worldometers.info/coronavirus/usa/texas/" xr:uid="{C66BC1E7-AA6C-47EE-ABAF-049633860848}"/>
    <hyperlink ref="A13" r:id="rId7" display="https://www.worldometers.info/coronavirus/usa/florida/" xr:uid="{0BBF2132-343C-4175-AE38-AF91D24D9CA4}"/>
    <hyperlink ref="A17" r:id="rId8" display="https://www.worldometers.info/coronavirus/usa/louisiana/" xr:uid="{A3CAEFF2-759D-4BCA-9C24-19D496C4AF76}"/>
    <hyperlink ref="A19" r:id="rId9" display="https://www.worldometers.info/coronavirus/usa/ohio/" xr:uid="{600C25EC-5ABB-4634-9AB3-2DABC180F74A}"/>
    <hyperlink ref="A22" r:id="rId10" display="https://www.worldometers.info/coronavirus/usa/washington/" xr:uid="{CAE645DB-1CA0-4322-A6B7-D8A4E44B0C35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5" thickBot="1" x14ac:dyDescent="0.35">
      <c r="A2" s="3" t="s">
        <v>36</v>
      </c>
      <c r="B2" s="1">
        <v>12331</v>
      </c>
      <c r="C2" s="63">
        <v>245</v>
      </c>
      <c r="D2" s="2">
        <v>493</v>
      </c>
      <c r="E2" s="64">
        <v>4</v>
      </c>
      <c r="F2" s="1">
        <v>11818</v>
      </c>
      <c r="G2" s="1">
        <v>2515</v>
      </c>
      <c r="H2" s="2">
        <v>101</v>
      </c>
      <c r="I2" s="1">
        <v>157123</v>
      </c>
      <c r="J2" s="1">
        <v>32045</v>
      </c>
      <c r="K2" s="43"/>
      <c r="L2" s="51">
        <f>IFERROR(B2/I2,0)</f>
        <v>7.8479917007694605E-2</v>
      </c>
      <c r="M2" s="52">
        <f>IFERROR(H2/G2,0)</f>
        <v>4.0159045725646124E-2</v>
      </c>
      <c r="N2" s="50">
        <f>D2*250</f>
        <v>123250</v>
      </c>
      <c r="O2" s="53">
        <f>ABS(N2-B2)/B2</f>
        <v>8.995134214581137</v>
      </c>
    </row>
    <row r="3" spans="1:15" ht="14.5" thickBot="1" x14ac:dyDescent="0.35">
      <c r="A3" s="3" t="s">
        <v>52</v>
      </c>
      <c r="B3" s="2">
        <v>399</v>
      </c>
      <c r="C3" s="2"/>
      <c r="D3" s="2">
        <v>10</v>
      </c>
      <c r="E3" s="2"/>
      <c r="F3" s="2">
        <v>44</v>
      </c>
      <c r="G3" s="2">
        <v>545</v>
      </c>
      <c r="H3" s="2">
        <v>14</v>
      </c>
      <c r="I3" s="1">
        <v>35611</v>
      </c>
      <c r="J3" s="1">
        <v>48679</v>
      </c>
      <c r="K3" s="44"/>
      <c r="L3" s="51">
        <f>IFERROR(B3/I3,0)</f>
        <v>1.1204403133863132E-2</v>
      </c>
      <c r="M3" s="52">
        <f>IFERROR(H3/G3,0)</f>
        <v>2.5688073394495414E-2</v>
      </c>
      <c r="N3" s="50">
        <f>D3*250</f>
        <v>2500</v>
      </c>
      <c r="O3" s="53">
        <f t="shared" ref="O3:O56" si="0">ABS(N3-B3)/B3</f>
        <v>5.2656641604010028</v>
      </c>
    </row>
    <row r="4" spans="1:15" ht="14.5" thickBot="1" x14ac:dyDescent="0.35">
      <c r="A4" s="3" t="s">
        <v>33</v>
      </c>
      <c r="B4" s="1">
        <v>14170</v>
      </c>
      <c r="C4" s="2"/>
      <c r="D4" s="2">
        <v>686</v>
      </c>
      <c r="E4" s="2"/>
      <c r="F4" s="1">
        <v>13414</v>
      </c>
      <c r="G4" s="1">
        <v>1947</v>
      </c>
      <c r="H4" s="2">
        <v>94</v>
      </c>
      <c r="I4" s="1">
        <v>212784</v>
      </c>
      <c r="J4" s="1">
        <v>29234</v>
      </c>
      <c r="K4" s="44"/>
      <c r="L4" s="51">
        <f>IFERROR(B4/I4,0)</f>
        <v>6.6593352883675461E-2</v>
      </c>
      <c r="M4" s="52">
        <f>IFERROR(H4/G4,0)</f>
        <v>4.8279404211607604E-2</v>
      </c>
      <c r="N4" s="50">
        <f>D4*250</f>
        <v>171500</v>
      </c>
      <c r="O4" s="53">
        <f t="shared" si="0"/>
        <v>11.1030345800988</v>
      </c>
    </row>
    <row r="5" spans="1:15" ht="12.5" customHeight="1" thickBot="1" x14ac:dyDescent="0.35">
      <c r="A5" s="3" t="s">
        <v>34</v>
      </c>
      <c r="B5" s="1">
        <v>4813</v>
      </c>
      <c r="C5" s="2"/>
      <c r="D5" s="2">
        <v>100</v>
      </c>
      <c r="E5" s="2"/>
      <c r="F5" s="1">
        <v>1068</v>
      </c>
      <c r="G5" s="1">
        <v>1595</v>
      </c>
      <c r="H5" s="2">
        <v>33</v>
      </c>
      <c r="I5" s="1">
        <v>87614</v>
      </c>
      <c r="J5" s="1">
        <v>29032</v>
      </c>
      <c r="K5" s="44"/>
      <c r="L5" s="51">
        <f>IFERROR(B5/I5,0)</f>
        <v>5.493414294519141E-2</v>
      </c>
      <c r="M5" s="52">
        <f>IFERROR(H5/G5,0)</f>
        <v>2.0689655172413793E-2</v>
      </c>
      <c r="N5" s="50">
        <f>D5*250</f>
        <v>25000</v>
      </c>
      <c r="O5" s="53">
        <f t="shared" si="0"/>
        <v>4.1942655308539374</v>
      </c>
    </row>
    <row r="6" spans="1:15" ht="15" thickBot="1" x14ac:dyDescent="0.35">
      <c r="A6" s="46" t="s">
        <v>10</v>
      </c>
      <c r="B6" s="1">
        <v>81711</v>
      </c>
      <c r="C6" s="2"/>
      <c r="D6" s="1">
        <v>3321</v>
      </c>
      <c r="E6" s="2"/>
      <c r="F6" s="1">
        <v>63643</v>
      </c>
      <c r="G6" s="1">
        <v>2068</v>
      </c>
      <c r="H6" s="2">
        <v>84</v>
      </c>
      <c r="I6" s="1">
        <v>1370949</v>
      </c>
      <c r="J6" s="1">
        <v>34697</v>
      </c>
      <c r="K6" s="44"/>
      <c r="L6" s="51">
        <f>IFERROR(B6/I6,0)</f>
        <v>5.960177949726795E-2</v>
      </c>
      <c r="M6" s="52">
        <f>IFERROR(H6/G6,0)</f>
        <v>4.0618955512572531E-2</v>
      </c>
      <c r="N6" s="50">
        <f>D6*250</f>
        <v>830250</v>
      </c>
      <c r="O6" s="53">
        <f t="shared" si="0"/>
        <v>9.1608106619671776</v>
      </c>
    </row>
    <row r="7" spans="1:15" ht="15" thickBot="1" x14ac:dyDescent="0.35">
      <c r="A7" s="3" t="s">
        <v>18</v>
      </c>
      <c r="B7" s="1">
        <v>22202</v>
      </c>
      <c r="C7" s="2"/>
      <c r="D7" s="1">
        <v>1224</v>
      </c>
      <c r="E7" s="2"/>
      <c r="F7" s="1">
        <v>19487</v>
      </c>
      <c r="G7" s="1">
        <v>3855</v>
      </c>
      <c r="H7" s="2">
        <v>213</v>
      </c>
      <c r="I7" s="1">
        <v>129159</v>
      </c>
      <c r="J7" s="1">
        <v>22428</v>
      </c>
      <c r="K7" s="43"/>
      <c r="L7" s="51">
        <f>IFERROR(B7/I7,0)</f>
        <v>0.17189665451110647</v>
      </c>
      <c r="M7" s="52">
        <f>IFERROR(H7/G7,0)</f>
        <v>5.5252918287937741E-2</v>
      </c>
      <c r="N7" s="50">
        <f>D7*250</f>
        <v>306000</v>
      </c>
      <c r="O7" s="53">
        <f t="shared" si="0"/>
        <v>12.782542113323125</v>
      </c>
    </row>
    <row r="8" spans="1:15" ht="15" thickBot="1" x14ac:dyDescent="0.35">
      <c r="A8" s="3" t="s">
        <v>23</v>
      </c>
      <c r="B8" s="1">
        <v>38116</v>
      </c>
      <c r="C8" s="2"/>
      <c r="D8" s="1">
        <v>3449</v>
      </c>
      <c r="E8" s="2"/>
      <c r="F8" s="1">
        <v>28403</v>
      </c>
      <c r="G8" s="1">
        <v>10691</v>
      </c>
      <c r="H8" s="2">
        <v>967</v>
      </c>
      <c r="I8" s="1">
        <v>177679</v>
      </c>
      <c r="J8" s="1">
        <v>49836</v>
      </c>
      <c r="K8" s="43"/>
      <c r="L8" s="51">
        <f>IFERROR(B8/I8,0)</f>
        <v>0.21452169361601539</v>
      </c>
      <c r="M8" s="52">
        <f>IFERROR(H8/G8,0)</f>
        <v>9.0449911140211392E-2</v>
      </c>
      <c r="N8" s="50">
        <f>D8*250</f>
        <v>862250</v>
      </c>
      <c r="O8" s="53">
        <f t="shared" si="0"/>
        <v>21.621733655157939</v>
      </c>
    </row>
    <row r="9" spans="1:15" ht="14.5" thickBot="1" x14ac:dyDescent="0.35">
      <c r="A9" s="3" t="s">
        <v>43</v>
      </c>
      <c r="B9" s="1">
        <v>7869</v>
      </c>
      <c r="C9" s="2"/>
      <c r="D9" s="2">
        <v>297</v>
      </c>
      <c r="E9" s="2"/>
      <c r="F9" s="1">
        <v>4027</v>
      </c>
      <c r="G9" s="1">
        <v>8081</v>
      </c>
      <c r="H9" s="2">
        <v>305</v>
      </c>
      <c r="I9" s="1">
        <v>42458</v>
      </c>
      <c r="J9" s="1">
        <v>43602</v>
      </c>
      <c r="K9" s="44"/>
      <c r="L9" s="51">
        <f>IFERROR(B9/I9,0)</f>
        <v>0.18533609684865043</v>
      </c>
      <c r="M9" s="52">
        <f>IFERROR(H9/G9,0)</f>
        <v>3.7742853607226831E-2</v>
      </c>
      <c r="N9" s="50">
        <f>D9*250</f>
        <v>74250</v>
      </c>
      <c r="O9" s="53">
        <f t="shared" si="0"/>
        <v>8.4357605794891342</v>
      </c>
    </row>
    <row r="10" spans="1:15" ht="15" thickBot="1" x14ac:dyDescent="0.35">
      <c r="A10" s="3" t="s">
        <v>63</v>
      </c>
      <c r="B10" s="1">
        <v>7270</v>
      </c>
      <c r="C10" s="2"/>
      <c r="D10" s="2">
        <v>392</v>
      </c>
      <c r="E10" s="2"/>
      <c r="F10" s="1">
        <v>5850</v>
      </c>
      <c r="G10" s="1">
        <v>10301</v>
      </c>
      <c r="H10" s="2">
        <v>555</v>
      </c>
      <c r="I10" s="1">
        <v>37825</v>
      </c>
      <c r="J10" s="1">
        <v>53596</v>
      </c>
      <c r="K10" s="43"/>
      <c r="L10" s="51">
        <f>IFERROR(B10/I10,0)</f>
        <v>0.19220092531394581</v>
      </c>
      <c r="M10" s="52">
        <f>IFERROR(H10/G10,0)</f>
        <v>5.3878264246189689E-2</v>
      </c>
      <c r="N10" s="50">
        <f>D10*250</f>
        <v>98000</v>
      </c>
      <c r="O10" s="53">
        <f t="shared" si="0"/>
        <v>12.480055020632737</v>
      </c>
    </row>
    <row r="11" spans="1:15" ht="15" thickBot="1" x14ac:dyDescent="0.35">
      <c r="A11" s="46" t="s">
        <v>13</v>
      </c>
      <c r="B11" s="1">
        <v>46442</v>
      </c>
      <c r="C11" s="2"/>
      <c r="D11" s="1">
        <v>1997</v>
      </c>
      <c r="E11" s="2"/>
      <c r="F11" s="1">
        <v>36807</v>
      </c>
      <c r="G11" s="1">
        <v>2162</v>
      </c>
      <c r="H11" s="2">
        <v>93</v>
      </c>
      <c r="I11" s="1">
        <v>677710</v>
      </c>
      <c r="J11" s="1">
        <v>31554</v>
      </c>
      <c r="K11" s="43"/>
      <c r="L11" s="51">
        <f>IFERROR(B11/I11,0)</f>
        <v>6.8527836390196398E-2</v>
      </c>
      <c r="M11" s="52">
        <f>IFERROR(H11/G11,0)</f>
        <v>4.3015726179463462E-2</v>
      </c>
      <c r="N11" s="50">
        <f>D11*250</f>
        <v>499250</v>
      </c>
      <c r="O11" s="53">
        <f t="shared" si="0"/>
        <v>9.7499677016493695</v>
      </c>
    </row>
    <row r="12" spans="1:15" ht="14.5" thickBot="1" x14ac:dyDescent="0.35">
      <c r="A12" s="3" t="s">
        <v>16</v>
      </c>
      <c r="B12" s="1">
        <v>38283</v>
      </c>
      <c r="C12" s="2"/>
      <c r="D12" s="1">
        <v>1649</v>
      </c>
      <c r="E12" s="2"/>
      <c r="F12" s="1">
        <v>36294</v>
      </c>
      <c r="G12" s="1">
        <v>3606</v>
      </c>
      <c r="H12" s="2">
        <v>155</v>
      </c>
      <c r="I12" s="1">
        <v>364289</v>
      </c>
      <c r="J12" s="1">
        <v>34310</v>
      </c>
      <c r="K12" s="44"/>
      <c r="L12" s="51">
        <f>IFERROR(B12/I12,0)</f>
        <v>0.10508964036794963</v>
      </c>
      <c r="M12" s="52">
        <f>IFERROR(H12/G12,0)</f>
        <v>4.2983915696062122E-2</v>
      </c>
      <c r="N12" s="50">
        <f>D12*250</f>
        <v>412250</v>
      </c>
      <c r="O12" s="53">
        <f t="shared" si="0"/>
        <v>9.768487318130763</v>
      </c>
    </row>
    <row r="13" spans="1:15" ht="14.5" thickBot="1" x14ac:dyDescent="0.35">
      <c r="A13" s="3" t="s">
        <v>64</v>
      </c>
      <c r="B13" s="2">
        <v>154</v>
      </c>
      <c r="C13" s="2"/>
      <c r="D13" s="2">
        <v>5</v>
      </c>
      <c r="E13" s="2"/>
      <c r="F13" s="2">
        <v>18</v>
      </c>
      <c r="G13" s="2"/>
      <c r="H13" s="2"/>
      <c r="I13" s="1">
        <v>4841</v>
      </c>
      <c r="J13" s="2"/>
      <c r="K13" s="44"/>
      <c r="L13" s="51">
        <f>IFERROR(B13/I13,0)</f>
        <v>3.1811609171658747E-2</v>
      </c>
      <c r="M13" s="52">
        <f>IFERROR(H13/G13,0)</f>
        <v>0</v>
      </c>
      <c r="N13" s="50">
        <f>D13*250</f>
        <v>1250</v>
      </c>
      <c r="O13" s="53">
        <f t="shared" si="0"/>
        <v>7.116883116883117</v>
      </c>
    </row>
    <row r="14" spans="1:15" ht="15" thickBot="1" x14ac:dyDescent="0.35">
      <c r="A14" s="3" t="s">
        <v>47</v>
      </c>
      <c r="B14" s="2">
        <v>640</v>
      </c>
      <c r="C14" s="2"/>
      <c r="D14" s="2">
        <v>17</v>
      </c>
      <c r="E14" s="2"/>
      <c r="F14" s="2">
        <v>49</v>
      </c>
      <c r="G14" s="2">
        <v>452</v>
      </c>
      <c r="H14" s="2">
        <v>12</v>
      </c>
      <c r="I14" s="1">
        <v>42045</v>
      </c>
      <c r="J14" s="1">
        <v>29695</v>
      </c>
      <c r="K14" s="43"/>
      <c r="L14" s="51">
        <f>IFERROR(B14/I14,0)</f>
        <v>1.5221786181472232E-2</v>
      </c>
      <c r="M14" s="52">
        <f>IFERROR(H14/G14,0)</f>
        <v>2.6548672566371681E-2</v>
      </c>
      <c r="N14" s="50">
        <f>D14*250</f>
        <v>4250</v>
      </c>
      <c r="O14" s="53">
        <f t="shared" si="0"/>
        <v>5.640625</v>
      </c>
    </row>
    <row r="15" spans="1:15" ht="15" thickBot="1" x14ac:dyDescent="0.35">
      <c r="A15" s="3" t="s">
        <v>49</v>
      </c>
      <c r="B15" s="1">
        <v>2455</v>
      </c>
      <c r="C15" s="2"/>
      <c r="D15" s="2">
        <v>74</v>
      </c>
      <c r="E15" s="2"/>
      <c r="F15" s="1">
        <v>1002</v>
      </c>
      <c r="G15" s="1">
        <v>1374</v>
      </c>
      <c r="H15" s="2">
        <v>41</v>
      </c>
      <c r="I15" s="1">
        <v>37847</v>
      </c>
      <c r="J15" s="1">
        <v>21178</v>
      </c>
      <c r="K15" s="43"/>
      <c r="L15" s="51">
        <f>IFERROR(B15/I15,0)</f>
        <v>6.4866435913018203E-2</v>
      </c>
      <c r="M15" s="52">
        <f>IFERROR(H15/G15,0)</f>
        <v>2.9839883551673944E-2</v>
      </c>
      <c r="N15" s="50">
        <f>D15*250</f>
        <v>18500</v>
      </c>
      <c r="O15" s="53">
        <f t="shared" si="0"/>
        <v>6.5356415478615073</v>
      </c>
    </row>
    <row r="16" spans="1:15" ht="14.5" thickBot="1" x14ac:dyDescent="0.35">
      <c r="A16" s="3" t="s">
        <v>12</v>
      </c>
      <c r="B16" s="1">
        <v>96485</v>
      </c>
      <c r="C16" s="2"/>
      <c r="D16" s="1">
        <v>4234</v>
      </c>
      <c r="E16" s="2"/>
      <c r="F16" s="1">
        <v>90083</v>
      </c>
      <c r="G16" s="1">
        <v>7614</v>
      </c>
      <c r="H16" s="2">
        <v>334</v>
      </c>
      <c r="I16" s="1">
        <v>603241</v>
      </c>
      <c r="J16" s="1">
        <v>47605</v>
      </c>
      <c r="K16" s="44"/>
      <c r="L16" s="51">
        <f>IFERROR(B16/I16,0)</f>
        <v>0.15994436717663421</v>
      </c>
      <c r="M16" s="52">
        <f>IFERROR(H16/G16,0)</f>
        <v>4.3866561597058054E-2</v>
      </c>
      <c r="N16" s="50">
        <f>D16*250</f>
        <v>1058500</v>
      </c>
      <c r="O16" s="53">
        <f t="shared" si="0"/>
        <v>9.9706171943825463</v>
      </c>
    </row>
    <row r="17" spans="1:15" ht="14.5" thickBot="1" x14ac:dyDescent="0.35">
      <c r="A17" s="3" t="s">
        <v>27</v>
      </c>
      <c r="B17" s="1">
        <v>28255</v>
      </c>
      <c r="C17" s="2"/>
      <c r="D17" s="1">
        <v>1765</v>
      </c>
      <c r="E17" s="2"/>
      <c r="F17" s="1">
        <v>24621</v>
      </c>
      <c r="G17" s="1">
        <v>4197</v>
      </c>
      <c r="H17" s="2">
        <v>262</v>
      </c>
      <c r="I17" s="1">
        <v>183912</v>
      </c>
      <c r="J17" s="1">
        <v>27318</v>
      </c>
      <c r="K17" s="44"/>
      <c r="L17" s="51">
        <f>IFERROR(B17/I17,0)</f>
        <v>0.15363325938492323</v>
      </c>
      <c r="M17" s="52">
        <f>IFERROR(H17/G17,0)</f>
        <v>6.2425542053847989E-2</v>
      </c>
      <c r="N17" s="50">
        <f>D17*250</f>
        <v>441250</v>
      </c>
      <c r="O17" s="53">
        <f t="shared" si="0"/>
        <v>14.616705007963192</v>
      </c>
    </row>
    <row r="18" spans="1:15" ht="14.5" thickBot="1" x14ac:dyDescent="0.35">
      <c r="A18" s="3" t="s">
        <v>41</v>
      </c>
      <c r="B18" s="1">
        <v>15083</v>
      </c>
      <c r="C18" s="2"/>
      <c r="D18" s="2">
        <v>364</v>
      </c>
      <c r="E18" s="2"/>
      <c r="F18" s="1">
        <v>6922</v>
      </c>
      <c r="G18" s="1">
        <v>4781</v>
      </c>
      <c r="H18" s="2">
        <v>115</v>
      </c>
      <c r="I18" s="1">
        <v>103148</v>
      </c>
      <c r="J18" s="1">
        <v>32693</v>
      </c>
      <c r="K18" s="44"/>
      <c r="L18" s="51">
        <f>IFERROR(B18/I18,0)</f>
        <v>0.14622678093613062</v>
      </c>
      <c r="M18" s="52">
        <f>IFERROR(H18/G18,0)</f>
        <v>2.4053545283413511E-2</v>
      </c>
      <c r="N18" s="50">
        <f>D18*250</f>
        <v>91000</v>
      </c>
      <c r="O18" s="53">
        <f t="shared" si="0"/>
        <v>5.0332825034807396</v>
      </c>
    </row>
    <row r="19" spans="1:15" ht="14.5" thickBot="1" x14ac:dyDescent="0.35">
      <c r="A19" s="3" t="s">
        <v>45</v>
      </c>
      <c r="B19" s="1">
        <v>8340</v>
      </c>
      <c r="C19" s="2"/>
      <c r="D19" s="2">
        <v>198</v>
      </c>
      <c r="E19" s="2"/>
      <c r="F19" s="1">
        <v>5538</v>
      </c>
      <c r="G19" s="1">
        <v>2863</v>
      </c>
      <c r="H19" s="2">
        <v>68</v>
      </c>
      <c r="I19" s="1">
        <v>66990</v>
      </c>
      <c r="J19" s="1">
        <v>22994</v>
      </c>
      <c r="K19" s="44"/>
      <c r="L19" s="51">
        <f>IFERROR(B19/I19,0)</f>
        <v>0.1244961934617107</v>
      </c>
      <c r="M19" s="52">
        <f>IFERROR(H19/G19,0)</f>
        <v>2.3751309814879495E-2</v>
      </c>
      <c r="N19" s="50">
        <f>D19*250</f>
        <v>49500</v>
      </c>
      <c r="O19" s="53">
        <f t="shared" si="0"/>
        <v>4.9352517985611515</v>
      </c>
    </row>
    <row r="20" spans="1:15" ht="14.5" thickBot="1" x14ac:dyDescent="0.35">
      <c r="A20" s="3" t="s">
        <v>38</v>
      </c>
      <c r="B20" s="1">
        <v>7935</v>
      </c>
      <c r="C20" s="2"/>
      <c r="D20" s="2">
        <v>346</v>
      </c>
      <c r="E20" s="2"/>
      <c r="F20" s="1">
        <v>4804</v>
      </c>
      <c r="G20" s="1">
        <v>1776</v>
      </c>
      <c r="H20" s="2">
        <v>77</v>
      </c>
      <c r="I20" s="1">
        <v>145238</v>
      </c>
      <c r="J20" s="1">
        <v>32509</v>
      </c>
      <c r="K20" s="44"/>
      <c r="L20" s="51">
        <f>IFERROR(B20/I20,0)</f>
        <v>5.4634462055384955E-2</v>
      </c>
      <c r="M20" s="52">
        <f>IFERROR(H20/G20,0)</f>
        <v>4.3355855855855857E-2</v>
      </c>
      <c r="N20" s="50">
        <f>D20*250</f>
        <v>86500</v>
      </c>
      <c r="O20" s="53">
        <f t="shared" si="0"/>
        <v>9.9010712035286712</v>
      </c>
    </row>
    <row r="21" spans="1:15" ht="15" thickBot="1" x14ac:dyDescent="0.35">
      <c r="A21" s="46" t="s">
        <v>14</v>
      </c>
      <c r="B21" s="1">
        <v>34709</v>
      </c>
      <c r="C21" s="2"/>
      <c r="D21" s="1">
        <v>2563</v>
      </c>
      <c r="E21" s="2"/>
      <c r="F21" s="1">
        <v>5897</v>
      </c>
      <c r="G21" s="1">
        <v>7466</v>
      </c>
      <c r="H21" s="2">
        <v>551</v>
      </c>
      <c r="I21" s="1">
        <v>269748</v>
      </c>
      <c r="J21" s="1">
        <v>58025</v>
      </c>
      <c r="K21" s="8"/>
      <c r="L21" s="51">
        <f>IFERROR(B21/I21,0)</f>
        <v>0.12867194566780848</v>
      </c>
      <c r="M21" s="52">
        <f>IFERROR(H21/G21,0)</f>
        <v>7.3801232252879725E-2</v>
      </c>
      <c r="N21" s="50">
        <f>D21*250</f>
        <v>640750</v>
      </c>
      <c r="O21" s="53">
        <f t="shared" si="0"/>
        <v>17.460629807830824</v>
      </c>
    </row>
    <row r="22" spans="1:15" ht="14.5" thickBot="1" x14ac:dyDescent="0.35">
      <c r="A22" s="3" t="s">
        <v>39</v>
      </c>
      <c r="B22" s="1">
        <v>1713</v>
      </c>
      <c r="C22" s="2"/>
      <c r="D22" s="2">
        <v>71</v>
      </c>
      <c r="E22" s="2"/>
      <c r="F22" s="2">
        <v>589</v>
      </c>
      <c r="G22" s="1">
        <v>1274</v>
      </c>
      <c r="H22" s="2">
        <v>53</v>
      </c>
      <c r="I22" s="1">
        <v>33035</v>
      </c>
      <c r="J22" s="1">
        <v>24576</v>
      </c>
      <c r="K22" s="44"/>
      <c r="L22" s="51">
        <f>IFERROR(B22/I22,0)</f>
        <v>5.1854094142576058E-2</v>
      </c>
      <c r="M22" s="52">
        <f>IFERROR(H22/G22,0)</f>
        <v>4.1601255886970175E-2</v>
      </c>
      <c r="N22" s="50">
        <f>D22*250</f>
        <v>17750</v>
      </c>
      <c r="O22" s="53">
        <f t="shared" si="0"/>
        <v>9.361938120256859</v>
      </c>
    </row>
    <row r="23" spans="1:15" ht="14.5" thickBot="1" x14ac:dyDescent="0.35">
      <c r="A23" s="3" t="s">
        <v>26</v>
      </c>
      <c r="B23" s="1">
        <v>39762</v>
      </c>
      <c r="C23" s="2"/>
      <c r="D23" s="1">
        <v>2023</v>
      </c>
      <c r="E23" s="2"/>
      <c r="F23" s="1">
        <v>34933</v>
      </c>
      <c r="G23" s="1">
        <v>6577</v>
      </c>
      <c r="H23" s="2">
        <v>335</v>
      </c>
      <c r="I23" s="1">
        <v>201506</v>
      </c>
      <c r="J23" s="1">
        <v>33331</v>
      </c>
      <c r="K23" s="44"/>
      <c r="L23" s="51">
        <f>IFERROR(B23/I23,0)</f>
        <v>0.19732414915684893</v>
      </c>
      <c r="M23" s="52">
        <f>IFERROR(H23/G23,0)</f>
        <v>5.0935076782727684E-2</v>
      </c>
      <c r="N23" s="50">
        <f>D23*250</f>
        <v>505750</v>
      </c>
      <c r="O23" s="53">
        <f t="shared" si="0"/>
        <v>11.719430612142247</v>
      </c>
    </row>
    <row r="24" spans="1:15" ht="15" thickBot="1" x14ac:dyDescent="0.35">
      <c r="A24" s="46" t="s">
        <v>17</v>
      </c>
      <c r="B24" s="1">
        <v>87052</v>
      </c>
      <c r="C24" s="2"/>
      <c r="D24" s="1">
        <v>5862</v>
      </c>
      <c r="E24" s="2"/>
      <c r="F24" s="1">
        <v>53378</v>
      </c>
      <c r="G24" s="1">
        <v>12630</v>
      </c>
      <c r="H24" s="2">
        <v>850</v>
      </c>
      <c r="I24" s="1">
        <v>469199</v>
      </c>
      <c r="J24" s="1">
        <v>68074</v>
      </c>
      <c r="K24" s="44"/>
      <c r="L24" s="51">
        <f>IFERROR(B24/I24,0)</f>
        <v>0.18553321724897112</v>
      </c>
      <c r="M24" s="52">
        <f>IFERROR(H24/G24,0)</f>
        <v>6.7300079176563735E-2</v>
      </c>
      <c r="N24" s="50">
        <f>D24*250</f>
        <v>1465500</v>
      </c>
      <c r="O24" s="53">
        <f t="shared" si="0"/>
        <v>15.834765427560539</v>
      </c>
    </row>
    <row r="25" spans="1:15" ht="15" thickBot="1" x14ac:dyDescent="0.35">
      <c r="A25" s="3" t="s">
        <v>11</v>
      </c>
      <c r="B25" s="1">
        <v>51915</v>
      </c>
      <c r="C25" s="2"/>
      <c r="D25" s="1">
        <v>4915</v>
      </c>
      <c r="E25" s="2"/>
      <c r="F25" s="1">
        <v>18766</v>
      </c>
      <c r="G25" s="1">
        <v>5198</v>
      </c>
      <c r="H25" s="2">
        <v>492</v>
      </c>
      <c r="I25" s="1">
        <v>424998</v>
      </c>
      <c r="J25" s="1">
        <v>42556</v>
      </c>
      <c r="K25" s="43"/>
      <c r="L25" s="51">
        <f>IFERROR(B25/I25,0)</f>
        <v>0.12215351601654596</v>
      </c>
      <c r="M25" s="52">
        <f>IFERROR(H25/G25,0)</f>
        <v>9.4651789149672955E-2</v>
      </c>
      <c r="N25" s="50">
        <f>D25*250</f>
        <v>1228750</v>
      </c>
      <c r="O25" s="53">
        <f t="shared" si="0"/>
        <v>22.668496580949629</v>
      </c>
    </row>
    <row r="26" spans="1:15" ht="14.5" thickBot="1" x14ac:dyDescent="0.35">
      <c r="A26" s="3" t="s">
        <v>32</v>
      </c>
      <c r="B26" s="1">
        <v>16372</v>
      </c>
      <c r="C26" s="2"/>
      <c r="D26" s="2">
        <v>740</v>
      </c>
      <c r="E26" s="2"/>
      <c r="F26" s="1">
        <v>4735</v>
      </c>
      <c r="G26" s="1">
        <v>2903</v>
      </c>
      <c r="H26" s="2">
        <v>131</v>
      </c>
      <c r="I26" s="1">
        <v>156606</v>
      </c>
      <c r="J26" s="1">
        <v>27769</v>
      </c>
      <c r="K26" s="44"/>
      <c r="L26" s="51">
        <f>IFERROR(B26/I26,0)</f>
        <v>0.10454261011710918</v>
      </c>
      <c r="M26" s="52">
        <f>IFERROR(H26/G26,0)</f>
        <v>4.5125732001377886E-2</v>
      </c>
      <c r="N26" s="50">
        <f>D26*250</f>
        <v>185000</v>
      </c>
      <c r="O26" s="53">
        <f t="shared" si="0"/>
        <v>10.299780112387003</v>
      </c>
    </row>
    <row r="27" spans="1:15" ht="14.5" thickBot="1" x14ac:dyDescent="0.35">
      <c r="A27" s="3" t="s">
        <v>30</v>
      </c>
      <c r="B27" s="1">
        <v>11432</v>
      </c>
      <c r="C27" s="2"/>
      <c r="D27" s="2">
        <v>528</v>
      </c>
      <c r="E27" s="2"/>
      <c r="F27" s="1">
        <v>4636</v>
      </c>
      <c r="G27" s="1">
        <v>3841</v>
      </c>
      <c r="H27" s="2">
        <v>177</v>
      </c>
      <c r="I27" s="1">
        <v>115767</v>
      </c>
      <c r="J27" s="1">
        <v>38898</v>
      </c>
      <c r="K27" s="44"/>
      <c r="L27" s="51">
        <f>IFERROR(B27/I27,0)</f>
        <v>9.875007558285176E-2</v>
      </c>
      <c r="M27" s="52">
        <f>IFERROR(H27/G27,0)</f>
        <v>4.6081749544389483E-2</v>
      </c>
      <c r="N27" s="50">
        <f>D27*250</f>
        <v>132000</v>
      </c>
      <c r="O27" s="53">
        <f t="shared" si="0"/>
        <v>10.546536039188243</v>
      </c>
    </row>
    <row r="28" spans="1:15" ht="14.5" thickBot="1" x14ac:dyDescent="0.35">
      <c r="A28" s="3" t="s">
        <v>35</v>
      </c>
      <c r="B28" s="1">
        <v>11203</v>
      </c>
      <c r="C28" s="2"/>
      <c r="D28" s="2">
        <v>612</v>
      </c>
      <c r="E28" s="2"/>
      <c r="F28" s="1">
        <v>7784</v>
      </c>
      <c r="G28" s="1">
        <v>1825</v>
      </c>
      <c r="H28" s="2">
        <v>100</v>
      </c>
      <c r="I28" s="1">
        <v>157044</v>
      </c>
      <c r="J28" s="1">
        <v>25588</v>
      </c>
      <c r="K28" s="44"/>
      <c r="L28" s="51">
        <f>IFERROR(B28/I28,0)</f>
        <v>7.1336695448409357E-2</v>
      </c>
      <c r="M28" s="52">
        <f>IFERROR(H28/G28,0)</f>
        <v>5.4794520547945202E-2</v>
      </c>
      <c r="N28" s="50">
        <f>D28*250</f>
        <v>153000</v>
      </c>
      <c r="O28" s="53">
        <f t="shared" si="0"/>
        <v>12.657056145675266</v>
      </c>
    </row>
    <row r="29" spans="1:15" ht="15" thickBot="1" x14ac:dyDescent="0.35">
      <c r="A29" s="3" t="s">
        <v>51</v>
      </c>
      <c r="B29" s="2">
        <v>470</v>
      </c>
      <c r="C29" s="2"/>
      <c r="D29" s="2">
        <v>16</v>
      </c>
      <c r="E29" s="2"/>
      <c r="F29" s="2">
        <v>20</v>
      </c>
      <c r="G29" s="2">
        <v>440</v>
      </c>
      <c r="H29" s="2">
        <v>15</v>
      </c>
      <c r="I29" s="1">
        <v>28167</v>
      </c>
      <c r="J29" s="1">
        <v>26354</v>
      </c>
      <c r="K29" s="43"/>
      <c r="L29" s="51">
        <f>IFERROR(B29/I29,0)</f>
        <v>1.668619306280399E-2</v>
      </c>
      <c r="M29" s="52">
        <f>IFERROR(H29/G29,0)</f>
        <v>3.4090909090909088E-2</v>
      </c>
      <c r="N29" s="50">
        <f>D29*250</f>
        <v>4000</v>
      </c>
      <c r="O29" s="53">
        <f t="shared" si="0"/>
        <v>7.5106382978723403</v>
      </c>
    </row>
    <row r="30" spans="1:15" ht="14.5" thickBot="1" x14ac:dyDescent="0.35">
      <c r="A30" s="3" t="s">
        <v>50</v>
      </c>
      <c r="B30" s="1">
        <v>10625</v>
      </c>
      <c r="C30" s="2"/>
      <c r="D30" s="2">
        <v>125</v>
      </c>
      <c r="E30" s="2"/>
      <c r="F30" s="1">
        <v>10151</v>
      </c>
      <c r="G30" s="1">
        <v>5493</v>
      </c>
      <c r="H30" s="2">
        <v>65</v>
      </c>
      <c r="I30" s="1">
        <v>70147</v>
      </c>
      <c r="J30" s="1">
        <v>36263</v>
      </c>
      <c r="K30" s="44"/>
      <c r="L30" s="51">
        <f>IFERROR(B30/I30,0)</f>
        <v>0.15146763225797255</v>
      </c>
      <c r="M30" s="52">
        <f>IFERROR(H30/G30,0)</f>
        <v>1.18332423083925E-2</v>
      </c>
      <c r="N30" s="50">
        <f>D30*250</f>
        <v>31250</v>
      </c>
      <c r="O30" s="53">
        <f t="shared" si="0"/>
        <v>1.9411764705882353</v>
      </c>
    </row>
    <row r="31" spans="1:15" ht="14.5" thickBot="1" x14ac:dyDescent="0.35">
      <c r="A31" s="3" t="s">
        <v>31</v>
      </c>
      <c r="B31" s="1">
        <v>6906</v>
      </c>
      <c r="C31" s="2"/>
      <c r="D31" s="2">
        <v>358</v>
      </c>
      <c r="E31" s="2"/>
      <c r="F31" s="1">
        <v>1509</v>
      </c>
      <c r="G31" s="1">
        <v>2242</v>
      </c>
      <c r="H31" s="2">
        <v>116</v>
      </c>
      <c r="I31" s="1">
        <v>97094</v>
      </c>
      <c r="J31" s="1">
        <v>31522</v>
      </c>
      <c r="K31" s="44"/>
      <c r="L31" s="51">
        <f>IFERROR(B31/I31,0)</f>
        <v>7.1126949142068505E-2</v>
      </c>
      <c r="M31" s="52">
        <f>IFERROR(H31/G31,0)</f>
        <v>5.1739518287243533E-2</v>
      </c>
      <c r="N31" s="50">
        <f>D31*250</f>
        <v>89500</v>
      </c>
      <c r="O31" s="53">
        <f t="shared" si="0"/>
        <v>11.95974514914567</v>
      </c>
    </row>
    <row r="32" spans="1:15" ht="14.5" thickBot="1" x14ac:dyDescent="0.35">
      <c r="A32" s="3" t="s">
        <v>42</v>
      </c>
      <c r="B32" s="1">
        <v>3652</v>
      </c>
      <c r="C32" s="2"/>
      <c r="D32" s="2">
        <v>172</v>
      </c>
      <c r="E32" s="2"/>
      <c r="F32" s="1">
        <v>2211</v>
      </c>
      <c r="G32" s="1">
        <v>2686</v>
      </c>
      <c r="H32" s="2">
        <v>126</v>
      </c>
      <c r="I32" s="1">
        <v>53405</v>
      </c>
      <c r="J32" s="1">
        <v>39277</v>
      </c>
      <c r="K32" s="44"/>
      <c r="L32" s="51">
        <f>IFERROR(B32/I32,0)</f>
        <v>6.8383110195674557E-2</v>
      </c>
      <c r="M32" s="52">
        <f>IFERROR(H32/G32,0)</f>
        <v>4.6909903201787041E-2</v>
      </c>
      <c r="N32" s="50">
        <f>D32*250</f>
        <v>43000</v>
      </c>
      <c r="O32" s="53">
        <f t="shared" si="0"/>
        <v>10.774370208105148</v>
      </c>
    </row>
    <row r="33" spans="1:15" ht="15" thickBot="1" x14ac:dyDescent="0.35">
      <c r="A33" s="46" t="s">
        <v>8</v>
      </c>
      <c r="B33" s="1">
        <v>150087</v>
      </c>
      <c r="C33" s="2"/>
      <c r="D33" s="1">
        <v>10448</v>
      </c>
      <c r="E33" s="2"/>
      <c r="F33" s="1">
        <v>132778</v>
      </c>
      <c r="G33" s="1">
        <v>16898</v>
      </c>
      <c r="H33" s="1">
        <v>1176</v>
      </c>
      <c r="I33" s="1">
        <v>525537</v>
      </c>
      <c r="J33" s="1">
        <v>59168</v>
      </c>
      <c r="K33" s="44"/>
      <c r="L33" s="51">
        <f>IFERROR(B33/I33,0)</f>
        <v>0.28558788439253563</v>
      </c>
      <c r="M33" s="52">
        <f>IFERROR(H33/G33,0)</f>
        <v>6.9594034797017396E-2</v>
      </c>
      <c r="N33" s="50">
        <f>D33*250</f>
        <v>2612000</v>
      </c>
      <c r="O33" s="53">
        <f t="shared" si="0"/>
        <v>16.403239454449754</v>
      </c>
    </row>
    <row r="34" spans="1:15" ht="15" thickBot="1" x14ac:dyDescent="0.35">
      <c r="A34" s="3" t="s">
        <v>44</v>
      </c>
      <c r="B34" s="1">
        <v>6096</v>
      </c>
      <c r="C34" s="2"/>
      <c r="D34" s="2">
        <v>270</v>
      </c>
      <c r="E34" s="2"/>
      <c r="F34" s="1">
        <v>4087</v>
      </c>
      <c r="G34" s="1">
        <v>2907</v>
      </c>
      <c r="H34" s="2">
        <v>129</v>
      </c>
      <c r="I34" s="1">
        <v>137620</v>
      </c>
      <c r="J34" s="1">
        <v>65632</v>
      </c>
      <c r="K34" s="43"/>
      <c r="L34" s="51">
        <f>IFERROR(B34/I34,0)</f>
        <v>4.4295887225693942E-2</v>
      </c>
      <c r="M34" s="52">
        <f>IFERROR(H34/G34,0)</f>
        <v>4.4375644994840042E-2</v>
      </c>
      <c r="N34" s="50">
        <f>D34*250</f>
        <v>67500</v>
      </c>
      <c r="O34" s="53">
        <f t="shared" si="0"/>
        <v>10.072834645669291</v>
      </c>
    </row>
    <row r="35" spans="1:15" ht="15" thickBot="1" x14ac:dyDescent="0.35">
      <c r="A35" s="46" t="s">
        <v>7</v>
      </c>
      <c r="B35" s="1">
        <v>361266</v>
      </c>
      <c r="C35" s="2"/>
      <c r="D35" s="1">
        <v>28480</v>
      </c>
      <c r="E35" s="2"/>
      <c r="F35" s="1">
        <v>270595</v>
      </c>
      <c r="G35" s="1">
        <v>18571</v>
      </c>
      <c r="H35" s="1">
        <v>1464</v>
      </c>
      <c r="I35" s="1">
        <v>1442077</v>
      </c>
      <c r="J35" s="1">
        <v>74129</v>
      </c>
      <c r="K35" s="44"/>
      <c r="L35" s="51">
        <f>IFERROR(B35/I35,0)</f>
        <v>0.25051782949176776</v>
      </c>
      <c r="M35" s="52">
        <f>IFERROR(H35/G35,0)</f>
        <v>7.883258844434872E-2</v>
      </c>
      <c r="N35" s="50">
        <f>D35*250</f>
        <v>7120000</v>
      </c>
      <c r="O35" s="53">
        <f t="shared" si="0"/>
        <v>18.708469659475291</v>
      </c>
    </row>
    <row r="36" spans="1:15" ht="15" thickBot="1" x14ac:dyDescent="0.35">
      <c r="A36" s="3" t="s">
        <v>24</v>
      </c>
      <c r="B36" s="1">
        <v>19208</v>
      </c>
      <c r="C36" s="2"/>
      <c r="D36" s="2">
        <v>693</v>
      </c>
      <c r="E36" s="2"/>
      <c r="F36" s="1">
        <v>9400</v>
      </c>
      <c r="G36" s="1">
        <v>1831</v>
      </c>
      <c r="H36" s="2">
        <v>66</v>
      </c>
      <c r="I36" s="1">
        <v>255755</v>
      </c>
      <c r="J36" s="1">
        <v>24385</v>
      </c>
      <c r="K36" s="43"/>
      <c r="L36" s="51">
        <f>IFERROR(B36/I36,0)</f>
        <v>7.5103126038591622E-2</v>
      </c>
      <c r="M36" s="52">
        <f>IFERROR(H36/G36,0)</f>
        <v>3.6045876570180227E-2</v>
      </c>
      <c r="N36" s="50">
        <f>D36*250</f>
        <v>173250</v>
      </c>
      <c r="O36" s="53">
        <f t="shared" si="0"/>
        <v>8.0196793002915445</v>
      </c>
    </row>
    <row r="37" spans="1:15" ht="14.5" thickBot="1" x14ac:dyDescent="0.35">
      <c r="A37" s="3" t="s">
        <v>53</v>
      </c>
      <c r="B37" s="1">
        <v>1931</v>
      </c>
      <c r="C37" s="2"/>
      <c r="D37" s="2">
        <v>44</v>
      </c>
      <c r="E37" s="2"/>
      <c r="F37" s="2">
        <v>668</v>
      </c>
      <c r="G37" s="1">
        <v>2534</v>
      </c>
      <c r="H37" s="2">
        <v>58</v>
      </c>
      <c r="I37" s="1">
        <v>56561</v>
      </c>
      <c r="J37" s="1">
        <v>74221</v>
      </c>
      <c r="K37" s="44"/>
      <c r="L37" s="51">
        <f>IFERROR(B37/I37,0)</f>
        <v>3.4140131893000476E-2</v>
      </c>
      <c r="M37" s="52">
        <f>IFERROR(H37/G37,0)</f>
        <v>2.2888713496448304E-2</v>
      </c>
      <c r="N37" s="50">
        <f>D37*250</f>
        <v>11000</v>
      </c>
      <c r="O37" s="53">
        <f t="shared" si="0"/>
        <v>4.6965302951838428</v>
      </c>
    </row>
    <row r="38" spans="1:15" ht="14.5" thickBot="1" x14ac:dyDescent="0.35">
      <c r="A38" s="3" t="s">
        <v>67</v>
      </c>
      <c r="B38" s="2">
        <v>21</v>
      </c>
      <c r="C38" s="2"/>
      <c r="D38" s="2">
        <v>2</v>
      </c>
      <c r="E38" s="2"/>
      <c r="F38" s="2">
        <v>7</v>
      </c>
      <c r="G38" s="2"/>
      <c r="H38" s="2"/>
      <c r="I38" s="1">
        <v>3325</v>
      </c>
      <c r="J38" s="2"/>
      <c r="K38" s="44"/>
      <c r="L38" s="51">
        <f>IFERROR(B38/I38,0)</f>
        <v>6.3157894736842104E-3</v>
      </c>
      <c r="M38" s="52">
        <f>IFERROR(H38/G38,0)</f>
        <v>0</v>
      </c>
      <c r="N38" s="50">
        <f>D38*250</f>
        <v>500</v>
      </c>
      <c r="O38" s="53">
        <f t="shared" si="0"/>
        <v>22.80952380952381</v>
      </c>
    </row>
    <row r="39" spans="1:15" ht="15" thickBot="1" x14ac:dyDescent="0.35">
      <c r="A39" s="46" t="s">
        <v>21</v>
      </c>
      <c r="B39" s="1">
        <v>28485</v>
      </c>
      <c r="C39" s="2"/>
      <c r="D39" s="1">
        <v>1660</v>
      </c>
      <c r="E39" s="2"/>
      <c r="F39" s="1">
        <v>21957</v>
      </c>
      <c r="G39" s="1">
        <v>2437</v>
      </c>
      <c r="H39" s="2">
        <v>142</v>
      </c>
      <c r="I39" s="1">
        <v>271849</v>
      </c>
      <c r="J39" s="1">
        <v>23257</v>
      </c>
      <c r="K39" s="44"/>
      <c r="L39" s="51">
        <f>IFERROR(B39/I39,0)</f>
        <v>0.10478243436613709</v>
      </c>
      <c r="M39" s="52">
        <f>IFERROR(H39/G39,0)</f>
        <v>5.8268362741075094E-2</v>
      </c>
      <c r="N39" s="50">
        <f>D39*250</f>
        <v>415000</v>
      </c>
      <c r="O39" s="53">
        <f t="shared" si="0"/>
        <v>13.569071441109356</v>
      </c>
    </row>
    <row r="40" spans="1:15" ht="14.5" thickBot="1" x14ac:dyDescent="0.35">
      <c r="A40" s="3" t="s">
        <v>46</v>
      </c>
      <c r="B40" s="1">
        <v>5398</v>
      </c>
      <c r="C40" s="2"/>
      <c r="D40" s="2">
        <v>288</v>
      </c>
      <c r="E40" s="2"/>
      <c r="F40" s="1">
        <v>1165</v>
      </c>
      <c r="G40" s="1">
        <v>1364</v>
      </c>
      <c r="H40" s="2">
        <v>73</v>
      </c>
      <c r="I40" s="1">
        <v>123560</v>
      </c>
      <c r="J40" s="1">
        <v>31226</v>
      </c>
      <c r="K40" s="44"/>
      <c r="L40" s="51">
        <f>IFERROR(B40/I40,0)</f>
        <v>4.3687277436063453E-2</v>
      </c>
      <c r="M40" s="52">
        <f>IFERROR(H40/G40,0)</f>
        <v>5.3519061583577714E-2</v>
      </c>
      <c r="N40" s="50">
        <f>D40*250</f>
        <v>72000</v>
      </c>
      <c r="O40" s="53">
        <f t="shared" si="0"/>
        <v>12.338273434605409</v>
      </c>
    </row>
    <row r="41" spans="1:15" ht="15" thickBot="1" x14ac:dyDescent="0.35">
      <c r="A41" s="3" t="s">
        <v>37</v>
      </c>
      <c r="B41" s="1">
        <v>3687</v>
      </c>
      <c r="C41" s="2"/>
      <c r="D41" s="2">
        <v>138</v>
      </c>
      <c r="E41" s="2"/>
      <c r="F41" s="1">
        <v>2143</v>
      </c>
      <c r="G41" s="2">
        <v>874</v>
      </c>
      <c r="H41" s="2">
        <v>33</v>
      </c>
      <c r="I41" s="1">
        <v>97315</v>
      </c>
      <c r="J41" s="1">
        <v>23073</v>
      </c>
      <c r="K41" s="43"/>
      <c r="L41" s="51">
        <f>IFERROR(B41/I41,0)</f>
        <v>3.7887273287776808E-2</v>
      </c>
      <c r="M41" s="52">
        <f>IFERROR(H41/G41,0)</f>
        <v>3.7757437070938218E-2</v>
      </c>
      <c r="N41" s="50">
        <f>D41*250</f>
        <v>34500</v>
      </c>
      <c r="O41" s="53">
        <f t="shared" si="0"/>
        <v>8.3572009764035808</v>
      </c>
    </row>
    <row r="42" spans="1:15" ht="15" thickBot="1" x14ac:dyDescent="0.35">
      <c r="A42" s="46" t="s">
        <v>19</v>
      </c>
      <c r="B42" s="1">
        <v>66674</v>
      </c>
      <c r="C42" s="2"/>
      <c r="D42" s="1">
        <v>4668</v>
      </c>
      <c r="E42" s="2"/>
      <c r="F42" s="1">
        <v>55257</v>
      </c>
      <c r="G42" s="1">
        <v>5208</v>
      </c>
      <c r="H42" s="2">
        <v>365</v>
      </c>
      <c r="I42" s="1">
        <v>352264</v>
      </c>
      <c r="J42" s="1">
        <v>27516</v>
      </c>
      <c r="K42" s="43"/>
      <c r="L42" s="51">
        <f>IFERROR(B42/I42,0)</f>
        <v>0.18927281811368746</v>
      </c>
      <c r="M42" s="52">
        <f>IFERROR(H42/G42,0)</f>
        <v>7.0084485407066049E-2</v>
      </c>
      <c r="N42" s="50">
        <f>D42*250</f>
        <v>1167000</v>
      </c>
      <c r="O42" s="53">
        <f t="shared" si="0"/>
        <v>16.503074661787203</v>
      </c>
    </row>
    <row r="43" spans="1:15" ht="14.5" thickBot="1" x14ac:dyDescent="0.35">
      <c r="A43" s="3" t="s">
        <v>65</v>
      </c>
      <c r="B43" s="1">
        <v>2710</v>
      </c>
      <c r="C43" s="2"/>
      <c r="D43" s="2">
        <v>124</v>
      </c>
      <c r="E43" s="2"/>
      <c r="F43" s="1">
        <v>1840</v>
      </c>
      <c r="G43" s="2">
        <v>800</v>
      </c>
      <c r="H43" s="2">
        <v>37</v>
      </c>
      <c r="I43" s="1">
        <v>13022</v>
      </c>
      <c r="J43" s="1">
        <v>3845</v>
      </c>
      <c r="K43" s="44"/>
      <c r="L43" s="51">
        <f>IFERROR(B43/I43,0)</f>
        <v>0.20810935340193518</v>
      </c>
      <c r="M43" s="52">
        <f>IFERROR(H43/G43,0)</f>
        <v>4.6249999999999999E-2</v>
      </c>
      <c r="N43" s="50">
        <f>D43*250</f>
        <v>31000</v>
      </c>
      <c r="O43" s="53">
        <f t="shared" si="0"/>
        <v>10.439114391143912</v>
      </c>
    </row>
    <row r="44" spans="1:15" ht="14.5" thickBot="1" x14ac:dyDescent="0.35">
      <c r="A44" s="3" t="s">
        <v>40</v>
      </c>
      <c r="B44" s="1">
        <v>12795</v>
      </c>
      <c r="C44" s="2"/>
      <c r="D44" s="2">
        <v>506</v>
      </c>
      <c r="E44" s="2"/>
      <c r="F44" s="1">
        <v>11403</v>
      </c>
      <c r="G44" s="1">
        <v>12078</v>
      </c>
      <c r="H44" s="2">
        <v>478</v>
      </c>
      <c r="I44" s="1">
        <v>115384</v>
      </c>
      <c r="J44" s="1">
        <v>108918</v>
      </c>
      <c r="K44" s="44"/>
      <c r="L44" s="51">
        <f>IFERROR(B44/I44,0)</f>
        <v>0.11089059141648755</v>
      </c>
      <c r="M44" s="52">
        <f>IFERROR(H44/G44,0)</f>
        <v>3.9576088756416626E-2</v>
      </c>
      <c r="N44" s="50">
        <f>D44*250</f>
        <v>126500</v>
      </c>
      <c r="O44" s="53">
        <f t="shared" si="0"/>
        <v>8.8866744822196164</v>
      </c>
    </row>
    <row r="45" spans="1:15" ht="15" thickBot="1" x14ac:dyDescent="0.35">
      <c r="A45" s="3" t="s">
        <v>25</v>
      </c>
      <c r="B45" s="1">
        <v>8942</v>
      </c>
      <c r="C45" s="2"/>
      <c r="D45" s="2">
        <v>391</v>
      </c>
      <c r="E45" s="2"/>
      <c r="F45" s="1">
        <v>2508</v>
      </c>
      <c r="G45" s="1">
        <v>1737</v>
      </c>
      <c r="H45" s="2">
        <v>76</v>
      </c>
      <c r="I45" s="1">
        <v>131559</v>
      </c>
      <c r="J45" s="1">
        <v>25552</v>
      </c>
      <c r="K45" s="43"/>
      <c r="L45" s="51">
        <f>IFERROR(B45/I45,0)</f>
        <v>6.7969504176833215E-2</v>
      </c>
      <c r="M45" s="52">
        <f>IFERROR(H45/G45,0)</f>
        <v>4.3753598157743233E-2</v>
      </c>
      <c r="N45" s="50">
        <f>D45*250</f>
        <v>97750</v>
      </c>
      <c r="O45" s="53">
        <f t="shared" si="0"/>
        <v>9.9315589353612168</v>
      </c>
    </row>
    <row r="46" spans="1:15" ht="15" thickBot="1" x14ac:dyDescent="0.35">
      <c r="A46" s="3" t="s">
        <v>54</v>
      </c>
      <c r="B46" s="1">
        <v>4027</v>
      </c>
      <c r="C46" s="2"/>
      <c r="D46" s="2">
        <v>44</v>
      </c>
      <c r="E46" s="2"/>
      <c r="F46" s="1">
        <v>1199</v>
      </c>
      <c r="G46" s="1">
        <v>4552</v>
      </c>
      <c r="H46" s="2">
        <v>50</v>
      </c>
      <c r="I46" s="1">
        <v>29045</v>
      </c>
      <c r="J46" s="1">
        <v>32832</v>
      </c>
      <c r="K46" s="43"/>
      <c r="L46" s="51">
        <f>IFERROR(B46/I46,0)</f>
        <v>0.13864692718195903</v>
      </c>
      <c r="M46" s="52">
        <f>IFERROR(H46/G46,0)</f>
        <v>1.0984182776801407E-2</v>
      </c>
      <c r="N46" s="50">
        <f>D46*250</f>
        <v>11000</v>
      </c>
      <c r="O46" s="53">
        <f t="shared" si="0"/>
        <v>1.7315619567916563</v>
      </c>
    </row>
    <row r="47" spans="1:15" ht="14.5" thickBot="1" x14ac:dyDescent="0.35">
      <c r="A47" s="3" t="s">
        <v>20</v>
      </c>
      <c r="B47" s="1">
        <v>18011</v>
      </c>
      <c r="C47" s="2"/>
      <c r="D47" s="2">
        <v>301</v>
      </c>
      <c r="E47" s="2"/>
      <c r="F47" s="1">
        <v>7824</v>
      </c>
      <c r="G47" s="1">
        <v>2637</v>
      </c>
      <c r="H47" s="2">
        <v>44</v>
      </c>
      <c r="I47" s="1">
        <v>337428</v>
      </c>
      <c r="J47" s="1">
        <v>49410</v>
      </c>
      <c r="K47" s="44"/>
      <c r="L47" s="51">
        <f>IFERROR(B47/I47,0)</f>
        <v>5.3377313086050947E-2</v>
      </c>
      <c r="M47" s="52">
        <f>IFERROR(H47/G47,0)</f>
        <v>1.6685627607129314E-2</v>
      </c>
      <c r="N47" s="50">
        <f>D47*250</f>
        <v>75250</v>
      </c>
      <c r="O47" s="53">
        <f t="shared" si="0"/>
        <v>3.1780023319082784</v>
      </c>
    </row>
    <row r="48" spans="1:15" ht="15" thickBot="1" x14ac:dyDescent="0.35">
      <c r="A48" s="46" t="s">
        <v>15</v>
      </c>
      <c r="B48" s="1">
        <v>49684</v>
      </c>
      <c r="C48" s="2"/>
      <c r="D48" s="1">
        <v>1369</v>
      </c>
      <c r="E48" s="2"/>
      <c r="F48" s="1">
        <v>20307</v>
      </c>
      <c r="G48" s="1">
        <v>1713</v>
      </c>
      <c r="H48" s="2">
        <v>47</v>
      </c>
      <c r="I48" s="1">
        <v>735621</v>
      </c>
      <c r="J48" s="1">
        <v>25370</v>
      </c>
      <c r="K48" s="43"/>
      <c r="L48" s="51">
        <f>IFERROR(B48/I48,0)</f>
        <v>6.7540214322320866E-2</v>
      </c>
      <c r="M48" s="52">
        <f>IFERROR(H48/G48,0)</f>
        <v>2.7437244600116754E-2</v>
      </c>
      <c r="N48" s="50">
        <f>D48*250</f>
        <v>342250</v>
      </c>
      <c r="O48" s="53">
        <f t="shared" si="0"/>
        <v>5.8885355446421386</v>
      </c>
    </row>
    <row r="49" spans="1:15" ht="15" thickBot="1" x14ac:dyDescent="0.35">
      <c r="A49" s="61" t="s">
        <v>66</v>
      </c>
      <c r="B49" s="55">
        <v>69</v>
      </c>
      <c r="C49" s="55"/>
      <c r="D49" s="55">
        <v>6</v>
      </c>
      <c r="E49" s="55"/>
      <c r="F49" s="55">
        <v>2</v>
      </c>
      <c r="G49" s="55"/>
      <c r="H49" s="55"/>
      <c r="I49" s="56">
        <v>1278</v>
      </c>
      <c r="J49" s="55"/>
      <c r="K49" s="67"/>
      <c r="L49" s="51">
        <f>IFERROR(B49/I49,0)</f>
        <v>5.39906103286385E-2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4.5" thickBot="1" x14ac:dyDescent="0.35">
      <c r="A50" s="3" t="s">
        <v>28</v>
      </c>
      <c r="B50" s="1">
        <v>7384</v>
      </c>
      <c r="C50" s="2"/>
      <c r="D50" s="2">
        <v>80</v>
      </c>
      <c r="E50" s="2"/>
      <c r="F50" s="1">
        <v>3121</v>
      </c>
      <c r="G50" s="1">
        <v>2303</v>
      </c>
      <c r="H50" s="2">
        <v>25</v>
      </c>
      <c r="I50" s="1">
        <v>174022</v>
      </c>
      <c r="J50" s="1">
        <v>54281</v>
      </c>
      <c r="K50" s="44"/>
      <c r="L50" s="51">
        <f>IFERROR(B50/I50,0)</f>
        <v>4.2431416717426534E-2</v>
      </c>
      <c r="M50" s="52">
        <f>IFERROR(H50/G50,0)</f>
        <v>1.0855405992184108E-2</v>
      </c>
      <c r="N50" s="50">
        <f>D50*250</f>
        <v>20000</v>
      </c>
      <c r="O50" s="53">
        <f t="shared" si="0"/>
        <v>1.7085590465872156</v>
      </c>
    </row>
    <row r="51" spans="1:15" ht="15" thickBot="1" x14ac:dyDescent="0.35">
      <c r="A51" s="3" t="s">
        <v>48</v>
      </c>
      <c r="B51" s="2">
        <v>940</v>
      </c>
      <c r="C51" s="2"/>
      <c r="D51" s="2">
        <v>54</v>
      </c>
      <c r="E51" s="2"/>
      <c r="F51" s="2">
        <v>71</v>
      </c>
      <c r="G51" s="1">
        <v>1506</v>
      </c>
      <c r="H51" s="2">
        <v>87</v>
      </c>
      <c r="I51" s="1">
        <v>23825</v>
      </c>
      <c r="J51" s="1">
        <v>38182</v>
      </c>
      <c r="K51" s="43"/>
      <c r="L51" s="51">
        <f>IFERROR(B51/I51,0)</f>
        <v>3.9454354669464849E-2</v>
      </c>
      <c r="M51" s="52">
        <f>IFERROR(H51/G51,0)</f>
        <v>5.7768924302788842E-2</v>
      </c>
      <c r="N51" s="50">
        <f>D51*250</f>
        <v>13500</v>
      </c>
      <c r="O51" s="53">
        <f t="shared" si="0"/>
        <v>13.361702127659575</v>
      </c>
    </row>
    <row r="52" spans="1:15" ht="14.5" thickBot="1" x14ac:dyDescent="0.35">
      <c r="A52" s="3" t="s">
        <v>29</v>
      </c>
      <c r="B52" s="1">
        <v>31140</v>
      </c>
      <c r="C52" s="2"/>
      <c r="D52" s="1">
        <v>1014</v>
      </c>
      <c r="E52" s="2"/>
      <c r="F52" s="1">
        <v>26019</v>
      </c>
      <c r="G52" s="1">
        <v>3648</v>
      </c>
      <c r="H52" s="2">
        <v>119</v>
      </c>
      <c r="I52" s="1">
        <v>210825</v>
      </c>
      <c r="J52" s="1">
        <v>24700</v>
      </c>
      <c r="K52" s="44"/>
      <c r="L52" s="51">
        <f>IFERROR(B52/I52,0)</f>
        <v>0.14770544290288154</v>
      </c>
      <c r="M52" s="52">
        <f>IFERROR(H52/G52,0)</f>
        <v>3.2620614035087717E-2</v>
      </c>
      <c r="N52" s="50">
        <f>D52*250</f>
        <v>253500</v>
      </c>
      <c r="O52" s="53">
        <f t="shared" si="0"/>
        <v>7.1406551059730248</v>
      </c>
    </row>
    <row r="53" spans="1:15" ht="15" thickBot="1" x14ac:dyDescent="0.35">
      <c r="A53" s="46" t="s">
        <v>9</v>
      </c>
      <c r="B53" s="1">
        <v>19510</v>
      </c>
      <c r="C53" s="2"/>
      <c r="D53" s="1">
        <v>1019</v>
      </c>
      <c r="E53" s="2"/>
      <c r="F53" s="1">
        <v>13483</v>
      </c>
      <c r="G53" s="1">
        <v>2562</v>
      </c>
      <c r="H53" s="2">
        <v>134</v>
      </c>
      <c r="I53" s="1">
        <v>289717</v>
      </c>
      <c r="J53" s="1">
        <v>38046</v>
      </c>
      <c r="K53" s="43"/>
      <c r="L53" s="51">
        <f>IFERROR(B53/I53,0)</f>
        <v>6.7341578160756879E-2</v>
      </c>
      <c r="M53" s="52">
        <f>IFERROR(H53/G53,0)</f>
        <v>5.2302888368462142E-2</v>
      </c>
      <c r="N53" s="50">
        <f>D53*250</f>
        <v>254750</v>
      </c>
      <c r="O53" s="53">
        <f t="shared" si="0"/>
        <v>12.05740645822655</v>
      </c>
    </row>
    <row r="54" spans="1:15" ht="15" thickBot="1" x14ac:dyDescent="0.35">
      <c r="A54" s="3" t="s">
        <v>56</v>
      </c>
      <c r="B54" s="1">
        <v>1502</v>
      </c>
      <c r="C54" s="2"/>
      <c r="D54" s="2">
        <v>68</v>
      </c>
      <c r="E54" s="2"/>
      <c r="F54" s="2">
        <v>515</v>
      </c>
      <c r="G54" s="2">
        <v>838</v>
      </c>
      <c r="H54" s="2">
        <v>38</v>
      </c>
      <c r="I54" s="1">
        <v>77760</v>
      </c>
      <c r="J54" s="1">
        <v>43389</v>
      </c>
      <c r="K54" s="43"/>
      <c r="L54" s="51">
        <f>IFERROR(B54/I54,0)</f>
        <v>1.9315843621399178E-2</v>
      </c>
      <c r="M54" s="52">
        <f>IFERROR(H54/G54,0)</f>
        <v>4.5346062052505964E-2</v>
      </c>
      <c r="N54" s="50">
        <f>D54*250</f>
        <v>17000</v>
      </c>
      <c r="O54" s="53">
        <f t="shared" si="0"/>
        <v>10.318242343541945</v>
      </c>
    </row>
    <row r="55" spans="1:15" ht="14.5" thickBot="1" x14ac:dyDescent="0.35">
      <c r="A55" s="3" t="s">
        <v>22</v>
      </c>
      <c r="B55" s="1">
        <v>12687</v>
      </c>
      <c r="C55" s="2"/>
      <c r="D55" s="2">
        <v>459</v>
      </c>
      <c r="E55" s="2"/>
      <c r="F55" s="1">
        <v>5455</v>
      </c>
      <c r="G55" s="1">
        <v>2179</v>
      </c>
      <c r="H55" s="2">
        <v>79</v>
      </c>
      <c r="I55" s="1">
        <v>157189</v>
      </c>
      <c r="J55" s="1">
        <v>26997</v>
      </c>
      <c r="K55" s="44"/>
      <c r="L55" s="51">
        <f>IFERROR(B55/I55,0)</f>
        <v>8.0711754639319538E-2</v>
      </c>
      <c r="M55" s="52">
        <f>IFERROR(H55/G55,0)</f>
        <v>3.6255162918770081E-2</v>
      </c>
      <c r="N55" s="50">
        <f>D55*250</f>
        <v>114750</v>
      </c>
      <c r="O55" s="53">
        <f t="shared" si="0"/>
        <v>8.0446914164104992</v>
      </c>
    </row>
    <row r="56" spans="1:15" ht="14.5" thickBot="1" x14ac:dyDescent="0.35">
      <c r="A56" s="14" t="s">
        <v>55</v>
      </c>
      <c r="B56" s="15">
        <v>766</v>
      </c>
      <c r="C56" s="15"/>
      <c r="D56" s="15">
        <v>10</v>
      </c>
      <c r="E56" s="15"/>
      <c r="F56" s="15">
        <v>252</v>
      </c>
      <c r="G56" s="38">
        <v>1324</v>
      </c>
      <c r="H56" s="15">
        <v>17</v>
      </c>
      <c r="I56" s="38">
        <v>17661</v>
      </c>
      <c r="J56" s="38">
        <v>30515</v>
      </c>
      <c r="K56" s="68"/>
      <c r="L56" s="51">
        <f>IFERROR(B56/I56,0)</f>
        <v>4.3372402468716383E-2</v>
      </c>
      <c r="M56" s="52">
        <f>IFERROR(H56/G56,0)</f>
        <v>1.283987915407855E-2</v>
      </c>
      <c r="N56" s="50">
        <f>D56*250</f>
        <v>2500</v>
      </c>
      <c r="O56" s="53">
        <f t="shared" si="0"/>
        <v>2.2637075718015667</v>
      </c>
    </row>
    <row r="57" spans="1:15" ht="15" thickBot="1" x14ac:dyDescent="0.35">
      <c r="A57" s="3"/>
      <c r="B57" s="49">
        <f>SUM(B2:B56)</f>
        <v>1521784</v>
      </c>
      <c r="C57" s="2"/>
      <c r="D57" s="49">
        <f>SUM(D2:D56)</f>
        <v>90742</v>
      </c>
      <c r="E57" s="2"/>
      <c r="F57" s="49">
        <f>SUM(F2:F56)</f>
        <v>1090557</v>
      </c>
      <c r="G57" s="1"/>
      <c r="H57" s="2"/>
      <c r="I57" s="49">
        <f>SUM(I2:I56)</f>
        <v>12137378</v>
      </c>
      <c r="J57" s="1"/>
      <c r="K57" s="8"/>
      <c r="N57" s="49">
        <f>SUM(N2:N56)</f>
        <v>22685500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A69C2AEF-DC37-45F9-ADCC-2201F9660089}"/>
    <hyperlink ref="A33" r:id="rId2" display="https://www.worldometers.info/coronavirus/usa/new-jersey/" xr:uid="{03A1B178-6E31-4621-A587-E2DD8EE16F77}"/>
    <hyperlink ref="A24" r:id="rId3" display="https://www.worldometers.info/coronavirus/usa/massachusetts/" xr:uid="{F539FBCB-7FF9-4C71-B6BB-96B826049D9B}"/>
    <hyperlink ref="A6" r:id="rId4" display="https://www.worldometers.info/coronavirus/usa/california/" xr:uid="{8393C2AF-8945-4A17-A029-3B29AB6126C6}"/>
    <hyperlink ref="A42" r:id="rId5" display="https://www.worldometers.info/coronavirus/usa/pennsylvania/" xr:uid="{696946B2-2876-4023-B828-B8A0D3AB95E7}"/>
    <hyperlink ref="A48" r:id="rId6" display="https://www.worldometers.info/coronavirus/usa/texas/" xr:uid="{5118DA5C-98A9-466C-9E4A-FFE65AB01A86}"/>
    <hyperlink ref="A11" r:id="rId7" display="https://www.worldometers.info/coronavirus/usa/florida/" xr:uid="{ED487541-D1BB-423E-8718-28E424495DE4}"/>
    <hyperlink ref="A21" r:id="rId8" display="https://www.worldometers.info/coronavirus/usa/louisiana/" xr:uid="{45948DA3-D549-4342-8D80-FDCD0DAF9039}"/>
    <hyperlink ref="A39" r:id="rId9" display="https://www.worldometers.info/coronavirus/usa/ohio/" xr:uid="{8B68D63C-0866-4F86-A834-80EC6F6503C9}"/>
    <hyperlink ref="A53" r:id="rId10" display="https://www.worldometers.info/coronavirus/usa/washington/" xr:uid="{211BD66F-6D86-419B-9DA5-F6A41C257FE8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493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686</v>
      </c>
    </row>
    <row r="5" spans="1:2" ht="15" thickBot="1" x14ac:dyDescent="0.4">
      <c r="A5" s="3" t="s">
        <v>34</v>
      </c>
      <c r="B5" s="40">
        <v>100</v>
      </c>
    </row>
    <row r="6" spans="1:2" ht="15" thickBot="1" x14ac:dyDescent="0.4">
      <c r="A6" s="46" t="s">
        <v>10</v>
      </c>
      <c r="B6" s="40">
        <v>3321</v>
      </c>
    </row>
    <row r="7" spans="1:2" ht="15" thickBot="1" x14ac:dyDescent="0.4">
      <c r="A7" s="3" t="s">
        <v>18</v>
      </c>
      <c r="B7" s="40">
        <v>1224</v>
      </c>
    </row>
    <row r="8" spans="1:2" ht="15" thickBot="1" x14ac:dyDescent="0.4">
      <c r="A8" s="3" t="s">
        <v>23</v>
      </c>
      <c r="B8" s="40">
        <v>3449</v>
      </c>
    </row>
    <row r="9" spans="1:2" ht="15" thickBot="1" x14ac:dyDescent="0.4">
      <c r="A9" s="3" t="s">
        <v>43</v>
      </c>
      <c r="B9" s="40">
        <v>297</v>
      </c>
    </row>
    <row r="10" spans="1:2" ht="21.5" thickBot="1" x14ac:dyDescent="0.4">
      <c r="A10" s="3" t="s">
        <v>63</v>
      </c>
      <c r="B10" s="40">
        <v>392</v>
      </c>
    </row>
    <row r="11" spans="1:2" ht="15" thickBot="1" x14ac:dyDescent="0.4">
      <c r="A11" s="46" t="s">
        <v>13</v>
      </c>
      <c r="B11" s="40">
        <v>1997</v>
      </c>
    </row>
    <row r="12" spans="1:2" ht="15" thickBot="1" x14ac:dyDescent="0.4">
      <c r="A12" s="3" t="s">
        <v>16</v>
      </c>
      <c r="B12" s="40">
        <v>1649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74</v>
      </c>
    </row>
    <row r="16" spans="1:2" ht="15" thickBot="1" x14ac:dyDescent="0.4">
      <c r="A16" s="3" t="s">
        <v>12</v>
      </c>
      <c r="B16" s="40">
        <v>4234</v>
      </c>
    </row>
    <row r="17" spans="1:2" ht="15" thickBot="1" x14ac:dyDescent="0.4">
      <c r="A17" s="3" t="s">
        <v>27</v>
      </c>
      <c r="B17" s="40">
        <v>1765</v>
      </c>
    </row>
    <row r="18" spans="1:2" ht="15" thickBot="1" x14ac:dyDescent="0.4">
      <c r="A18" s="3" t="s">
        <v>41</v>
      </c>
      <c r="B18" s="40">
        <v>364</v>
      </c>
    </row>
    <row r="19" spans="1:2" ht="15" thickBot="1" x14ac:dyDescent="0.4">
      <c r="A19" s="3" t="s">
        <v>45</v>
      </c>
      <c r="B19" s="40">
        <v>198</v>
      </c>
    </row>
    <row r="20" spans="1:2" ht="15" thickBot="1" x14ac:dyDescent="0.4">
      <c r="A20" s="3" t="s">
        <v>38</v>
      </c>
      <c r="B20" s="40">
        <v>346</v>
      </c>
    </row>
    <row r="21" spans="1:2" ht="15" thickBot="1" x14ac:dyDescent="0.4">
      <c r="A21" s="46" t="s">
        <v>14</v>
      </c>
      <c r="B21" s="40">
        <v>2563</v>
      </c>
    </row>
    <row r="22" spans="1:2" ht="15" thickBot="1" x14ac:dyDescent="0.4">
      <c r="A22" s="3" t="s">
        <v>39</v>
      </c>
      <c r="B22" s="40">
        <v>71</v>
      </c>
    </row>
    <row r="23" spans="1:2" ht="15" thickBot="1" x14ac:dyDescent="0.4">
      <c r="A23" s="3" t="s">
        <v>26</v>
      </c>
      <c r="B23" s="40">
        <v>2023</v>
      </c>
    </row>
    <row r="24" spans="1:2" ht="15" thickBot="1" x14ac:dyDescent="0.4">
      <c r="A24" s="46" t="s">
        <v>17</v>
      </c>
      <c r="B24" s="40">
        <v>5862</v>
      </c>
    </row>
    <row r="25" spans="1:2" ht="15" thickBot="1" x14ac:dyDescent="0.4">
      <c r="A25" s="3" t="s">
        <v>11</v>
      </c>
      <c r="B25" s="40">
        <v>4915</v>
      </c>
    </row>
    <row r="26" spans="1:2" ht="15" thickBot="1" x14ac:dyDescent="0.4">
      <c r="A26" s="3" t="s">
        <v>32</v>
      </c>
      <c r="B26" s="40">
        <v>740</v>
      </c>
    </row>
    <row r="27" spans="1:2" ht="15" thickBot="1" x14ac:dyDescent="0.4">
      <c r="A27" s="3" t="s">
        <v>30</v>
      </c>
      <c r="B27" s="40">
        <v>528</v>
      </c>
    </row>
    <row r="28" spans="1:2" ht="15" thickBot="1" x14ac:dyDescent="0.4">
      <c r="A28" s="3" t="s">
        <v>35</v>
      </c>
      <c r="B28" s="40">
        <v>612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125</v>
      </c>
    </row>
    <row r="31" spans="1:2" ht="15" thickBot="1" x14ac:dyDescent="0.4">
      <c r="A31" s="3" t="s">
        <v>31</v>
      </c>
      <c r="B31" s="40">
        <v>358</v>
      </c>
    </row>
    <row r="32" spans="1:2" ht="15" thickBot="1" x14ac:dyDescent="0.4">
      <c r="A32" s="3" t="s">
        <v>42</v>
      </c>
      <c r="B32" s="40">
        <v>172</v>
      </c>
    </row>
    <row r="33" spans="1:2" ht="15" thickBot="1" x14ac:dyDescent="0.4">
      <c r="A33" s="46" t="s">
        <v>8</v>
      </c>
      <c r="B33" s="40">
        <v>10448</v>
      </c>
    </row>
    <row r="34" spans="1:2" ht="15" thickBot="1" x14ac:dyDescent="0.4">
      <c r="A34" s="3" t="s">
        <v>44</v>
      </c>
      <c r="B34" s="40">
        <v>270</v>
      </c>
    </row>
    <row r="35" spans="1:2" ht="15" thickBot="1" x14ac:dyDescent="0.4">
      <c r="A35" s="46" t="s">
        <v>7</v>
      </c>
      <c r="B35" s="40">
        <v>28480</v>
      </c>
    </row>
    <row r="36" spans="1:2" ht="15" thickBot="1" x14ac:dyDescent="0.4">
      <c r="A36" s="3" t="s">
        <v>24</v>
      </c>
      <c r="B36" s="40">
        <v>693</v>
      </c>
    </row>
    <row r="37" spans="1:2" ht="15" thickBot="1" x14ac:dyDescent="0.4">
      <c r="A37" s="3" t="s">
        <v>53</v>
      </c>
      <c r="B37" s="40">
        <v>44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1660</v>
      </c>
    </row>
    <row r="40" spans="1:2" ht="15" thickBot="1" x14ac:dyDescent="0.4">
      <c r="A40" s="3" t="s">
        <v>46</v>
      </c>
      <c r="B40" s="40">
        <v>288</v>
      </c>
    </row>
    <row r="41" spans="1:2" ht="15" thickBot="1" x14ac:dyDescent="0.4">
      <c r="A41" s="3" t="s">
        <v>37</v>
      </c>
      <c r="B41" s="40">
        <v>138</v>
      </c>
    </row>
    <row r="42" spans="1:2" ht="15" thickBot="1" x14ac:dyDescent="0.4">
      <c r="A42" s="46" t="s">
        <v>19</v>
      </c>
      <c r="B42" s="40">
        <v>4668</v>
      </c>
    </row>
    <row r="43" spans="1:2" ht="15" thickBot="1" x14ac:dyDescent="0.4">
      <c r="A43" s="3" t="s">
        <v>65</v>
      </c>
      <c r="B43" s="40">
        <v>124</v>
      </c>
    </row>
    <row r="44" spans="1:2" ht="15" thickBot="1" x14ac:dyDescent="0.4">
      <c r="A44" s="3" t="s">
        <v>40</v>
      </c>
      <c r="B44" s="40">
        <v>506</v>
      </c>
    </row>
    <row r="45" spans="1:2" ht="15" thickBot="1" x14ac:dyDescent="0.4">
      <c r="A45" s="3" t="s">
        <v>25</v>
      </c>
      <c r="B45" s="40">
        <v>391</v>
      </c>
    </row>
    <row r="46" spans="1:2" ht="15" thickBot="1" x14ac:dyDescent="0.4">
      <c r="A46" s="3" t="s">
        <v>54</v>
      </c>
      <c r="B46" s="40">
        <v>44</v>
      </c>
    </row>
    <row r="47" spans="1:2" ht="15" thickBot="1" x14ac:dyDescent="0.4">
      <c r="A47" s="3" t="s">
        <v>20</v>
      </c>
      <c r="B47" s="40">
        <v>301</v>
      </c>
    </row>
    <row r="48" spans="1:2" ht="15" thickBot="1" x14ac:dyDescent="0.4">
      <c r="A48" s="46" t="s">
        <v>15</v>
      </c>
      <c r="B48" s="40">
        <v>1369</v>
      </c>
    </row>
    <row r="49" spans="1:2" ht="21.5" thickBot="1" x14ac:dyDescent="0.4">
      <c r="A49" s="61" t="s">
        <v>66</v>
      </c>
      <c r="B49" s="62">
        <v>6</v>
      </c>
    </row>
    <row r="50" spans="1:2" ht="15" thickBot="1" x14ac:dyDescent="0.4">
      <c r="A50" s="3" t="s">
        <v>28</v>
      </c>
      <c r="B50" s="40">
        <v>80</v>
      </c>
    </row>
    <row r="51" spans="1:2" ht="15" thickBot="1" x14ac:dyDescent="0.4">
      <c r="A51" s="3" t="s">
        <v>48</v>
      </c>
      <c r="B51" s="40">
        <v>54</v>
      </c>
    </row>
    <row r="52" spans="1:2" ht="15" thickBot="1" x14ac:dyDescent="0.4">
      <c r="A52" s="3" t="s">
        <v>29</v>
      </c>
      <c r="B52" s="40">
        <v>1014</v>
      </c>
    </row>
    <row r="53" spans="1:2" ht="15" thickBot="1" x14ac:dyDescent="0.4">
      <c r="A53" s="46" t="s">
        <v>9</v>
      </c>
      <c r="B53" s="40">
        <v>1019</v>
      </c>
    </row>
    <row r="54" spans="1:2" ht="15" thickBot="1" x14ac:dyDescent="0.4">
      <c r="A54" s="3" t="s">
        <v>56</v>
      </c>
      <c r="B54" s="40">
        <v>68</v>
      </c>
    </row>
    <row r="55" spans="1:2" ht="15" thickBot="1" x14ac:dyDescent="0.4">
      <c r="A55" s="3" t="s">
        <v>22</v>
      </c>
      <c r="B55" s="40">
        <v>459</v>
      </c>
    </row>
    <row r="56" spans="1:2" ht="15" thickBot="1" x14ac:dyDescent="0.4">
      <c r="A56" s="14" t="s">
        <v>55</v>
      </c>
      <c r="B56" s="41">
        <v>10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AF08A804-F8FE-417B-B657-1AD3FD77195A}"/>
    <hyperlink ref="A33" r:id="rId2" display="https://www.worldometers.info/coronavirus/usa/new-jersey/" xr:uid="{71888ED0-F0ED-47A2-ACC0-5262AEF17B17}"/>
    <hyperlink ref="A24" r:id="rId3" display="https://www.worldometers.info/coronavirus/usa/massachusetts/" xr:uid="{DF3F6B57-23B9-43C1-AC21-B98C01C12836}"/>
    <hyperlink ref="A6" r:id="rId4" display="https://www.worldometers.info/coronavirus/usa/california/" xr:uid="{89ABAA00-FF98-4A08-ABBB-42FB95A0073B}"/>
    <hyperlink ref="A42" r:id="rId5" display="https://www.worldometers.info/coronavirus/usa/pennsylvania/" xr:uid="{03369348-5174-4D25-BF76-7B5CC03CFA55}"/>
    <hyperlink ref="A48" r:id="rId6" display="https://www.worldometers.info/coronavirus/usa/texas/" xr:uid="{A9744E05-1812-4A96-9BC1-71DA4C7F3CC4}"/>
    <hyperlink ref="A11" r:id="rId7" display="https://www.worldometers.info/coronavirus/usa/florida/" xr:uid="{471909F3-A732-494C-ACB0-77C30F36B75E}"/>
    <hyperlink ref="A21" r:id="rId8" display="https://www.worldometers.info/coronavirus/usa/louisiana/" xr:uid="{9651B3C5-C5AA-4C94-848B-2F6752DFD79C}"/>
    <hyperlink ref="A39" r:id="rId9" display="https://www.worldometers.info/coronavirus/usa/ohio/" xr:uid="{68AE930F-1F1E-449E-9337-AF4F6402C5CA}"/>
    <hyperlink ref="A53" r:id="rId10" display="https://www.worldometers.info/coronavirus/usa/washington/" xr:uid="{97F90E02-4AC5-4AC9-9741-A27E2BFB18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493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686</v>
      </c>
    </row>
    <row r="5" spans="1:3" ht="13" thickBot="1" x14ac:dyDescent="0.4">
      <c r="A5" s="36" t="s">
        <v>34</v>
      </c>
      <c r="B5" s="3" t="s">
        <v>34</v>
      </c>
      <c r="C5" s="40">
        <v>100</v>
      </c>
    </row>
    <row r="6" spans="1:3" ht="15" thickBot="1" x14ac:dyDescent="0.4">
      <c r="A6" s="36" t="s">
        <v>10</v>
      </c>
      <c r="B6" s="46" t="s">
        <v>10</v>
      </c>
      <c r="C6" s="40">
        <v>3321</v>
      </c>
    </row>
    <row r="7" spans="1:3" ht="13" thickBot="1" x14ac:dyDescent="0.4">
      <c r="A7" s="36" t="s">
        <v>18</v>
      </c>
      <c r="B7" s="3" t="s">
        <v>18</v>
      </c>
      <c r="C7" s="40">
        <v>1224</v>
      </c>
    </row>
    <row r="8" spans="1:3" ht="13" thickBot="1" x14ac:dyDescent="0.4">
      <c r="A8" s="36" t="s">
        <v>23</v>
      </c>
      <c r="B8" s="3" t="s">
        <v>23</v>
      </c>
      <c r="C8" s="40">
        <v>3449</v>
      </c>
    </row>
    <row r="9" spans="1:3" ht="13" thickBot="1" x14ac:dyDescent="0.4">
      <c r="A9" s="36" t="s">
        <v>43</v>
      </c>
      <c r="B9" s="3" t="s">
        <v>43</v>
      </c>
      <c r="C9" s="40">
        <v>297</v>
      </c>
    </row>
    <row r="10" spans="1:3" ht="13" thickBot="1" x14ac:dyDescent="0.4">
      <c r="A10" s="36" t="s">
        <v>95</v>
      </c>
      <c r="B10" s="3" t="s">
        <v>63</v>
      </c>
      <c r="C10" s="40">
        <v>392</v>
      </c>
    </row>
    <row r="11" spans="1:3" ht="15" thickBot="1" x14ac:dyDescent="0.4">
      <c r="A11" s="36" t="s">
        <v>13</v>
      </c>
      <c r="B11" s="46" t="s">
        <v>13</v>
      </c>
      <c r="C11" s="40">
        <v>1997</v>
      </c>
    </row>
    <row r="12" spans="1:3" ht="13" thickBot="1" x14ac:dyDescent="0.4">
      <c r="A12" s="36" t="s">
        <v>16</v>
      </c>
      <c r="B12" s="3" t="s">
        <v>16</v>
      </c>
      <c r="C12" s="40">
        <v>1649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74</v>
      </c>
    </row>
    <row r="16" spans="1:3" ht="13" thickBot="1" x14ac:dyDescent="0.4">
      <c r="A16" s="36" t="s">
        <v>12</v>
      </c>
      <c r="B16" s="3" t="s">
        <v>12</v>
      </c>
      <c r="C16" s="40">
        <v>4234</v>
      </c>
    </row>
    <row r="17" spans="1:3" ht="13" thickBot="1" x14ac:dyDescent="0.4">
      <c r="A17" s="36" t="s">
        <v>27</v>
      </c>
      <c r="B17" s="3" t="s">
        <v>27</v>
      </c>
      <c r="C17" s="40">
        <v>1765</v>
      </c>
    </row>
    <row r="18" spans="1:3" ht="13" thickBot="1" x14ac:dyDescent="0.4">
      <c r="A18" s="36" t="s">
        <v>41</v>
      </c>
      <c r="B18" s="3" t="s">
        <v>41</v>
      </c>
      <c r="C18" s="40">
        <v>364</v>
      </c>
    </row>
    <row r="19" spans="1:3" ht="13" thickBot="1" x14ac:dyDescent="0.4">
      <c r="A19" s="36" t="s">
        <v>45</v>
      </c>
      <c r="B19" s="3" t="s">
        <v>45</v>
      </c>
      <c r="C19" s="40">
        <v>198</v>
      </c>
    </row>
    <row r="20" spans="1:3" ht="13" thickBot="1" x14ac:dyDescent="0.4">
      <c r="A20" s="36" t="s">
        <v>38</v>
      </c>
      <c r="B20" s="3" t="s">
        <v>38</v>
      </c>
      <c r="C20" s="40">
        <v>346</v>
      </c>
    </row>
    <row r="21" spans="1:3" ht="15" thickBot="1" x14ac:dyDescent="0.4">
      <c r="A21" s="36" t="s">
        <v>14</v>
      </c>
      <c r="B21" s="46" t="s">
        <v>14</v>
      </c>
      <c r="C21" s="40">
        <v>2563</v>
      </c>
    </row>
    <row r="22" spans="1:3" ht="13" thickBot="1" x14ac:dyDescent="0.4">
      <c r="B22" s="3" t="s">
        <v>39</v>
      </c>
      <c r="C22" s="40">
        <v>71</v>
      </c>
    </row>
    <row r="23" spans="1:3" ht="13" thickBot="1" x14ac:dyDescent="0.4">
      <c r="A23" s="36" t="s">
        <v>26</v>
      </c>
      <c r="B23" s="3" t="s">
        <v>26</v>
      </c>
      <c r="C23" s="40">
        <v>2023</v>
      </c>
    </row>
    <row r="24" spans="1:3" ht="15" thickBot="1" x14ac:dyDescent="0.4">
      <c r="A24" s="36" t="s">
        <v>17</v>
      </c>
      <c r="B24" s="46" t="s">
        <v>17</v>
      </c>
      <c r="C24" s="40">
        <v>5862</v>
      </c>
    </row>
    <row r="25" spans="1:3" ht="13" thickBot="1" x14ac:dyDescent="0.4">
      <c r="A25" s="36" t="s">
        <v>11</v>
      </c>
      <c r="B25" s="3" t="s">
        <v>11</v>
      </c>
      <c r="C25" s="40">
        <v>4915</v>
      </c>
    </row>
    <row r="26" spans="1:3" ht="13" thickBot="1" x14ac:dyDescent="0.4">
      <c r="A26" s="36" t="s">
        <v>32</v>
      </c>
      <c r="B26" s="3" t="s">
        <v>32</v>
      </c>
      <c r="C26" s="40">
        <v>740</v>
      </c>
    </row>
    <row r="27" spans="1:3" ht="13" thickBot="1" x14ac:dyDescent="0.4">
      <c r="A27" s="36" t="s">
        <v>30</v>
      </c>
      <c r="B27" s="3" t="s">
        <v>30</v>
      </c>
      <c r="C27" s="40">
        <v>528</v>
      </c>
    </row>
    <row r="28" spans="1:3" ht="13" thickBot="1" x14ac:dyDescent="0.4">
      <c r="A28" s="36" t="s">
        <v>35</v>
      </c>
      <c r="B28" s="3" t="s">
        <v>35</v>
      </c>
      <c r="C28" s="40">
        <v>612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125</v>
      </c>
    </row>
    <row r="31" spans="1:3" ht="13" thickBot="1" x14ac:dyDescent="0.4">
      <c r="A31" s="36" t="s">
        <v>31</v>
      </c>
      <c r="B31" s="3" t="s">
        <v>31</v>
      </c>
      <c r="C31" s="40">
        <v>358</v>
      </c>
    </row>
    <row r="32" spans="1:3" ht="13" thickBot="1" x14ac:dyDescent="0.4">
      <c r="A32" s="36" t="s">
        <v>42</v>
      </c>
      <c r="B32" s="3" t="s">
        <v>42</v>
      </c>
      <c r="C32" s="40">
        <v>172</v>
      </c>
    </row>
    <row r="33" spans="1:3" ht="15" thickBot="1" x14ac:dyDescent="0.4">
      <c r="A33" s="36" t="s">
        <v>8</v>
      </c>
      <c r="B33" s="46" t="s">
        <v>8</v>
      </c>
      <c r="C33" s="40">
        <v>10448</v>
      </c>
    </row>
    <row r="34" spans="1:3" ht="13" thickBot="1" x14ac:dyDescent="0.4">
      <c r="A34" s="36" t="s">
        <v>44</v>
      </c>
      <c r="B34" s="3" t="s">
        <v>44</v>
      </c>
      <c r="C34" s="40">
        <v>270</v>
      </c>
    </row>
    <row r="35" spans="1:3" ht="15" thickBot="1" x14ac:dyDescent="0.4">
      <c r="A35" s="36" t="s">
        <v>7</v>
      </c>
      <c r="B35" s="46" t="s">
        <v>7</v>
      </c>
      <c r="C35" s="40">
        <v>28480</v>
      </c>
    </row>
    <row r="36" spans="1:3" ht="13" thickBot="1" x14ac:dyDescent="0.4">
      <c r="A36" s="36" t="s">
        <v>24</v>
      </c>
      <c r="B36" s="3" t="s">
        <v>24</v>
      </c>
      <c r="C36" s="40">
        <v>693</v>
      </c>
    </row>
    <row r="37" spans="1:3" ht="13" thickBot="1" x14ac:dyDescent="0.4">
      <c r="B37" s="3" t="s">
        <v>53</v>
      </c>
      <c r="C37" s="40">
        <v>44</v>
      </c>
    </row>
    <row r="38" spans="1:3" ht="15" thickBot="1" x14ac:dyDescent="0.4">
      <c r="A38" s="36" t="s">
        <v>21</v>
      </c>
      <c r="B38" s="46" t="s">
        <v>21</v>
      </c>
      <c r="C38" s="40">
        <v>1660</v>
      </c>
    </row>
    <row r="39" spans="1:3" ht="13" thickBot="1" x14ac:dyDescent="0.4">
      <c r="A39" s="36" t="s">
        <v>46</v>
      </c>
      <c r="B39" s="3" t="s">
        <v>46</v>
      </c>
      <c r="C39" s="40">
        <v>288</v>
      </c>
    </row>
    <row r="40" spans="1:3" ht="13" thickBot="1" x14ac:dyDescent="0.4">
      <c r="A40" s="36" t="s">
        <v>37</v>
      </c>
      <c r="B40" s="3" t="s">
        <v>37</v>
      </c>
      <c r="C40" s="40">
        <v>138</v>
      </c>
    </row>
    <row r="41" spans="1:3" ht="15" thickBot="1" x14ac:dyDescent="0.4">
      <c r="A41" s="36" t="s">
        <v>19</v>
      </c>
      <c r="B41" s="46" t="s">
        <v>19</v>
      </c>
      <c r="C41" s="40">
        <v>4668</v>
      </c>
    </row>
    <row r="42" spans="1:3" ht="13" thickBot="1" x14ac:dyDescent="0.4">
      <c r="A42" s="36" t="s">
        <v>65</v>
      </c>
      <c r="B42" s="3" t="s">
        <v>65</v>
      </c>
      <c r="C42" s="40">
        <v>124</v>
      </c>
    </row>
    <row r="43" spans="1:3" ht="13" thickBot="1" x14ac:dyDescent="0.4">
      <c r="B43" s="3" t="s">
        <v>40</v>
      </c>
      <c r="C43" s="40">
        <v>506</v>
      </c>
    </row>
    <row r="44" spans="1:3" ht="13" thickBot="1" x14ac:dyDescent="0.4">
      <c r="A44" s="36" t="s">
        <v>25</v>
      </c>
      <c r="B44" s="3" t="s">
        <v>25</v>
      </c>
      <c r="C44" s="40">
        <v>391</v>
      </c>
    </row>
    <row r="45" spans="1:3" ht="13" thickBot="1" x14ac:dyDescent="0.4">
      <c r="A45" s="36" t="s">
        <v>54</v>
      </c>
      <c r="B45" s="3" t="s">
        <v>54</v>
      </c>
      <c r="C45" s="40">
        <v>44</v>
      </c>
    </row>
    <row r="46" spans="1:3" ht="13" thickBot="1" x14ac:dyDescent="0.4">
      <c r="A46" s="36" t="s">
        <v>20</v>
      </c>
      <c r="B46" s="3" t="s">
        <v>20</v>
      </c>
      <c r="C46" s="40">
        <v>301</v>
      </c>
    </row>
    <row r="47" spans="1:3" ht="15" thickBot="1" x14ac:dyDescent="0.4">
      <c r="A47" s="36" t="s">
        <v>15</v>
      </c>
      <c r="B47" s="46" t="s">
        <v>15</v>
      </c>
      <c r="C47" s="40">
        <v>1369</v>
      </c>
    </row>
    <row r="48" spans="1:3" ht="13" thickBot="1" x14ac:dyDescent="0.4">
      <c r="A48" s="36" t="s">
        <v>28</v>
      </c>
      <c r="B48" s="3" t="s">
        <v>28</v>
      </c>
      <c r="C48" s="40">
        <v>80</v>
      </c>
    </row>
    <row r="49" spans="1:3" ht="13" thickBot="1" x14ac:dyDescent="0.4">
      <c r="A49" s="36" t="s">
        <v>48</v>
      </c>
      <c r="B49" s="3" t="s">
        <v>48</v>
      </c>
      <c r="C49" s="40">
        <v>54</v>
      </c>
    </row>
    <row r="50" spans="1:3" ht="13" thickBot="1" x14ac:dyDescent="0.4">
      <c r="A50" s="36" t="s">
        <v>29</v>
      </c>
      <c r="B50" s="3" t="s">
        <v>29</v>
      </c>
      <c r="C50" s="40">
        <v>1014</v>
      </c>
    </row>
    <row r="51" spans="1:3" ht="15" thickBot="1" x14ac:dyDescent="0.4">
      <c r="A51" s="36" t="s">
        <v>9</v>
      </c>
      <c r="B51" s="46" t="s">
        <v>9</v>
      </c>
      <c r="C51" s="40">
        <v>1019</v>
      </c>
    </row>
    <row r="52" spans="1:3" ht="13" thickBot="1" x14ac:dyDescent="0.4">
      <c r="B52" s="3" t="s">
        <v>56</v>
      </c>
      <c r="C52" s="40">
        <v>68</v>
      </c>
    </row>
    <row r="53" spans="1:3" ht="13" thickBot="1" x14ac:dyDescent="0.4">
      <c r="A53" s="36" t="s">
        <v>22</v>
      </c>
      <c r="B53" s="3" t="s">
        <v>22</v>
      </c>
      <c r="C53" s="40">
        <v>459</v>
      </c>
    </row>
    <row r="54" spans="1:3" ht="13" thickBot="1" x14ac:dyDescent="0.4">
      <c r="A54" s="36" t="s">
        <v>55</v>
      </c>
      <c r="B54" s="14" t="s">
        <v>55</v>
      </c>
      <c r="C54" s="41">
        <v>10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46EE0906-84BE-4BE3-91E9-B305C7AAD5CE}"/>
    <hyperlink ref="B33" r:id="rId2" display="https://www.worldometers.info/coronavirus/usa/new-jersey/" xr:uid="{0A7BECCE-1960-429C-B221-AE5D50DA94DD}"/>
    <hyperlink ref="B24" r:id="rId3" display="https://www.worldometers.info/coronavirus/usa/massachusetts/" xr:uid="{80D51609-851D-49B2-AD50-8BFB90F895E1}"/>
    <hyperlink ref="B6" r:id="rId4" display="https://www.worldometers.info/coronavirus/usa/california/" xr:uid="{E06CED53-AE8E-44E3-9F35-4262B349DFED}"/>
    <hyperlink ref="B41" r:id="rId5" display="https://www.worldometers.info/coronavirus/usa/pennsylvania/" xr:uid="{74735F5F-2180-43E9-9453-FEEC92283DC7}"/>
    <hyperlink ref="B47" r:id="rId6" display="https://www.worldometers.info/coronavirus/usa/texas/" xr:uid="{D3C0D343-9D86-4CC1-BE40-9EC0E0D957FA}"/>
    <hyperlink ref="B11" r:id="rId7" display="https://www.worldometers.info/coronavirus/usa/florida/" xr:uid="{A9178925-A22A-4470-A46D-9CE43C1C0B1B}"/>
    <hyperlink ref="B21" r:id="rId8" display="https://www.worldometers.info/coronavirus/usa/louisiana/" xr:uid="{E13CE421-0DE2-4C93-B88A-2894E22C80EF}"/>
    <hyperlink ref="B38" r:id="rId9" display="https://www.worldometers.info/coronavirus/usa/ohio/" xr:uid="{D06408F9-7A52-406D-9FFE-7BC8AC986CDB}"/>
    <hyperlink ref="B51" r:id="rId10" display="https://www.worldometers.info/coronavirus/usa/washington/" xr:uid="{0CC65613-8155-4CFB-82CD-198F53277BD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2020-05-19T12:07:09Z</dcterms:modified>
</cp:coreProperties>
</file>