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90CAB94-DC0D-4DE5-8C91-6A69B5F8AA37}" xr6:coauthVersionLast="45" xr6:coauthVersionMax="45" xr10:uidLastSave="{1290B0E5-A179-45BF-AB64-0DAE8863DA08}"/>
  <bookViews>
    <workbookView xWindow="8085" yWindow="-19845" windowWidth="2485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Updates'!$A$1:$V$28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10" i="3"/>
  <c r="N50" i="3"/>
  <c r="N27" i="3"/>
  <c r="N41" i="3"/>
  <c r="N20" i="3"/>
  <c r="N28" i="3"/>
  <c r="N25" i="3"/>
  <c r="N36" i="3"/>
  <c r="N38" i="3"/>
  <c r="N14" i="3"/>
  <c r="N18" i="3"/>
  <c r="N7" i="3"/>
  <c r="N5" i="3"/>
  <c r="N4" i="3"/>
  <c r="N2" i="3"/>
  <c r="N21" i="3"/>
  <c r="N54" i="3"/>
  <c r="N9" i="3"/>
  <c r="N17" i="3"/>
  <c r="N37" i="3"/>
  <c r="N43" i="3"/>
  <c r="N16" i="3"/>
  <c r="N12" i="3"/>
  <c r="N32" i="3"/>
  <c r="N42" i="3"/>
  <c r="N29" i="3"/>
  <c r="N8" i="3"/>
  <c r="N22" i="3"/>
  <c r="N46" i="3"/>
  <c r="N11" i="3"/>
  <c r="N31" i="3"/>
  <c r="N30" i="3"/>
  <c r="N23" i="3"/>
  <c r="N49" i="3"/>
  <c r="N35" i="3"/>
  <c r="N45" i="3"/>
  <c r="N6" i="3"/>
  <c r="N47" i="3"/>
  <c r="N19" i="3"/>
  <c r="N56" i="3"/>
  <c r="N40" i="3"/>
  <c r="N13" i="3"/>
  <c r="N26" i="3"/>
  <c r="N3" i="3"/>
  <c r="N55" i="3"/>
  <c r="N52" i="3"/>
  <c r="N48" i="3"/>
  <c r="N34" i="3"/>
  <c r="N39" i="3"/>
  <c r="N33" i="3"/>
  <c r="N53" i="3"/>
  <c r="N24" i="3"/>
  <c r="N51" i="3"/>
  <c r="N44" i="3"/>
  <c r="N15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L49" i="3" l="1"/>
  <c r="L28" i="3"/>
  <c r="L56" i="3"/>
  <c r="L45" i="3"/>
  <c r="L33" i="3"/>
  <c r="L29" i="3"/>
  <c r="L10" i="3"/>
  <c r="L42" i="3"/>
  <c r="L22" i="3"/>
  <c r="L12" i="3"/>
  <c r="L4" i="3"/>
  <c r="L51" i="3"/>
  <c r="L19" i="3"/>
  <c r="L27" i="3"/>
  <c r="L54" i="3"/>
  <c r="L20" i="3"/>
  <c r="L24" i="3"/>
  <c r="L44" i="3"/>
  <c r="L46" i="3"/>
  <c r="L35" i="3"/>
  <c r="L38" i="3"/>
  <c r="L11" i="3"/>
  <c r="L3" i="3"/>
  <c r="L39" i="3"/>
  <c r="L36" i="3"/>
  <c r="L7" i="3"/>
  <c r="L16" i="3"/>
  <c r="L53" i="3"/>
  <c r="L55" i="3"/>
  <c r="L50" i="3"/>
  <c r="L9" i="3"/>
  <c r="L6" i="3"/>
  <c r="L47" i="3"/>
  <c r="L21" i="3"/>
  <c r="L37" i="3"/>
  <c r="L14" i="3"/>
  <c r="L43" i="3"/>
  <c r="L5" i="3"/>
  <c r="L34" i="3"/>
  <c r="L30" i="3"/>
  <c r="L31" i="3"/>
  <c r="L26" i="3"/>
  <c r="L52" i="3"/>
  <c r="L15" i="3"/>
  <c r="L48" i="3"/>
  <c r="L17" i="3"/>
  <c r="L13" i="3"/>
  <c r="L18" i="3"/>
  <c r="L23" i="3"/>
  <c r="L8" i="3"/>
  <c r="L32" i="3"/>
  <c r="L40" i="3"/>
  <c r="L41" i="3"/>
  <c r="L2" i="3"/>
  <c r="M5" i="3" l="1"/>
  <c r="M39" i="3"/>
  <c r="M46" i="3"/>
  <c r="M26" i="3"/>
  <c r="M10" i="3"/>
  <c r="M8" i="3"/>
  <c r="M34" i="3"/>
  <c r="M19" i="3"/>
  <c r="M11" i="3"/>
  <c r="M43" i="3"/>
  <c r="M7" i="3"/>
  <c r="M44" i="3"/>
  <c r="M36" i="3"/>
  <c r="M41" i="3"/>
  <c r="M25" i="3"/>
  <c r="M4" i="3"/>
  <c r="M38" i="3"/>
  <c r="M23" i="3"/>
  <c r="M28" i="3"/>
  <c r="M31" i="3"/>
  <c r="M35" i="3"/>
  <c r="M29" i="3"/>
  <c r="M37" i="3"/>
  <c r="M27" i="3"/>
  <c r="M51" i="3"/>
  <c r="M13" i="3"/>
  <c r="M22" i="3"/>
  <c r="M55" i="3"/>
  <c r="M53" i="3"/>
  <c r="M42" i="3"/>
  <c r="M21" i="3"/>
  <c r="M16" i="3"/>
  <c r="M48" i="3"/>
  <c r="M9" i="3"/>
  <c r="M18" i="3"/>
  <c r="M32" i="3"/>
  <c r="M47" i="3"/>
  <c r="M24" i="3"/>
  <c r="M20" i="3"/>
  <c r="M2" i="3"/>
  <c r="M14" i="3"/>
  <c r="M17" i="3"/>
  <c r="M50" i="3"/>
  <c r="M6" i="3"/>
  <c r="M3" i="3"/>
  <c r="M40" i="3"/>
  <c r="M15" i="3"/>
  <c r="M52" i="3"/>
  <c r="M33" i="3"/>
  <c r="M12" i="3"/>
  <c r="M30" i="3"/>
  <c r="M56" i="3"/>
  <c r="M54" i="3"/>
  <c r="M45" i="3"/>
  <c r="L25" i="3" l="1"/>
  <c r="N5" i="1" l="1"/>
  <c r="O5" i="1" s="1"/>
  <c r="N6" i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N23" i="1"/>
  <c r="N24" i="1"/>
  <c r="N25" i="1"/>
  <c r="O25" i="1" s="1"/>
  <c r="N26" i="1"/>
  <c r="O26" i="1" s="1"/>
  <c r="O23" i="1" l="1"/>
  <c r="O22" i="1"/>
  <c r="O7" i="1"/>
  <c r="O6" i="1"/>
  <c r="O15" i="1"/>
  <c r="O24" i="1"/>
  <c r="O16" i="1"/>
  <c r="U2" i="1"/>
  <c r="N27" i="1" l="1"/>
  <c r="O27" i="1" l="1"/>
  <c r="U21" i="1"/>
  <c r="V21" i="1" s="1"/>
  <c r="U23" i="1"/>
  <c r="V23" i="1" s="1"/>
  <c r="U10" i="1"/>
  <c r="V10" i="1" s="1"/>
  <c r="U5" i="1"/>
  <c r="V5" i="1" s="1"/>
  <c r="U9" i="1"/>
  <c r="V9" i="1" s="1"/>
  <c r="U11" i="1"/>
  <c r="V11" i="1" s="1"/>
  <c r="U20" i="1"/>
  <c r="V20" i="1" s="1"/>
  <c r="U18" i="1"/>
  <c r="V18" i="1" s="1"/>
  <c r="U26" i="1"/>
  <c r="V26" i="1" s="1"/>
  <c r="U24" i="1"/>
  <c r="V24" i="1" s="1"/>
  <c r="U19" i="1"/>
  <c r="V19" i="1" s="1"/>
  <c r="U12" i="1"/>
  <c r="V12" i="1" s="1"/>
  <c r="U7" i="1"/>
  <c r="V7" i="1" s="1"/>
  <c r="U14" i="1"/>
  <c r="V14" i="1" s="1"/>
  <c r="U25" i="1"/>
  <c r="V25" i="1" s="1"/>
  <c r="U16" i="1"/>
  <c r="V16" i="1" s="1"/>
  <c r="U13" i="1"/>
  <c r="V13" i="1" s="1"/>
  <c r="U22" i="1"/>
  <c r="V22" i="1" s="1"/>
  <c r="U15" i="1"/>
  <c r="V15" i="1" s="1"/>
  <c r="U6" i="1"/>
  <c r="V6" i="1" s="1"/>
  <c r="U17" i="1"/>
  <c r="V17" i="1" s="1"/>
  <c r="U8" i="1"/>
  <c r="V8" i="1" s="1"/>
  <c r="S15" i="1"/>
  <c r="S26" i="1"/>
  <c r="S18" i="1"/>
  <c r="S10" i="1"/>
  <c r="S20" i="1"/>
  <c r="S12" i="1"/>
  <c r="S25" i="1"/>
  <c r="S17" i="1"/>
  <c r="S9" i="1"/>
  <c r="S22" i="1"/>
  <c r="S14" i="1"/>
  <c r="S6" i="1"/>
  <c r="S7" i="1"/>
  <c r="S19" i="1"/>
  <c r="S16" i="1"/>
  <c r="S8" i="1"/>
  <c r="S23" i="1"/>
  <c r="S11" i="1"/>
  <c r="S24" i="1"/>
  <c r="S27" i="1" s="1"/>
  <c r="S21" i="1"/>
  <c r="S13" i="1"/>
  <c r="S5" i="1"/>
  <c r="T20" i="1"/>
  <c r="T24" i="1"/>
  <c r="T27" i="1" s="1"/>
  <c r="T23" i="1"/>
  <c r="T15" i="1"/>
  <c r="T7" i="1"/>
  <c r="T25" i="1"/>
  <c r="T17" i="1"/>
  <c r="T9" i="1"/>
  <c r="T22" i="1"/>
  <c r="T14" i="1"/>
  <c r="T6" i="1"/>
  <c r="T12" i="1"/>
  <c r="T19" i="1"/>
  <c r="T11" i="1"/>
  <c r="T8" i="1"/>
  <c r="T21" i="1"/>
  <c r="T13" i="1"/>
  <c r="T5" i="1"/>
  <c r="T16" i="1"/>
  <c r="T26" i="1"/>
  <c r="T18" i="1"/>
  <c r="T10" i="1"/>
  <c r="R21" i="1"/>
  <c r="R13" i="1"/>
  <c r="R5" i="1"/>
  <c r="R18" i="1"/>
  <c r="R7" i="1"/>
  <c r="R10" i="1"/>
  <c r="R23" i="1"/>
  <c r="R15" i="1"/>
  <c r="R20" i="1"/>
  <c r="R12" i="1"/>
  <c r="R26" i="1"/>
  <c r="R25" i="1"/>
  <c r="R17" i="1"/>
  <c r="R9" i="1"/>
  <c r="R14" i="1"/>
  <c r="R19" i="1"/>
  <c r="R11" i="1"/>
  <c r="R22" i="1"/>
  <c r="R6" i="1"/>
  <c r="R24" i="1"/>
  <c r="R27" i="1" s="1"/>
  <c r="R16" i="1"/>
  <c r="R8" i="1"/>
  <c r="Q5" i="1"/>
  <c r="Q17" i="1"/>
  <c r="Q24" i="1"/>
  <c r="Q27" i="1" s="1"/>
  <c r="Q10" i="1"/>
  <c r="Q21" i="1"/>
  <c r="Q7" i="1"/>
  <c r="Q18" i="1"/>
  <c r="Q8" i="1"/>
  <c r="Q22" i="1"/>
  <c r="Q26" i="1"/>
  <c r="Q25" i="1"/>
  <c r="Q9" i="1"/>
  <c r="Q6" i="1"/>
  <c r="Q13" i="1"/>
  <c r="Q14" i="1"/>
  <c r="Q19" i="1"/>
  <c r="Q20" i="1"/>
  <c r="Q16" i="1"/>
  <c r="Q12" i="1"/>
  <c r="Q15" i="1"/>
  <c r="Q23" i="1"/>
  <c r="Q11" i="1"/>
  <c r="U27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<sst xmlns="http://schemas.openxmlformats.org/spreadsheetml/2006/main" count="321" uniqueCount="102">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</sst>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california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396699</v>
      </c>
      <c r="C5" s="2"/>
      <c r="D5" s="1">
        <v>30372</v>
      </c>
      <c r="E5" s="2"/>
      <c r="F5" s="1">
        <v>282188</v>
      </c>
      <c r="G5" s="1">
        <v>20392</v>
      </c>
      <c r="H5" s="1">
        <v>1561</v>
      </c>
      <c r="I5" s="1">
        <v>2359512</v>
      </c>
      <c r="J5" s="1">
        <v>121289</v>
      </c>
      <c r="K5" s="7"/>
      <c r="L5" s="8"/>
      <c r="M5" s="26">
        <f t="shared" ref="M5:M26" si="0">D5/B5</f>
        <v>7.6561826472968164E-2</v>
      </c>
      <c r="N5" s="4">
        <f t="shared" ref="N5:N27" si="1">D5/$O$1</f>
        <v>2024800</v>
      </c>
      <c r="O5" s="5">
        <f t="shared" ref="O5:O27" si="2">ABS(F5-N5)/N5</f>
        <v>0.86063413670485978</v>
      </c>
      <c r="P5" s="5"/>
      <c r="Q5" s="22">
        <f t="shared" ref="Q5:Q26" si="3">$Q$2*$N5</f>
        <v>303720</v>
      </c>
      <c r="R5" s="22">
        <f t="shared" ref="R5:R26" si="4">$R$2*$N5</f>
        <v>1214880</v>
      </c>
      <c r="S5" s="22">
        <f t="shared" ref="S5:S26" si="5">$S$2*$N5</f>
        <v>506200</v>
      </c>
      <c r="T5" s="22">
        <f t="shared" ref="T5:T26" si="6">$T$2*$N5</f>
        <v>253100</v>
      </c>
      <c r="U5" s="22">
        <f t="shared" ref="U5:U26" si="7">$U$2*$N5</f>
        <v>30372</v>
      </c>
      <c r="V5" s="19">
        <f t="shared" ref="V5:V26" si="8">N5-U5</f>
        <v>1994428</v>
      </c>
    </row>
    <row r="6" spans="1:22" ht="15" thickBot="1" x14ac:dyDescent="0.4">
      <c r="A6" s="44" t="s">
        <v>8</v>
      </c>
      <c r="B6" s="1">
        <v>165162</v>
      </c>
      <c r="C6" s="2"/>
      <c r="D6" s="1">
        <v>12082</v>
      </c>
      <c r="E6" s="2"/>
      <c r="F6" s="1">
        <v>129528</v>
      </c>
      <c r="G6" s="1">
        <v>18595</v>
      </c>
      <c r="H6" s="1">
        <v>1360</v>
      </c>
      <c r="I6" s="1">
        <v>918891</v>
      </c>
      <c r="J6" s="1">
        <v>103453</v>
      </c>
      <c r="K6" s="7"/>
      <c r="L6" s="8"/>
      <c r="M6" s="26">
        <f t="shared" si="0"/>
        <v>7.315242004819511E-2</v>
      </c>
      <c r="N6" s="4">
        <f t="shared" si="1"/>
        <v>805466.66666666674</v>
      </c>
      <c r="O6" s="5">
        <f t="shared" si="2"/>
        <v>0.83918887601390502</v>
      </c>
      <c r="P6" s="5"/>
      <c r="Q6" s="22">
        <f t="shared" si="3"/>
        <v>120820</v>
      </c>
      <c r="R6" s="22">
        <f t="shared" si="4"/>
        <v>483280</v>
      </c>
      <c r="S6" s="22">
        <f t="shared" si="5"/>
        <v>201366.66666666669</v>
      </c>
      <c r="T6" s="22">
        <f t="shared" si="6"/>
        <v>100683.33333333334</v>
      </c>
      <c r="U6" s="22">
        <f t="shared" si="7"/>
        <v>12082</v>
      </c>
      <c r="V6" s="19">
        <f t="shared" si="8"/>
        <v>793384.66666666674</v>
      </c>
    </row>
    <row r="7" spans="1:22" ht="15" thickBot="1" x14ac:dyDescent="0.4">
      <c r="A7" s="44" t="s">
        <v>10</v>
      </c>
      <c r="B7" s="1">
        <v>126408</v>
      </c>
      <c r="C7" s="2"/>
      <c r="D7" s="1">
        <v>4558</v>
      </c>
      <c r="E7" s="2"/>
      <c r="F7" s="1">
        <v>89858</v>
      </c>
      <c r="G7" s="1">
        <v>3199</v>
      </c>
      <c r="H7" s="2">
        <v>115</v>
      </c>
      <c r="I7" s="1">
        <v>2238478</v>
      </c>
      <c r="J7" s="1">
        <v>56653</v>
      </c>
      <c r="K7" s="7"/>
      <c r="L7" s="8"/>
      <c r="M7" s="26">
        <f t="shared" si="0"/>
        <v>3.6057844440225299E-2</v>
      </c>
      <c r="N7" s="4">
        <f t="shared" si="1"/>
        <v>303866.66666666669</v>
      </c>
      <c r="O7" s="5">
        <f t="shared" si="2"/>
        <v>0.7042847740236946</v>
      </c>
      <c r="P7" s="5"/>
      <c r="Q7" s="22">
        <f t="shared" si="3"/>
        <v>45580</v>
      </c>
      <c r="R7" s="22">
        <f t="shared" si="4"/>
        <v>182320</v>
      </c>
      <c r="S7" s="22">
        <f t="shared" si="5"/>
        <v>75966.666666666672</v>
      </c>
      <c r="T7" s="22">
        <f t="shared" si="6"/>
        <v>37983.333333333336</v>
      </c>
      <c r="U7" s="22">
        <f t="shared" si="7"/>
        <v>4558</v>
      </c>
      <c r="V7" s="19">
        <f t="shared" si="8"/>
        <v>299308.66666666669</v>
      </c>
    </row>
    <row r="8" spans="1:22" ht="15" thickBot="1" x14ac:dyDescent="0.4">
      <c r="A8" s="44" t="s">
        <v>12</v>
      </c>
      <c r="B8" s="1">
        <v>125915</v>
      </c>
      <c r="C8" s="2"/>
      <c r="D8" s="1">
        <v>5795</v>
      </c>
      <c r="E8" s="2"/>
      <c r="F8" s="1">
        <v>53478</v>
      </c>
      <c r="G8" s="1">
        <v>9937</v>
      </c>
      <c r="H8" s="2">
        <v>457</v>
      </c>
      <c r="I8" s="1">
        <v>1000919</v>
      </c>
      <c r="J8" s="1">
        <v>78988</v>
      </c>
      <c r="K8" s="7"/>
      <c r="L8" s="8"/>
      <c r="M8" s="26">
        <f t="shared" si="0"/>
        <v>4.6023110828733671E-2</v>
      </c>
      <c r="N8" s="4">
        <f t="shared" si="1"/>
        <v>386333.33333333337</v>
      </c>
      <c r="O8" s="5">
        <f t="shared" si="2"/>
        <v>0.86157549611734252</v>
      </c>
      <c r="P8" s="5"/>
      <c r="Q8" s="22">
        <f t="shared" si="3"/>
        <v>57950.000000000007</v>
      </c>
      <c r="R8" s="22">
        <f t="shared" si="4"/>
        <v>231800.00000000003</v>
      </c>
      <c r="S8" s="22">
        <f t="shared" si="5"/>
        <v>96583.333333333343</v>
      </c>
      <c r="T8" s="22">
        <f t="shared" si="6"/>
        <v>48291.666666666672</v>
      </c>
      <c r="U8" s="22">
        <f t="shared" si="7"/>
        <v>5795</v>
      </c>
      <c r="V8" s="19">
        <f t="shared" si="8"/>
        <v>380538.33333333337</v>
      </c>
    </row>
    <row r="9" spans="1:22" ht="15" thickBot="1" x14ac:dyDescent="0.4">
      <c r="A9" s="44" t="s">
        <v>17</v>
      </c>
      <c r="B9" s="1">
        <v>102557</v>
      </c>
      <c r="C9" s="2"/>
      <c r="D9" s="1">
        <v>7235</v>
      </c>
      <c r="E9" s="2"/>
      <c r="F9" s="1">
        <v>17214</v>
      </c>
      <c r="G9" s="1">
        <v>14880</v>
      </c>
      <c r="H9" s="1">
        <v>1050</v>
      </c>
      <c r="I9" s="1">
        <v>680564</v>
      </c>
      <c r="J9" s="1">
        <v>98740</v>
      </c>
      <c r="K9" s="8"/>
      <c r="L9" s="8"/>
      <c r="M9" s="26">
        <f t="shared" si="0"/>
        <v>7.0546135319870903E-2</v>
      </c>
      <c r="N9" s="4">
        <f t="shared" si="1"/>
        <v>482333.33333333337</v>
      </c>
      <c r="O9" s="5">
        <f t="shared" si="2"/>
        <v>0.96431098825155492</v>
      </c>
      <c r="P9" s="5"/>
      <c r="Q9" s="22">
        <f t="shared" si="3"/>
        <v>72350</v>
      </c>
      <c r="R9" s="22">
        <f t="shared" si="4"/>
        <v>289400</v>
      </c>
      <c r="S9" s="22">
        <f t="shared" si="5"/>
        <v>120583.33333333334</v>
      </c>
      <c r="T9" s="22">
        <f t="shared" si="6"/>
        <v>60291.666666666672</v>
      </c>
      <c r="U9" s="22">
        <f t="shared" si="7"/>
        <v>7235</v>
      </c>
      <c r="V9" s="19">
        <f t="shared" si="8"/>
        <v>475098.33333333337</v>
      </c>
    </row>
    <row r="10" spans="1:22" ht="15" thickBot="1" x14ac:dyDescent="0.4">
      <c r="A10" s="44" t="s">
        <v>19</v>
      </c>
      <c r="B10" s="1">
        <v>78920</v>
      </c>
      <c r="C10" s="2"/>
      <c r="D10" s="1">
        <v>5969</v>
      </c>
      <c r="E10" s="2"/>
      <c r="F10" s="1">
        <v>20881</v>
      </c>
      <c r="G10" s="1">
        <v>6165</v>
      </c>
      <c r="H10" s="2">
        <v>466</v>
      </c>
      <c r="I10" s="1">
        <v>518555</v>
      </c>
      <c r="J10" s="1">
        <v>40506</v>
      </c>
      <c r="K10" s="7"/>
      <c r="L10" s="8"/>
      <c r="M10" s="26">
        <f t="shared" si="0"/>
        <v>7.563355296502787E-2</v>
      </c>
      <c r="N10" s="4">
        <f t="shared" si="1"/>
        <v>397933.33333333337</v>
      </c>
      <c r="O10" s="5">
        <f t="shared" si="2"/>
        <v>0.94752638632936836</v>
      </c>
      <c r="P10" s="5"/>
      <c r="Q10" s="22">
        <f t="shared" si="3"/>
        <v>59690</v>
      </c>
      <c r="R10" s="22">
        <f t="shared" si="4"/>
        <v>238760</v>
      </c>
      <c r="S10" s="22">
        <f t="shared" si="5"/>
        <v>99483.333333333343</v>
      </c>
      <c r="T10" s="22">
        <f t="shared" si="6"/>
        <v>49741.666666666672</v>
      </c>
      <c r="U10" s="22">
        <f t="shared" si="7"/>
        <v>5969</v>
      </c>
      <c r="V10" s="19">
        <f t="shared" si="8"/>
        <v>391964.33333333337</v>
      </c>
    </row>
    <row r="11" spans="1:22" ht="15" thickBot="1" x14ac:dyDescent="0.4">
      <c r="A11" s="44" t="s">
        <v>15</v>
      </c>
      <c r="B11" s="1">
        <v>73286</v>
      </c>
      <c r="C11" s="2"/>
      <c r="D11" s="1">
        <v>1828</v>
      </c>
      <c r="E11" s="2"/>
      <c r="F11" s="1">
        <v>23593</v>
      </c>
      <c r="G11" s="1">
        <v>2527</v>
      </c>
      <c r="H11" s="2">
        <v>63</v>
      </c>
      <c r="I11" s="1">
        <v>1209187</v>
      </c>
      <c r="J11" s="1">
        <v>41702</v>
      </c>
      <c r="K11" s="7"/>
      <c r="L11" s="8"/>
      <c r="M11" s="26">
        <f t="shared" si="0"/>
        <v>2.494337254045793E-2</v>
      </c>
      <c r="N11" s="4">
        <f t="shared" si="1"/>
        <v>121866.66666666667</v>
      </c>
      <c r="O11" s="5">
        <f t="shared" si="2"/>
        <v>0.80640317286652075</v>
      </c>
      <c r="P11" s="5"/>
      <c r="Q11" s="22">
        <f t="shared" si="3"/>
        <v>18280</v>
      </c>
      <c r="R11" s="22">
        <f t="shared" si="4"/>
        <v>73120</v>
      </c>
      <c r="S11" s="22">
        <f t="shared" si="5"/>
        <v>30466.666666666668</v>
      </c>
      <c r="T11" s="22">
        <f t="shared" si="6"/>
        <v>15233.333333333334</v>
      </c>
      <c r="U11" s="22">
        <f t="shared" si="7"/>
        <v>1828</v>
      </c>
      <c r="V11" s="19">
        <f t="shared" si="8"/>
        <v>120038.66666666667</v>
      </c>
    </row>
    <row r="12" spans="1:22" ht="15" thickBot="1" x14ac:dyDescent="0.4">
      <c r="A12" s="3" t="s">
        <v>11</v>
      </c>
      <c r="B12" s="1">
        <v>63539</v>
      </c>
      <c r="C12" s="2"/>
      <c r="D12" s="1">
        <v>5855</v>
      </c>
      <c r="E12" s="2"/>
      <c r="F12" s="1">
        <v>19585</v>
      </c>
      <c r="G12" s="1">
        <v>6362</v>
      </c>
      <c r="H12" s="2">
        <v>586</v>
      </c>
      <c r="I12" s="1">
        <v>740912</v>
      </c>
      <c r="J12" s="1">
        <v>74189</v>
      </c>
      <c r="K12" s="7"/>
      <c r="L12" s="8"/>
      <c r="M12" s="26">
        <f t="shared" si="0"/>
        <v>9.2148129495270625E-2</v>
      </c>
      <c r="N12" s="4">
        <f t="shared" si="1"/>
        <v>390333.33333333337</v>
      </c>
      <c r="O12" s="5">
        <f t="shared" si="2"/>
        <v>0.94982493595217765</v>
      </c>
      <c r="P12" s="5"/>
      <c r="Q12" s="22">
        <f t="shared" si="3"/>
        <v>58550.000000000007</v>
      </c>
      <c r="R12" s="22">
        <f t="shared" si="4"/>
        <v>234200.00000000003</v>
      </c>
      <c r="S12" s="22">
        <f t="shared" si="5"/>
        <v>97583.333333333343</v>
      </c>
      <c r="T12" s="22">
        <f t="shared" si="6"/>
        <v>48791.666666666672</v>
      </c>
      <c r="U12" s="22">
        <f t="shared" si="7"/>
        <v>5855</v>
      </c>
      <c r="V12" s="19">
        <f t="shared" si="8"/>
        <v>384478.33333333337</v>
      </c>
    </row>
    <row r="13" spans="1:22" ht="15" thickBot="1" x14ac:dyDescent="0.4">
      <c r="A13" s="44" t="s">
        <v>13</v>
      </c>
      <c r="B13" s="1">
        <v>61488</v>
      </c>
      <c r="C13" s="2"/>
      <c r="D13" s="1">
        <v>2660</v>
      </c>
      <c r="E13" s="2"/>
      <c r="F13" s="1">
        <v>48655</v>
      </c>
      <c r="G13" s="1">
        <v>2863</v>
      </c>
      <c r="H13" s="2">
        <v>124</v>
      </c>
      <c r="I13" s="1">
        <v>1135865</v>
      </c>
      <c r="J13" s="1">
        <v>52886</v>
      </c>
      <c r="K13" s="7"/>
      <c r="L13" s="8"/>
      <c r="M13" s="26">
        <f t="shared" si="0"/>
        <v>4.3260473588342438E-2</v>
      </c>
      <c r="N13" s="4">
        <f t="shared" si="1"/>
        <v>177333.33333333334</v>
      </c>
      <c r="O13" s="5">
        <f t="shared" si="2"/>
        <v>0.72562969924812026</v>
      </c>
      <c r="P13" s="5"/>
      <c r="Q13" s="22">
        <f t="shared" si="3"/>
        <v>26600</v>
      </c>
      <c r="R13" s="22">
        <f t="shared" si="4"/>
        <v>106400</v>
      </c>
      <c r="S13" s="22">
        <f t="shared" si="5"/>
        <v>44333.333333333336</v>
      </c>
      <c r="T13" s="22">
        <f t="shared" si="6"/>
        <v>22166.666666666668</v>
      </c>
      <c r="U13" s="22">
        <f t="shared" si="7"/>
        <v>2660</v>
      </c>
      <c r="V13" s="19">
        <f t="shared" si="8"/>
        <v>174673.33333333334</v>
      </c>
    </row>
    <row r="14" spans="1:22" ht="15" thickBot="1" x14ac:dyDescent="0.4">
      <c r="A14" s="3" t="s">
        <v>26</v>
      </c>
      <c r="B14" s="1">
        <v>56770</v>
      </c>
      <c r="C14" s="2"/>
      <c r="D14" s="1">
        <v>2702</v>
      </c>
      <c r="E14" s="2"/>
      <c r="F14" s="1">
        <v>49909</v>
      </c>
      <c r="G14" s="1">
        <v>9390</v>
      </c>
      <c r="H14" s="2">
        <v>447</v>
      </c>
      <c r="I14" s="1">
        <v>405414</v>
      </c>
      <c r="J14" s="1">
        <v>67058</v>
      </c>
      <c r="K14" s="8"/>
      <c r="L14" s="8"/>
      <c r="M14" s="26">
        <f t="shared" si="0"/>
        <v>4.7595561035758321E-2</v>
      </c>
      <c r="N14" s="4">
        <f t="shared" si="1"/>
        <v>180133.33333333334</v>
      </c>
      <c r="O14" s="5">
        <f t="shared" si="2"/>
        <v>0.72293301258327169</v>
      </c>
      <c r="P14" s="5"/>
      <c r="Q14" s="22">
        <f t="shared" si="3"/>
        <v>27020</v>
      </c>
      <c r="R14" s="22">
        <f t="shared" si="4"/>
        <v>108080</v>
      </c>
      <c r="S14" s="22">
        <f t="shared" si="5"/>
        <v>45033.333333333336</v>
      </c>
      <c r="T14" s="22">
        <f t="shared" si="6"/>
        <v>22516.666666666668</v>
      </c>
      <c r="U14" s="22">
        <f t="shared" si="7"/>
        <v>2702</v>
      </c>
      <c r="V14" s="19">
        <f t="shared" si="8"/>
        <v>177431.33333333334</v>
      </c>
    </row>
    <row r="15" spans="1:22" ht="15" thickBot="1" x14ac:dyDescent="0.4">
      <c r="A15" s="3" t="s">
        <v>16</v>
      </c>
      <c r="B15" s="1">
        <v>50621</v>
      </c>
      <c r="C15" s="2"/>
      <c r="D15" s="1">
        <v>2174</v>
      </c>
      <c r="E15" s="2"/>
      <c r="F15" s="1">
        <v>47589</v>
      </c>
      <c r="G15" s="1">
        <v>4768</v>
      </c>
      <c r="H15" s="2">
        <v>205</v>
      </c>
      <c r="I15" s="1">
        <v>605082</v>
      </c>
      <c r="J15" s="1">
        <v>56990</v>
      </c>
      <c r="K15" s="8"/>
      <c r="L15" s="8"/>
      <c r="M15" s="26">
        <f t="shared" si="0"/>
        <v>4.2946603188400073E-2</v>
      </c>
      <c r="N15" s="4">
        <f t="shared" si="1"/>
        <v>144933.33333333334</v>
      </c>
      <c r="O15" s="5">
        <f t="shared" si="2"/>
        <v>0.67164903403863851</v>
      </c>
      <c r="P15" s="5"/>
      <c r="Q15" s="22">
        <f t="shared" si="3"/>
        <v>21740</v>
      </c>
      <c r="R15" s="22">
        <f t="shared" si="4"/>
        <v>86960</v>
      </c>
      <c r="S15" s="22">
        <f t="shared" si="5"/>
        <v>36233.333333333336</v>
      </c>
      <c r="T15" s="22">
        <f t="shared" si="6"/>
        <v>18116.666666666668</v>
      </c>
      <c r="U15" s="22">
        <f t="shared" si="7"/>
        <v>2174</v>
      </c>
      <c r="V15" s="19">
        <f t="shared" si="8"/>
        <v>142759.33333333334</v>
      </c>
    </row>
    <row r="16" spans="1:22" ht="15" thickBot="1" x14ac:dyDescent="0.4">
      <c r="A16" s="3" t="s">
        <v>29</v>
      </c>
      <c r="B16" s="1">
        <v>48532</v>
      </c>
      <c r="C16" s="2"/>
      <c r="D16" s="1">
        <v>1453</v>
      </c>
      <c r="E16" s="2"/>
      <c r="F16" s="1">
        <v>40687</v>
      </c>
      <c r="G16" s="1">
        <v>5686</v>
      </c>
      <c r="H16" s="2">
        <v>170</v>
      </c>
      <c r="I16" s="1">
        <v>405858</v>
      </c>
      <c r="J16" s="1">
        <v>47549</v>
      </c>
      <c r="K16" s="7"/>
      <c r="L16" s="8"/>
      <c r="M16" s="26">
        <f t="shared" si="0"/>
        <v>2.9939009313442677E-2</v>
      </c>
      <c r="N16" s="4">
        <f t="shared" si="1"/>
        <v>96866.666666666672</v>
      </c>
      <c r="O16" s="5">
        <f t="shared" si="2"/>
        <v>0.57996902959394359</v>
      </c>
      <c r="P16" s="5"/>
      <c r="Q16" s="22">
        <f t="shared" si="3"/>
        <v>14530</v>
      </c>
      <c r="R16" s="22">
        <f t="shared" si="4"/>
        <v>58120</v>
      </c>
      <c r="S16" s="22">
        <f t="shared" si="5"/>
        <v>24216.666666666668</v>
      </c>
      <c r="T16" s="22">
        <f t="shared" si="6"/>
        <v>12108.333333333334</v>
      </c>
      <c r="U16" s="22">
        <f t="shared" si="7"/>
        <v>1453</v>
      </c>
      <c r="V16" s="19">
        <f t="shared" si="8"/>
        <v>95413.666666666672</v>
      </c>
    </row>
    <row r="17" spans="1:22" ht="15" thickBot="1" x14ac:dyDescent="0.4">
      <c r="A17" s="3" t="s">
        <v>23</v>
      </c>
      <c r="B17" s="1">
        <v>43460</v>
      </c>
      <c r="C17" s="2"/>
      <c r="D17" s="1">
        <v>4038</v>
      </c>
      <c r="E17" s="2"/>
      <c r="F17" s="1">
        <v>31733</v>
      </c>
      <c r="G17" s="1">
        <v>12190</v>
      </c>
      <c r="H17" s="1">
        <v>1133</v>
      </c>
      <c r="I17" s="1">
        <v>287387</v>
      </c>
      <c r="J17" s="1">
        <v>80607</v>
      </c>
      <c r="K17" s="8"/>
      <c r="L17" s="8"/>
      <c r="M17" s="26">
        <f t="shared" si="0"/>
        <v>9.2913023469857345E-2</v>
      </c>
      <c r="N17" s="4">
        <f t="shared" si="1"/>
        <v>269200</v>
      </c>
      <c r="O17" s="5">
        <f t="shared" si="2"/>
        <v>0.88212109955423479</v>
      </c>
      <c r="P17" s="5"/>
      <c r="Q17" s="22">
        <f t="shared" si="3"/>
        <v>40380</v>
      </c>
      <c r="R17" s="22">
        <f t="shared" si="4"/>
        <v>161520</v>
      </c>
      <c r="S17" s="22">
        <f t="shared" si="5"/>
        <v>67300</v>
      </c>
      <c r="T17" s="22">
        <f t="shared" si="6"/>
        <v>33650</v>
      </c>
      <c r="U17" s="22">
        <f t="shared" si="7"/>
        <v>4038</v>
      </c>
      <c r="V17" s="19">
        <f t="shared" si="8"/>
        <v>265162</v>
      </c>
    </row>
    <row r="18" spans="1:22" ht="15" thickBot="1" x14ac:dyDescent="0.4">
      <c r="A18" s="44" t="s">
        <v>14</v>
      </c>
      <c r="B18" s="1">
        <v>42016</v>
      </c>
      <c r="C18" s="2"/>
      <c r="D18" s="1">
        <v>2918</v>
      </c>
      <c r="E18" s="2"/>
      <c r="F18" s="1">
        <v>7370</v>
      </c>
      <c r="G18" s="1">
        <v>9038</v>
      </c>
      <c r="H18" s="2">
        <v>628</v>
      </c>
      <c r="I18" s="1">
        <v>420786</v>
      </c>
      <c r="J18" s="1">
        <v>90515</v>
      </c>
      <c r="K18" s="7"/>
      <c r="L18" s="8"/>
      <c r="M18" s="26">
        <f t="shared" si="0"/>
        <v>6.944973343488195E-2</v>
      </c>
      <c r="N18" s="4">
        <f t="shared" si="1"/>
        <v>194533.33333333334</v>
      </c>
      <c r="O18" s="5">
        <f t="shared" si="2"/>
        <v>0.96211446196024675</v>
      </c>
      <c r="P18" s="5"/>
      <c r="Q18" s="22">
        <f t="shared" si="3"/>
        <v>29180</v>
      </c>
      <c r="R18" s="22">
        <f t="shared" si="4"/>
        <v>116720</v>
      </c>
      <c r="S18" s="22">
        <f t="shared" si="5"/>
        <v>48633.333333333336</v>
      </c>
      <c r="T18" s="22">
        <f t="shared" si="6"/>
        <v>24316.666666666668</v>
      </c>
      <c r="U18" s="22">
        <f t="shared" si="7"/>
        <v>2918</v>
      </c>
      <c r="V18" s="19">
        <f t="shared" si="8"/>
        <v>191615.33333333334</v>
      </c>
    </row>
    <row r="19" spans="1:22" ht="15" thickBot="1" x14ac:dyDescent="0.4">
      <c r="A19" s="44" t="s">
        <v>21</v>
      </c>
      <c r="B19" s="1">
        <v>37792</v>
      </c>
      <c r="C19" s="2"/>
      <c r="D19" s="1">
        <v>2363</v>
      </c>
      <c r="E19" s="2"/>
      <c r="F19" s="1">
        <v>28299</v>
      </c>
      <c r="G19" s="1">
        <v>3233</v>
      </c>
      <c r="H19" s="2">
        <v>202</v>
      </c>
      <c r="I19" s="1">
        <v>446195</v>
      </c>
      <c r="J19" s="1">
        <v>38172</v>
      </c>
      <c r="K19" s="7"/>
      <c r="L19" s="8"/>
      <c r="M19" s="26">
        <f t="shared" si="0"/>
        <v>6.2526460626587635E-2</v>
      </c>
      <c r="N19" s="4">
        <f t="shared" si="1"/>
        <v>157533.33333333334</v>
      </c>
      <c r="O19" s="5">
        <f t="shared" si="2"/>
        <v>0.8203618281845112</v>
      </c>
      <c r="P19" s="5"/>
      <c r="Q19" s="22">
        <f t="shared" si="3"/>
        <v>23630</v>
      </c>
      <c r="R19" s="22">
        <f t="shared" si="4"/>
        <v>94520</v>
      </c>
      <c r="S19" s="22">
        <f t="shared" si="5"/>
        <v>39383.333333333336</v>
      </c>
      <c r="T19" s="22">
        <f t="shared" si="6"/>
        <v>19691.666666666668</v>
      </c>
      <c r="U19" s="22">
        <f t="shared" si="7"/>
        <v>2363</v>
      </c>
      <c r="V19" s="19">
        <f t="shared" si="8"/>
        <v>155170.33333333334</v>
      </c>
    </row>
    <row r="20" spans="1:22" ht="15" thickBot="1" x14ac:dyDescent="0.4">
      <c r="A20" s="3" t="s">
        <v>27</v>
      </c>
      <c r="B20" s="1">
        <v>36578</v>
      </c>
      <c r="C20" s="2"/>
      <c r="D20" s="1">
        <v>2258</v>
      </c>
      <c r="E20" s="2"/>
      <c r="F20" s="1">
        <v>10003</v>
      </c>
      <c r="G20" s="1">
        <v>5433</v>
      </c>
      <c r="H20" s="2">
        <v>335</v>
      </c>
      <c r="I20" s="1">
        <v>291638</v>
      </c>
      <c r="J20" s="1">
        <v>43320</v>
      </c>
      <c r="K20" s="7"/>
      <c r="L20" s="8"/>
      <c r="M20" s="26">
        <f t="shared" si="0"/>
        <v>6.173109519383236E-2</v>
      </c>
      <c r="N20" s="4">
        <f t="shared" si="1"/>
        <v>150533.33333333334</v>
      </c>
      <c r="O20" s="5">
        <f t="shared" si="2"/>
        <v>0.93354960141718335</v>
      </c>
      <c r="P20" s="5"/>
      <c r="Q20" s="22">
        <f t="shared" si="3"/>
        <v>22580</v>
      </c>
      <c r="R20" s="22">
        <f t="shared" si="4"/>
        <v>90320</v>
      </c>
      <c r="S20" s="22">
        <f t="shared" si="5"/>
        <v>37633.333333333336</v>
      </c>
      <c r="T20" s="22">
        <f t="shared" si="6"/>
        <v>18816.666666666668</v>
      </c>
      <c r="U20" s="22">
        <f t="shared" si="7"/>
        <v>2258</v>
      </c>
      <c r="V20" s="19">
        <f t="shared" si="8"/>
        <v>148275.33333333334</v>
      </c>
    </row>
    <row r="21" spans="1:22" ht="15" thickBot="1" x14ac:dyDescent="0.4">
      <c r="A21" s="3" t="s">
        <v>24</v>
      </c>
      <c r="B21" s="1">
        <v>33294</v>
      </c>
      <c r="C21" s="2"/>
      <c r="D21" s="1">
        <v>1015</v>
      </c>
      <c r="E21" s="2"/>
      <c r="F21" s="1">
        <v>13419</v>
      </c>
      <c r="G21" s="1">
        <v>3174</v>
      </c>
      <c r="H21" s="2">
        <v>97</v>
      </c>
      <c r="I21" s="1">
        <v>482147</v>
      </c>
      <c r="J21" s="1">
        <v>45971</v>
      </c>
      <c r="K21" s="7"/>
      <c r="L21" s="8"/>
      <c r="M21" s="26">
        <f t="shared" si="0"/>
        <v>3.0485973448669431E-2</v>
      </c>
      <c r="N21" s="4">
        <f t="shared" si="1"/>
        <v>67666.666666666672</v>
      </c>
      <c r="O21" s="5">
        <f t="shared" si="2"/>
        <v>0.80168965517241386</v>
      </c>
      <c r="P21" s="5"/>
      <c r="Q21" s="22">
        <f t="shared" si="3"/>
        <v>10150</v>
      </c>
      <c r="R21" s="22">
        <f t="shared" si="4"/>
        <v>40600</v>
      </c>
      <c r="S21" s="22">
        <f t="shared" si="5"/>
        <v>16916.666666666668</v>
      </c>
      <c r="T21" s="22">
        <f t="shared" si="6"/>
        <v>8458.3333333333339</v>
      </c>
      <c r="U21" s="22">
        <f t="shared" si="7"/>
        <v>1015</v>
      </c>
      <c r="V21" s="19">
        <f t="shared" si="8"/>
        <v>66651.666666666672</v>
      </c>
    </row>
    <row r="22" spans="1:22" ht="15" thickBot="1" x14ac:dyDescent="0.4">
      <c r="A22" s="3" t="s">
        <v>18</v>
      </c>
      <c r="B22" s="1">
        <v>27615</v>
      </c>
      <c r="C22" s="2"/>
      <c r="D22" s="1">
        <v>1524</v>
      </c>
      <c r="E22" s="2"/>
      <c r="F22" s="1">
        <v>23828</v>
      </c>
      <c r="G22" s="1">
        <v>4795</v>
      </c>
      <c r="H22" s="2">
        <v>265</v>
      </c>
      <c r="I22" s="1">
        <v>205761</v>
      </c>
      <c r="J22" s="1">
        <v>35730</v>
      </c>
      <c r="K22" s="8"/>
      <c r="L22" s="8"/>
      <c r="M22" s="26">
        <f t="shared" si="0"/>
        <v>5.5187398153177622E-2</v>
      </c>
      <c r="N22" s="4">
        <f t="shared" si="1"/>
        <v>101600</v>
      </c>
      <c r="O22" s="5">
        <f t="shared" si="2"/>
        <v>0.76547244094488187</v>
      </c>
      <c r="P22" s="5"/>
      <c r="Q22" s="22">
        <f t="shared" si="3"/>
        <v>15240</v>
      </c>
      <c r="R22" s="22">
        <f t="shared" si="4"/>
        <v>60960</v>
      </c>
      <c r="S22" s="22">
        <f t="shared" si="5"/>
        <v>25400</v>
      </c>
      <c r="T22" s="22">
        <f t="shared" si="6"/>
        <v>12700</v>
      </c>
      <c r="U22" s="22">
        <f t="shared" si="7"/>
        <v>1524</v>
      </c>
      <c r="V22" s="19">
        <f t="shared" si="8"/>
        <v>100076</v>
      </c>
    </row>
    <row r="23" spans="1:22" ht="15" thickBot="1" x14ac:dyDescent="0.4">
      <c r="A23" s="3" t="s">
        <v>32</v>
      </c>
      <c r="B23" s="1">
        <v>26980</v>
      </c>
      <c r="C23" s="2"/>
      <c r="D23" s="1">
        <v>1159</v>
      </c>
      <c r="E23" s="2"/>
      <c r="F23" s="1">
        <v>3957</v>
      </c>
      <c r="G23" s="1">
        <v>4784</v>
      </c>
      <c r="H23" s="2">
        <v>206</v>
      </c>
      <c r="I23" s="1">
        <v>322340</v>
      </c>
      <c r="J23" s="1">
        <v>57156</v>
      </c>
      <c r="K23" s="7"/>
      <c r="L23" s="8"/>
      <c r="M23" s="26">
        <f t="shared" si="0"/>
        <v>4.2957746478873238E-2</v>
      </c>
      <c r="N23" s="4">
        <f t="shared" si="1"/>
        <v>77266.666666666672</v>
      </c>
      <c r="O23" s="5">
        <f t="shared" si="2"/>
        <v>0.94878774805867128</v>
      </c>
      <c r="P23" s="5"/>
      <c r="Q23" s="22">
        <f t="shared" si="3"/>
        <v>11590</v>
      </c>
      <c r="R23" s="22">
        <f t="shared" si="4"/>
        <v>46360</v>
      </c>
      <c r="S23" s="22">
        <f t="shared" si="5"/>
        <v>19316.666666666668</v>
      </c>
      <c r="T23" s="22">
        <f t="shared" si="6"/>
        <v>9658.3333333333339</v>
      </c>
      <c r="U23" s="22">
        <f t="shared" si="7"/>
        <v>1159</v>
      </c>
      <c r="V23" s="19">
        <f t="shared" si="8"/>
        <v>76107.666666666672</v>
      </c>
    </row>
    <row r="24" spans="1:22" ht="15" thickBot="1" x14ac:dyDescent="0.4">
      <c r="A24" s="3" t="s">
        <v>20</v>
      </c>
      <c r="B24" s="1">
        <v>25520</v>
      </c>
      <c r="C24" s="2"/>
      <c r="D24" s="2">
        <v>408</v>
      </c>
      <c r="E24" s="2"/>
      <c r="F24" s="1">
        <v>8187</v>
      </c>
      <c r="G24" s="1">
        <v>3737</v>
      </c>
      <c r="H24" s="2">
        <v>60</v>
      </c>
      <c r="I24" s="1">
        <v>482172</v>
      </c>
      <c r="J24" s="1">
        <v>70605</v>
      </c>
      <c r="K24" s="7"/>
      <c r="L24" s="8"/>
      <c r="M24" s="26">
        <f t="shared" si="0"/>
        <v>1.5987460815047021E-2</v>
      </c>
      <c r="N24" s="4">
        <f t="shared" si="1"/>
        <v>27200</v>
      </c>
      <c r="O24" s="5">
        <f t="shared" si="2"/>
        <v>0.69900735294117644</v>
      </c>
      <c r="P24" s="5"/>
      <c r="Q24" s="22">
        <f t="shared" si="3"/>
        <v>4080</v>
      </c>
      <c r="R24" s="22">
        <f t="shared" si="4"/>
        <v>16320</v>
      </c>
      <c r="S24" s="22">
        <f t="shared" si="5"/>
        <v>6800</v>
      </c>
      <c r="T24" s="22">
        <f t="shared" si="6"/>
        <v>3400</v>
      </c>
      <c r="U24" s="22">
        <f t="shared" si="7"/>
        <v>408</v>
      </c>
      <c r="V24" s="19">
        <f t="shared" si="8"/>
        <v>26792</v>
      </c>
    </row>
    <row r="25" spans="1:22" ht="15" thickBot="1" x14ac:dyDescent="0.4">
      <c r="A25" s="3" t="s">
        <v>33</v>
      </c>
      <c r="B25" s="1">
        <v>24332</v>
      </c>
      <c r="C25" s="2"/>
      <c r="D25" s="1">
        <v>1012</v>
      </c>
      <c r="E25" s="2"/>
      <c r="F25" s="1">
        <v>23146</v>
      </c>
      <c r="G25" s="1">
        <v>3343</v>
      </c>
      <c r="H25" s="2">
        <v>139</v>
      </c>
      <c r="I25" s="1">
        <v>370255</v>
      </c>
      <c r="J25" s="1">
        <v>50868</v>
      </c>
      <c r="K25" s="8"/>
      <c r="L25" s="8"/>
      <c r="M25" s="26">
        <f t="shared" si="0"/>
        <v>4.1591320072332731E-2</v>
      </c>
      <c r="N25" s="4">
        <f t="shared" si="1"/>
        <v>67466.666666666672</v>
      </c>
      <c r="O25" s="5">
        <f t="shared" si="2"/>
        <v>0.65692687747035572</v>
      </c>
      <c r="P25" s="5"/>
      <c r="Q25" s="22">
        <f t="shared" si="3"/>
        <v>10120</v>
      </c>
      <c r="R25" s="22">
        <f t="shared" si="4"/>
        <v>40480</v>
      </c>
      <c r="S25" s="22">
        <f t="shared" si="5"/>
        <v>16866.666666666668</v>
      </c>
      <c r="T25" s="22">
        <f t="shared" si="6"/>
        <v>8433.3333333333339</v>
      </c>
      <c r="U25" s="22">
        <f t="shared" si="7"/>
        <v>1012</v>
      </c>
      <c r="V25" s="19">
        <f t="shared" si="8"/>
        <v>66454.666666666672</v>
      </c>
    </row>
    <row r="26" spans="1:22" ht="15" thickBot="1" x14ac:dyDescent="0.4">
      <c r="A26" s="44" t="s">
        <v>9</v>
      </c>
      <c r="B26" s="1">
        <v>24258</v>
      </c>
      <c r="C26" s="2"/>
      <c r="D26" s="1">
        <v>1160</v>
      </c>
      <c r="E26" s="2"/>
      <c r="F26" s="1">
        <v>15713</v>
      </c>
      <c r="G26" s="1">
        <v>3186</v>
      </c>
      <c r="H26" s="2">
        <v>152</v>
      </c>
      <c r="I26" s="1">
        <v>390863</v>
      </c>
      <c r="J26" s="1">
        <v>51329</v>
      </c>
      <c r="K26" s="7"/>
      <c r="L26" s="8"/>
      <c r="M26" s="26">
        <f t="shared" si="0"/>
        <v>4.7819276115096052E-2</v>
      </c>
      <c r="N26" s="4">
        <f t="shared" si="1"/>
        <v>77333.333333333343</v>
      </c>
      <c r="O26" s="5">
        <f t="shared" si="2"/>
        <v>0.79681465517241379</v>
      </c>
      <c r="P26" s="5"/>
      <c r="Q26" s="22">
        <f t="shared" si="3"/>
        <v>11600.000000000002</v>
      </c>
      <c r="R26" s="22">
        <f t="shared" si="4"/>
        <v>46400.000000000007</v>
      </c>
      <c r="S26" s="22">
        <f t="shared" si="5"/>
        <v>19333.333333333336</v>
      </c>
      <c r="T26" s="22">
        <f t="shared" si="6"/>
        <v>9666.6666666666679</v>
      </c>
      <c r="U26" s="22">
        <f t="shared" si="7"/>
        <v>1160</v>
      </c>
      <c r="V26" s="19">
        <f t="shared" si="8"/>
        <v>76173.333333333343</v>
      </c>
    </row>
    <row r="27" spans="1:22" ht="15" thickBot="1" x14ac:dyDescent="0.4">
      <c r="A27" s="3" t="s">
        <v>41</v>
      </c>
      <c r="B27" s="1">
        <v>21388</v>
      </c>
      <c r="C27" s="62">
        <v>228</v>
      </c>
      <c r="D27" s="2">
        <v>597</v>
      </c>
      <c r="E27" s="63">
        <v>4</v>
      </c>
      <c r="F27" s="1">
        <v>8123</v>
      </c>
      <c r="G27" s="1">
        <v>6779</v>
      </c>
      <c r="H27" s="2">
        <v>189</v>
      </c>
      <c r="I27" s="1">
        <v>184544</v>
      </c>
      <c r="J27" s="1">
        <v>58491</v>
      </c>
      <c r="K27" s="7"/>
      <c r="L27" s="8"/>
      <c r="M27" s="25"/>
      <c r="N27" s="4">
        <f t="shared" si="1"/>
        <v>39800</v>
      </c>
      <c r="O27" s="5">
        <f t="shared" si="2"/>
        <v>0.79590452261306532</v>
      </c>
      <c r="P27" s="5"/>
      <c r="Q27" s="22">
        <f>Q24*$N27</f>
        <v>162384000</v>
      </c>
      <c r="R27" s="22">
        <f>R24*$N27</f>
        <v>649536000</v>
      </c>
      <c r="S27" s="22">
        <f>S24*$N27</f>
        <v>270640000</v>
      </c>
      <c r="T27" s="22">
        <f>T24*$N27</f>
        <v>135320000</v>
      </c>
      <c r="U27" s="22">
        <f>U24*$N27</f>
        <v>16238400</v>
      </c>
    </row>
    <row r="28" spans="1:22" ht="15" thickBot="1" x14ac:dyDescent="0.4">
      <c r="A28" s="3" t="s">
        <v>22</v>
      </c>
      <c r="B28" s="1">
        <v>20249</v>
      </c>
      <c r="C28" s="2"/>
      <c r="D28" s="2">
        <v>633</v>
      </c>
      <c r="E28" s="2"/>
      <c r="F28" s="1">
        <v>6279</v>
      </c>
      <c r="G28" s="1">
        <v>3478</v>
      </c>
      <c r="H28" s="2">
        <v>109</v>
      </c>
      <c r="I28" s="1">
        <v>323581</v>
      </c>
      <c r="J28" s="1">
        <v>55575</v>
      </c>
      <c r="K28" s="7"/>
      <c r="L28" s="8"/>
      <c r="M28" s="24"/>
      <c r="N28" s="4"/>
      <c r="O28" s="5"/>
      <c r="P28" s="5"/>
    </row>
    <row r="29" spans="1:22" ht="15" thickBot="1" x14ac:dyDescent="0.4">
      <c r="A29" s="3" t="s">
        <v>36</v>
      </c>
      <c r="B29" s="1">
        <v>19387</v>
      </c>
      <c r="C29" s="2"/>
      <c r="D29" s="2">
        <v>676</v>
      </c>
      <c r="E29" s="2"/>
      <c r="F29" s="1">
        <v>7316</v>
      </c>
      <c r="G29" s="1">
        <v>3954</v>
      </c>
      <c r="H29" s="2">
        <v>138</v>
      </c>
      <c r="I29" s="1">
        <v>239473</v>
      </c>
      <c r="J29" s="1">
        <v>48840</v>
      </c>
      <c r="K29" s="8"/>
      <c r="L29" s="8"/>
    </row>
    <row r="30" spans="1:22" ht="15" thickBot="1" x14ac:dyDescent="0.4">
      <c r="A30" s="3" t="s">
        <v>30</v>
      </c>
      <c r="B30" s="1">
        <v>16769</v>
      </c>
      <c r="C30" s="2"/>
      <c r="D30" s="2">
        <v>803</v>
      </c>
      <c r="E30" s="2"/>
      <c r="F30" s="1">
        <v>4763</v>
      </c>
      <c r="G30" s="1">
        <v>5634</v>
      </c>
      <c r="H30" s="2">
        <v>270</v>
      </c>
      <c r="I30" s="1">
        <v>201670</v>
      </c>
      <c r="J30" s="1">
        <v>67762</v>
      </c>
      <c r="K30" s="7"/>
      <c r="L30" s="8"/>
    </row>
    <row r="31" spans="1:22" ht="15" thickBot="1" x14ac:dyDescent="0.4">
      <c r="A31" s="3" t="s">
        <v>40</v>
      </c>
      <c r="B31" s="1">
        <v>15441</v>
      </c>
      <c r="C31" s="2"/>
      <c r="D31" s="2">
        <v>772</v>
      </c>
      <c r="E31" s="2"/>
      <c r="F31" s="1">
        <v>13333</v>
      </c>
      <c r="G31" s="1">
        <v>14576</v>
      </c>
      <c r="H31" s="2">
        <v>729</v>
      </c>
      <c r="I31" s="1">
        <v>170739</v>
      </c>
      <c r="J31" s="1">
        <v>161172</v>
      </c>
      <c r="K31" s="8"/>
      <c r="L31" s="8"/>
    </row>
    <row r="32" spans="1:22" ht="15" thickBot="1" x14ac:dyDescent="0.4">
      <c r="A32" s="3" t="s">
        <v>50</v>
      </c>
      <c r="B32" s="1">
        <v>15379</v>
      </c>
      <c r="C32" s="2"/>
      <c r="D32" s="2">
        <v>189</v>
      </c>
      <c r="E32" s="2"/>
      <c r="F32" s="1">
        <v>7233</v>
      </c>
      <c r="G32" s="1">
        <v>7950</v>
      </c>
      <c r="H32" s="2">
        <v>98</v>
      </c>
      <c r="I32" s="1">
        <v>117700</v>
      </c>
      <c r="J32" s="1">
        <v>60845</v>
      </c>
      <c r="K32" s="7"/>
      <c r="L32" s="8"/>
    </row>
    <row r="33" spans="1:12" ht="15" thickBot="1" x14ac:dyDescent="0.4">
      <c r="A33" s="3" t="s">
        <v>35</v>
      </c>
      <c r="B33" s="1">
        <v>14691</v>
      </c>
      <c r="C33" s="2"/>
      <c r="D33" s="2">
        <v>817</v>
      </c>
      <c r="E33" s="2"/>
      <c r="F33" s="1">
        <v>10467</v>
      </c>
      <c r="G33" s="1">
        <v>2394</v>
      </c>
      <c r="H33" s="2">
        <v>133</v>
      </c>
      <c r="I33" s="1">
        <v>252109</v>
      </c>
      <c r="J33" s="1">
        <v>41077</v>
      </c>
      <c r="K33" s="7"/>
      <c r="L33" s="8"/>
    </row>
    <row r="34" spans="1:12" ht="15" thickBot="1" x14ac:dyDescent="0.4">
      <c r="A34" s="3" t="s">
        <v>25</v>
      </c>
      <c r="B34" s="1">
        <v>13453</v>
      </c>
      <c r="C34" s="2"/>
      <c r="D34" s="2">
        <v>538</v>
      </c>
      <c r="E34" s="2"/>
      <c r="F34" s="1">
        <v>5568</v>
      </c>
      <c r="G34" s="1">
        <v>2613</v>
      </c>
      <c r="H34" s="2">
        <v>104</v>
      </c>
      <c r="I34" s="1">
        <v>238808</v>
      </c>
      <c r="J34" s="1">
        <v>46382</v>
      </c>
      <c r="K34" s="7"/>
      <c r="L34" s="8"/>
    </row>
    <row r="35" spans="1:12" ht="15" thickBot="1" x14ac:dyDescent="0.4">
      <c r="A35" s="3" t="s">
        <v>28</v>
      </c>
      <c r="B35" s="1">
        <v>11252</v>
      </c>
      <c r="C35" s="2"/>
      <c r="D35" s="2">
        <v>120</v>
      </c>
      <c r="E35" s="2"/>
      <c r="F35" s="1">
        <v>4344</v>
      </c>
      <c r="G35" s="1">
        <v>3510</v>
      </c>
      <c r="H35" s="2">
        <v>37</v>
      </c>
      <c r="I35" s="1">
        <v>232197</v>
      </c>
      <c r="J35" s="1">
        <v>72427</v>
      </c>
      <c r="K35" s="8"/>
      <c r="L35" s="8"/>
    </row>
    <row r="36" spans="1:12" ht="15" thickBot="1" x14ac:dyDescent="0.4">
      <c r="A36" s="3" t="s">
        <v>38</v>
      </c>
      <c r="B36" s="1">
        <v>10977</v>
      </c>
      <c r="C36" s="2"/>
      <c r="D36" s="2">
        <v>466</v>
      </c>
      <c r="E36" s="2"/>
      <c r="F36" s="1">
        <v>7195</v>
      </c>
      <c r="G36" s="1">
        <v>2457</v>
      </c>
      <c r="H36" s="2">
        <v>104</v>
      </c>
      <c r="I36" s="1">
        <v>274919</v>
      </c>
      <c r="J36" s="1">
        <v>61535</v>
      </c>
      <c r="K36" s="8"/>
      <c r="L36" s="8"/>
    </row>
    <row r="37" spans="1:12" ht="15" thickBot="1" x14ac:dyDescent="0.4">
      <c r="A37" s="3" t="s">
        <v>45</v>
      </c>
      <c r="B37" s="1">
        <v>10426</v>
      </c>
      <c r="C37" s="2"/>
      <c r="D37" s="2">
        <v>232</v>
      </c>
      <c r="E37" s="2"/>
      <c r="F37" s="1">
        <v>5422</v>
      </c>
      <c r="G37" s="1">
        <v>3579</v>
      </c>
      <c r="H37" s="2">
        <v>80</v>
      </c>
      <c r="I37" s="1">
        <v>113653</v>
      </c>
      <c r="J37" s="1">
        <v>39012</v>
      </c>
      <c r="K37" s="7"/>
      <c r="L37" s="8"/>
    </row>
    <row r="38" spans="1:12" ht="15" thickBot="1" x14ac:dyDescent="0.4">
      <c r="A38" s="3" t="s">
        <v>43</v>
      </c>
      <c r="B38" s="1">
        <v>9773</v>
      </c>
      <c r="C38" s="2"/>
      <c r="D38" s="2">
        <v>388</v>
      </c>
      <c r="E38" s="2"/>
      <c r="F38" s="1">
        <v>3754</v>
      </c>
      <c r="G38" s="1">
        <v>10036</v>
      </c>
      <c r="H38" s="2">
        <v>398</v>
      </c>
      <c r="I38" s="1">
        <v>66729</v>
      </c>
      <c r="J38" s="1">
        <v>68527</v>
      </c>
      <c r="K38" s="8"/>
      <c r="L38" s="8"/>
    </row>
    <row r="39" spans="1:12" ht="15" thickBot="1" x14ac:dyDescent="0.4">
      <c r="A39" s="3" t="s">
        <v>31</v>
      </c>
      <c r="B39" s="1">
        <v>9266</v>
      </c>
      <c r="C39" s="2"/>
      <c r="D39" s="2">
        <v>433</v>
      </c>
      <c r="E39" s="2"/>
      <c r="F39" s="1">
        <v>2015</v>
      </c>
      <c r="G39" s="1">
        <v>3008</v>
      </c>
      <c r="H39" s="2">
        <v>141</v>
      </c>
      <c r="I39" s="1">
        <v>191125</v>
      </c>
      <c r="J39" s="1">
        <v>62050</v>
      </c>
      <c r="K39" s="7"/>
      <c r="L39" s="8"/>
    </row>
    <row r="40" spans="1:12" ht="21.5" thickBot="1" x14ac:dyDescent="0.4">
      <c r="A40" s="3" t="s">
        <v>63</v>
      </c>
      <c r="B40" s="1">
        <v>9199</v>
      </c>
      <c r="C40" s="2"/>
      <c r="D40" s="2">
        <v>479</v>
      </c>
      <c r="E40" s="2"/>
      <c r="F40" s="1">
        <v>7582</v>
      </c>
      <c r="G40" s="1">
        <v>13034</v>
      </c>
      <c r="H40" s="2">
        <v>679</v>
      </c>
      <c r="I40" s="1">
        <v>51861</v>
      </c>
      <c r="J40" s="1">
        <v>73484</v>
      </c>
      <c r="K40" s="8"/>
      <c r="L40" s="8"/>
    </row>
    <row r="41" spans="1:12" ht="15" thickBot="1" x14ac:dyDescent="0.4">
      <c r="A41" s="3" t="s">
        <v>44</v>
      </c>
      <c r="B41" s="1">
        <v>8672</v>
      </c>
      <c r="C41" s="2"/>
      <c r="D41" s="2">
        <v>387</v>
      </c>
      <c r="E41" s="2"/>
      <c r="F41" s="1">
        <v>5079</v>
      </c>
      <c r="G41" s="1">
        <v>4136</v>
      </c>
      <c r="H41" s="2">
        <v>185</v>
      </c>
      <c r="I41" s="1">
        <v>224640</v>
      </c>
      <c r="J41" s="1">
        <v>107133</v>
      </c>
      <c r="K41" s="7"/>
      <c r="L41" s="8"/>
    </row>
    <row r="42" spans="1:12" ht="15" thickBot="1" x14ac:dyDescent="0.4">
      <c r="A42" s="3" t="s">
        <v>34</v>
      </c>
      <c r="B42" s="1">
        <v>8651</v>
      </c>
      <c r="C42" s="2"/>
      <c r="D42" s="2">
        <v>152</v>
      </c>
      <c r="E42" s="2"/>
      <c r="F42" s="1">
        <v>2422</v>
      </c>
      <c r="G42" s="1">
        <v>2867</v>
      </c>
      <c r="H42" s="2">
        <v>50</v>
      </c>
      <c r="I42" s="1">
        <v>150975</v>
      </c>
      <c r="J42" s="1">
        <v>50028</v>
      </c>
      <c r="K42" s="8"/>
      <c r="L42" s="8"/>
    </row>
    <row r="43" spans="1:12" ht="15" thickBot="1" x14ac:dyDescent="0.4">
      <c r="A43" s="3" t="s">
        <v>46</v>
      </c>
      <c r="B43" s="1">
        <v>7003</v>
      </c>
      <c r="C43" s="2"/>
      <c r="D43" s="2">
        <v>345</v>
      </c>
      <c r="E43" s="2"/>
      <c r="F43" s="2">
        <v>791</v>
      </c>
      <c r="G43" s="1">
        <v>1770</v>
      </c>
      <c r="H43" s="2">
        <v>87</v>
      </c>
      <c r="I43" s="1">
        <v>216471</v>
      </c>
      <c r="J43" s="1">
        <v>54706</v>
      </c>
      <c r="K43" s="7"/>
      <c r="L43" s="8"/>
    </row>
    <row r="44" spans="1:12" ht="15" thickBot="1" x14ac:dyDescent="0.4">
      <c r="A44" s="3" t="s">
        <v>54</v>
      </c>
      <c r="B44" s="1">
        <v>5277</v>
      </c>
      <c r="C44" s="2"/>
      <c r="D44" s="2">
        <v>65</v>
      </c>
      <c r="E44" s="2"/>
      <c r="F44" s="1">
        <v>1033</v>
      </c>
      <c r="G44" s="1">
        <v>5965</v>
      </c>
      <c r="H44" s="2">
        <v>73</v>
      </c>
      <c r="I44" s="1">
        <v>53363</v>
      </c>
      <c r="J44" s="1">
        <v>60320</v>
      </c>
      <c r="K44" s="8"/>
      <c r="L44" s="8"/>
    </row>
    <row r="45" spans="1:12" ht="15" thickBot="1" x14ac:dyDescent="0.4">
      <c r="A45" s="3" t="s">
        <v>42</v>
      </c>
      <c r="B45" s="1">
        <v>4953</v>
      </c>
      <c r="C45" s="2"/>
      <c r="D45" s="2">
        <v>278</v>
      </c>
      <c r="E45" s="2"/>
      <c r="F45" s="1">
        <v>1428</v>
      </c>
      <c r="G45" s="1">
        <v>3643</v>
      </c>
      <c r="H45" s="2">
        <v>204</v>
      </c>
      <c r="I45" s="1">
        <v>95463</v>
      </c>
      <c r="J45" s="1">
        <v>70208</v>
      </c>
      <c r="K45" s="8"/>
      <c r="L45" s="8"/>
    </row>
    <row r="46" spans="1:12" ht="15" thickBot="1" x14ac:dyDescent="0.4">
      <c r="A46" s="3" t="s">
        <v>37</v>
      </c>
      <c r="B46" s="1">
        <v>4570</v>
      </c>
      <c r="C46" s="2"/>
      <c r="D46" s="2">
        <v>161</v>
      </c>
      <c r="E46" s="2"/>
      <c r="F46" s="1">
        <v>2515</v>
      </c>
      <c r="G46" s="1">
        <v>1084</v>
      </c>
      <c r="H46" s="2">
        <v>38</v>
      </c>
      <c r="I46" s="1">
        <v>143246</v>
      </c>
      <c r="J46" s="1">
        <v>33963</v>
      </c>
      <c r="K46" s="7"/>
      <c r="L46" s="8"/>
    </row>
    <row r="47" spans="1:12" ht="15" thickBot="1" x14ac:dyDescent="0.4">
      <c r="A47" s="3" t="s">
        <v>49</v>
      </c>
      <c r="B47" s="1">
        <v>3111</v>
      </c>
      <c r="C47" s="2"/>
      <c r="D47" s="2">
        <v>83</v>
      </c>
      <c r="E47" s="2"/>
      <c r="F47" s="2">
        <v>620</v>
      </c>
      <c r="G47" s="1">
        <v>1741</v>
      </c>
      <c r="H47" s="2">
        <v>46</v>
      </c>
      <c r="I47" s="1">
        <v>54949</v>
      </c>
      <c r="J47" s="1">
        <v>30748</v>
      </c>
      <c r="K47" s="7"/>
      <c r="L47" s="8"/>
    </row>
    <row r="48" spans="1:12" ht="15" thickBot="1" x14ac:dyDescent="0.4">
      <c r="A48" s="3" t="s">
        <v>53</v>
      </c>
      <c r="B48" s="1">
        <v>2745</v>
      </c>
      <c r="C48" s="2"/>
      <c r="D48" s="2">
        <v>71</v>
      </c>
      <c r="E48" s="2"/>
      <c r="F48" s="2">
        <v>432</v>
      </c>
      <c r="G48" s="1">
        <v>3602</v>
      </c>
      <c r="H48" s="2">
        <v>93</v>
      </c>
      <c r="I48" s="1">
        <v>76856</v>
      </c>
      <c r="J48" s="1">
        <v>100853</v>
      </c>
      <c r="K48" s="8"/>
      <c r="L48" s="8"/>
    </row>
    <row r="49" spans="1:12" ht="15" thickBot="1" x14ac:dyDescent="0.4">
      <c r="A49" s="3" t="s">
        <v>39</v>
      </c>
      <c r="B49" s="1">
        <v>2482</v>
      </c>
      <c r="C49" s="2"/>
      <c r="D49" s="2">
        <v>98</v>
      </c>
      <c r="E49" s="2"/>
      <c r="F49" s="2">
        <v>587</v>
      </c>
      <c r="G49" s="1">
        <v>1846</v>
      </c>
      <c r="H49" s="2">
        <v>73</v>
      </c>
      <c r="I49" s="1">
        <v>61432</v>
      </c>
      <c r="J49" s="1">
        <v>45701</v>
      </c>
      <c r="K49" s="7"/>
      <c r="L49" s="8"/>
    </row>
    <row r="50" spans="1:12" ht="15" thickBot="1" x14ac:dyDescent="0.4">
      <c r="A50" s="3" t="s">
        <v>56</v>
      </c>
      <c r="B50" s="1">
        <v>2119</v>
      </c>
      <c r="C50" s="2"/>
      <c r="D50" s="2">
        <v>84</v>
      </c>
      <c r="E50" s="2"/>
      <c r="F50" s="2">
        <v>590</v>
      </c>
      <c r="G50" s="1">
        <v>1182</v>
      </c>
      <c r="H50" s="2">
        <v>47</v>
      </c>
      <c r="I50" s="1">
        <v>108518</v>
      </c>
      <c r="J50" s="1">
        <v>60552</v>
      </c>
      <c r="K50" s="8"/>
      <c r="L50" s="8"/>
    </row>
    <row r="51" spans="1:12" ht="15" thickBot="1" x14ac:dyDescent="0.4">
      <c r="A51" s="3" t="s">
        <v>48</v>
      </c>
      <c r="B51" s="1">
        <v>1027</v>
      </c>
      <c r="C51" s="2"/>
      <c r="D51" s="2">
        <v>55</v>
      </c>
      <c r="E51" s="2"/>
      <c r="F51" s="2">
        <v>90</v>
      </c>
      <c r="G51" s="1">
        <v>1646</v>
      </c>
      <c r="H51" s="2">
        <v>88</v>
      </c>
      <c r="I51" s="1">
        <v>39117</v>
      </c>
      <c r="J51" s="1">
        <v>62689</v>
      </c>
      <c r="K51" s="8"/>
      <c r="L51" s="8"/>
    </row>
    <row r="52" spans="1:12" ht="15" thickBot="1" x14ac:dyDescent="0.4">
      <c r="A52" s="3" t="s">
        <v>55</v>
      </c>
      <c r="B52" s="2">
        <v>933</v>
      </c>
      <c r="C52" s="2"/>
      <c r="D52" s="2">
        <v>17</v>
      </c>
      <c r="E52" s="2"/>
      <c r="F52" s="2">
        <v>161</v>
      </c>
      <c r="G52" s="1">
        <v>1612</v>
      </c>
      <c r="H52" s="2">
        <v>29</v>
      </c>
      <c r="I52" s="1">
        <v>27702</v>
      </c>
      <c r="J52" s="1">
        <v>47864</v>
      </c>
      <c r="K52" s="7"/>
      <c r="L52" s="8"/>
    </row>
    <row r="53" spans="1:12" ht="15" thickBot="1" x14ac:dyDescent="0.4">
      <c r="A53" s="3" t="s">
        <v>47</v>
      </c>
      <c r="B53" s="2">
        <v>664</v>
      </c>
      <c r="C53" s="2"/>
      <c r="D53" s="2">
        <v>17</v>
      </c>
      <c r="E53" s="2"/>
      <c r="F53" s="2">
        <v>33</v>
      </c>
      <c r="G53" s="2">
        <v>469</v>
      </c>
      <c r="H53" s="2">
        <v>12</v>
      </c>
      <c r="I53" s="1">
        <v>60985</v>
      </c>
      <c r="J53" s="1">
        <v>43072</v>
      </c>
      <c r="K53" s="7"/>
      <c r="L53" s="8"/>
    </row>
    <row r="54" spans="1:12" ht="15" thickBot="1" x14ac:dyDescent="0.4">
      <c r="A54" s="3" t="s">
        <v>51</v>
      </c>
      <c r="B54" s="2">
        <v>541</v>
      </c>
      <c r="C54" s="2"/>
      <c r="D54" s="2">
        <v>18</v>
      </c>
      <c r="E54" s="2"/>
      <c r="F54" s="2">
        <v>53</v>
      </c>
      <c r="G54" s="2">
        <v>506</v>
      </c>
      <c r="H54" s="2">
        <v>17</v>
      </c>
      <c r="I54" s="1">
        <v>45888</v>
      </c>
      <c r="J54" s="1">
        <v>42935</v>
      </c>
      <c r="K54" s="7"/>
      <c r="L54" s="8"/>
    </row>
    <row r="55" spans="1:12" ht="15" thickBot="1" x14ac:dyDescent="0.4">
      <c r="A55" s="3" t="s">
        <v>52</v>
      </c>
      <c r="B55" s="2">
        <v>524</v>
      </c>
      <c r="C55" s="2"/>
      <c r="D55" s="2">
        <v>10</v>
      </c>
      <c r="E55" s="2"/>
      <c r="F55" s="2">
        <v>134</v>
      </c>
      <c r="G55" s="2">
        <v>716</v>
      </c>
      <c r="H55" s="2">
        <v>14</v>
      </c>
      <c r="I55" s="1">
        <v>60990</v>
      </c>
      <c r="J55" s="1">
        <v>83371</v>
      </c>
      <c r="K55" s="8"/>
      <c r="L55" s="8"/>
    </row>
    <row r="56" spans="1:12" ht="15" thickBot="1" x14ac:dyDescent="0.4">
      <c r="A56" s="3" t="s">
        <v>64</v>
      </c>
      <c r="B56" s="2">
        <v>179</v>
      </c>
      <c r="C56" s="2"/>
      <c r="D56" s="2">
        <v>5</v>
      </c>
      <c r="E56" s="2"/>
      <c r="F56" s="2">
        <v>12</v>
      </c>
      <c r="G56" s="2"/>
      <c r="H56" s="2"/>
      <c r="I56" s="1">
        <v>7221</v>
      </c>
      <c r="J56" s="2"/>
      <c r="K56" s="8"/>
      <c r="L56" s="7"/>
    </row>
    <row r="57" spans="1:12" ht="21.5" thickBot="1" x14ac:dyDescent="0.4">
      <c r="A57" s="3" t="s">
        <v>67</v>
      </c>
      <c r="B57" s="2">
        <v>26</v>
      </c>
      <c r="C57" s="2"/>
      <c r="D57" s="2">
        <v>2</v>
      </c>
      <c r="E57" s="2"/>
      <c r="F57" s="2">
        <v>8</v>
      </c>
      <c r="G57" s="2"/>
      <c r="H57" s="2"/>
      <c r="I57" s="1">
        <v>6695</v>
      </c>
      <c r="J57" s="2"/>
      <c r="K57" s="8"/>
      <c r="L57" s="7"/>
    </row>
    <row r="58" spans="1:12" ht="15" thickBot="1" x14ac:dyDescent="0.4">
      <c r="A58" s="3" t="s">
        <v>65</v>
      </c>
      <c r="B58" s="1">
        <v>4915</v>
      </c>
      <c r="C58" s="62">
        <v>295</v>
      </c>
      <c r="D58" s="2">
        <v>142</v>
      </c>
      <c r="E58" s="63">
        <v>1</v>
      </c>
      <c r="F58" s="1">
        <v>3923</v>
      </c>
      <c r="G58" s="1">
        <v>1451</v>
      </c>
      <c r="H58" s="2">
        <v>42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71</v>
      </c>
      <c r="C59" s="57"/>
      <c r="D59" s="57">
        <v>6</v>
      </c>
      <c r="E59" s="57"/>
      <c r="F59" s="57">
        <v>3</v>
      </c>
      <c r="G59" s="57"/>
      <c r="H59" s="57"/>
      <c r="I59" s="58">
        <v>2059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DB6ED4E9-CBF2-4B66-B6ED-5DF3CDDE60EA}"/>
    <hyperlink ref="A6" r:id="rId2" display="https://www.worldometers.info/coronavirus/usa/new-jersey/" xr:uid="{BE853155-5807-495B-BAB9-7C12E98EDF29}"/>
    <hyperlink ref="A7" r:id="rId3" display="https://www.worldometers.info/coronavirus/usa/california/" xr:uid="{E38982E3-1EEE-44D5-9B66-0768E05D85F2}"/>
    <hyperlink ref="A8" r:id="rId4" display="https://www.worldometers.info/coronavirus/usa/illinois/" xr:uid="{9D9800D1-B2D0-4642-8D3B-D693287ECBB4}"/>
    <hyperlink ref="A9" r:id="rId5" display="https://www.worldometers.info/coronavirus/usa/massachusetts/" xr:uid="{40EE75E8-167B-4A82-BC85-1898E55056FF}"/>
    <hyperlink ref="A10" r:id="rId6" display="https://www.worldometers.info/coronavirus/usa/pennsylvania/" xr:uid="{2E6C4C97-186A-4C80-90A7-40156D6C75C2}"/>
    <hyperlink ref="A11" r:id="rId7" display="https://www.worldometers.info/coronavirus/usa/texas/" xr:uid="{EC73CD12-5499-4481-B310-8D39D3EA3434}"/>
    <hyperlink ref="A13" r:id="rId8" display="https://www.worldometers.info/coronavirus/usa/florida/" xr:uid="{8D685539-9674-40B3-9825-DF8AB3134654}"/>
    <hyperlink ref="A18" r:id="rId9" display="https://www.worldometers.info/coronavirus/usa/louisiana/" xr:uid="{9C01E1FC-B741-438F-A98F-99997B642469}"/>
    <hyperlink ref="A19" r:id="rId10" display="https://www.worldometers.info/coronavirus/usa/ohio/" xr:uid="{F2DE9FA5-C9D3-4228-8B6B-67042ABDB0D0}"/>
    <hyperlink ref="A26" r:id="rId11" display="https://www.worldometers.info/coronavirus/usa/washington/" xr:uid="{074C98CF-654C-4E44-AAF9-B063BC6B26AF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5" thickBot="1" x14ac:dyDescent="0.35">
      <c r="A2" s="3" t="s">
        <v>36</v>
      </c>
      <c r="B2" s="1">
        <v>19387</v>
      </c>
      <c r="C2" s="2"/>
      <c r="D2" s="2">
        <v>676</v>
      </c>
      <c r="E2" s="2"/>
      <c r="F2" s="1">
        <v>7316</v>
      </c>
      <c r="G2" s="1">
        <v>3954</v>
      </c>
      <c r="H2" s="2">
        <v>138</v>
      </c>
      <c r="I2" s="1">
        <v>239473</v>
      </c>
      <c r="J2" s="1">
        <v>48840</v>
      </c>
      <c r="K2" s="41"/>
      <c r="L2" s="49">
        <f>IFERROR(B2/I2,0)</f>
        <v>8.0956934602230732E-2</v>
      </c>
      <c r="M2" s="50">
        <f>IFERROR(H2/G2,0)</f>
        <v>3.490136570561457E-2</v>
      </c>
      <c r="N2" s="48">
        <f>D2*250</f>
        <v>169000</v>
      </c>
      <c r="O2" s="51">
        <f>ABS(N2-B2)/B2</f>
        <v>7.7171816165471707</v>
      </c>
    </row>
    <row r="3" spans="1:15" ht="14.5" thickBot="1" x14ac:dyDescent="0.35">
      <c r="A3" s="3" t="s">
        <v>52</v>
      </c>
      <c r="B3" s="2">
        <v>524</v>
      </c>
      <c r="C3" s="2"/>
      <c r="D3" s="2">
        <v>10</v>
      </c>
      <c r="E3" s="2"/>
      <c r="F3" s="2">
        <v>134</v>
      </c>
      <c r="G3" s="2">
        <v>716</v>
      </c>
      <c r="H3" s="2">
        <v>14</v>
      </c>
      <c r="I3" s="1">
        <v>60990</v>
      </c>
      <c r="J3" s="1">
        <v>83371</v>
      </c>
      <c r="K3" s="42"/>
      <c r="L3" s="49">
        <f>IFERROR(B3/I3,0)</f>
        <v>8.5915723889162156E-3</v>
      </c>
      <c r="M3" s="50">
        <f>IFERROR(H3/G3,0)</f>
        <v>1.9553072625698324E-2</v>
      </c>
      <c r="N3" s="48">
        <f>D3*250</f>
        <v>2500</v>
      </c>
      <c r="O3" s="51">
        <f t="shared" ref="O3:O56" si="0">ABS(N3-B3)/B3</f>
        <v>3.7709923664122136</v>
      </c>
    </row>
    <row r="4" spans="1:15" ht="14.5" thickBot="1" x14ac:dyDescent="0.35">
      <c r="A4" s="3" t="s">
        <v>33</v>
      </c>
      <c r="B4" s="1">
        <v>24332</v>
      </c>
      <c r="C4" s="2"/>
      <c r="D4" s="1">
        <v>1012</v>
      </c>
      <c r="E4" s="2"/>
      <c r="F4" s="1">
        <v>23146</v>
      </c>
      <c r="G4" s="1">
        <v>3343</v>
      </c>
      <c r="H4" s="2">
        <v>139</v>
      </c>
      <c r="I4" s="1">
        <v>370255</v>
      </c>
      <c r="J4" s="1">
        <v>50868</v>
      </c>
      <c r="K4" s="42"/>
      <c r="L4" s="49">
        <f>IFERROR(B4/I4,0)</f>
        <v>6.5716870805255831E-2</v>
      </c>
      <c r="M4" s="50">
        <f>IFERROR(H4/G4,0)</f>
        <v>4.1579419682919533E-2</v>
      </c>
      <c r="N4" s="48">
        <f>D4*250</f>
        <v>253000</v>
      </c>
      <c r="O4" s="51">
        <f t="shared" si="0"/>
        <v>9.397830018083182</v>
      </c>
    </row>
    <row r="5" spans="1:15" ht="12.5" customHeight="1" thickBot="1" x14ac:dyDescent="0.35">
      <c r="A5" s="3" t="s">
        <v>34</v>
      </c>
      <c r="B5" s="1">
        <v>8651</v>
      </c>
      <c r="C5" s="2"/>
      <c r="D5" s="2">
        <v>152</v>
      </c>
      <c r="E5" s="2"/>
      <c r="F5" s="1">
        <v>2422</v>
      </c>
      <c r="G5" s="1">
        <v>2867</v>
      </c>
      <c r="H5" s="2">
        <v>50</v>
      </c>
      <c r="I5" s="1">
        <v>150975</v>
      </c>
      <c r="J5" s="1">
        <v>50028</v>
      </c>
      <c r="K5" s="42"/>
      <c r="L5" s="49">
        <f>IFERROR(B5/I5,0)</f>
        <v>5.7300877628746479E-2</v>
      </c>
      <c r="M5" s="50">
        <f>IFERROR(H5/G5,0)</f>
        <v>1.7439832577607256E-2</v>
      </c>
      <c r="N5" s="48">
        <f>D5*250</f>
        <v>38000</v>
      </c>
      <c r="O5" s="51">
        <f t="shared" si="0"/>
        <v>3.3925557738989713</v>
      </c>
    </row>
    <row r="6" spans="1:15" ht="15" thickBot="1" x14ac:dyDescent="0.35">
      <c r="A6" s="44" t="s">
        <v>10</v>
      </c>
      <c r="B6" s="1">
        <v>126408</v>
      </c>
      <c r="C6" s="2"/>
      <c r="D6" s="1">
        <v>4558</v>
      </c>
      <c r="E6" s="2"/>
      <c r="F6" s="1">
        <v>89858</v>
      </c>
      <c r="G6" s="1">
        <v>3199</v>
      </c>
      <c r="H6" s="2">
        <v>115</v>
      </c>
      <c r="I6" s="1">
        <v>2238478</v>
      </c>
      <c r="J6" s="1">
        <v>56653</v>
      </c>
      <c r="K6" s="42"/>
      <c r="L6" s="49">
        <f>IFERROR(B6/I6,0)</f>
        <v>5.6470512553619019E-2</v>
      </c>
      <c r="M6" s="50">
        <f>IFERROR(H6/G6,0)</f>
        <v>3.5948733979368555E-2</v>
      </c>
      <c r="N6" s="48">
        <f>D6*250</f>
        <v>1139500</v>
      </c>
      <c r="O6" s="51">
        <f t="shared" si="0"/>
        <v>8.0144611100563257</v>
      </c>
    </row>
    <row r="7" spans="1:15" ht="15" thickBot="1" x14ac:dyDescent="0.35">
      <c r="A7" s="3" t="s">
        <v>18</v>
      </c>
      <c r="B7" s="1">
        <v>27615</v>
      </c>
      <c r="C7" s="2"/>
      <c r="D7" s="1">
        <v>1524</v>
      </c>
      <c r="E7" s="2"/>
      <c r="F7" s="1">
        <v>23828</v>
      </c>
      <c r="G7" s="1">
        <v>4795</v>
      </c>
      <c r="H7" s="2">
        <v>265</v>
      </c>
      <c r="I7" s="1">
        <v>205761</v>
      </c>
      <c r="J7" s="1">
        <v>35730</v>
      </c>
      <c r="K7" s="41"/>
      <c r="L7" s="49">
        <f>IFERROR(B7/I7,0)</f>
        <v>0.13420910668202429</v>
      </c>
      <c r="M7" s="50">
        <f>IFERROR(H7/G7,0)</f>
        <v>5.526590198123045E-2</v>
      </c>
      <c r="N7" s="48">
        <f>D7*250</f>
        <v>381000</v>
      </c>
      <c r="O7" s="51">
        <f t="shared" si="0"/>
        <v>12.796849538294405</v>
      </c>
    </row>
    <row r="8" spans="1:15" ht="14.5" thickBot="1" x14ac:dyDescent="0.35">
      <c r="A8" s="3" t="s">
        <v>23</v>
      </c>
      <c r="B8" s="1">
        <v>43460</v>
      </c>
      <c r="C8" s="2"/>
      <c r="D8" s="1">
        <v>4038</v>
      </c>
      <c r="E8" s="2"/>
      <c r="F8" s="1">
        <v>31733</v>
      </c>
      <c r="G8" s="1">
        <v>12190</v>
      </c>
      <c r="H8" s="1">
        <v>1133</v>
      </c>
      <c r="I8" s="1">
        <v>287387</v>
      </c>
      <c r="J8" s="1">
        <v>80607</v>
      </c>
      <c r="K8" s="42"/>
      <c r="L8" s="49">
        <f>IFERROR(B8/I8,0)</f>
        <v>0.15122465525580489</v>
      </c>
      <c r="M8" s="50">
        <f>IFERROR(H8/G8,0)</f>
        <v>9.2945036915504514E-2</v>
      </c>
      <c r="N8" s="48">
        <f>D8*250</f>
        <v>1009500</v>
      </c>
      <c r="O8" s="51">
        <f t="shared" si="0"/>
        <v>22.228255867464334</v>
      </c>
    </row>
    <row r="9" spans="1:15" ht="14.5" thickBot="1" x14ac:dyDescent="0.35">
      <c r="A9" s="3" t="s">
        <v>43</v>
      </c>
      <c r="B9" s="1">
        <v>9773</v>
      </c>
      <c r="C9" s="2"/>
      <c r="D9" s="2">
        <v>388</v>
      </c>
      <c r="E9" s="2"/>
      <c r="F9" s="1">
        <v>3754</v>
      </c>
      <c r="G9" s="1">
        <v>10036</v>
      </c>
      <c r="H9" s="2">
        <v>398</v>
      </c>
      <c r="I9" s="1">
        <v>66729</v>
      </c>
      <c r="J9" s="1">
        <v>68527</v>
      </c>
      <c r="K9" s="42"/>
      <c r="L9" s="49">
        <f>IFERROR(B9/I9,0)</f>
        <v>0.146458061712299</v>
      </c>
      <c r="M9" s="50">
        <f>IFERROR(H9/G9,0)</f>
        <v>3.9657233957752093E-2</v>
      </c>
      <c r="N9" s="48">
        <f>D9*250</f>
        <v>97000</v>
      </c>
      <c r="O9" s="51">
        <f t="shared" si="0"/>
        <v>8.9253044101094847</v>
      </c>
    </row>
    <row r="10" spans="1:15" ht="15" thickBot="1" x14ac:dyDescent="0.35">
      <c r="A10" s="3" t="s">
        <v>63</v>
      </c>
      <c r="B10" s="1">
        <v>9199</v>
      </c>
      <c r="C10" s="2"/>
      <c r="D10" s="2">
        <v>479</v>
      </c>
      <c r="E10" s="2"/>
      <c r="F10" s="1">
        <v>7582</v>
      </c>
      <c r="G10" s="1">
        <v>13034</v>
      </c>
      <c r="H10" s="2">
        <v>679</v>
      </c>
      <c r="I10" s="1">
        <v>51861</v>
      </c>
      <c r="J10" s="1">
        <v>73484</v>
      </c>
      <c r="K10" s="41"/>
      <c r="L10" s="49">
        <f>IFERROR(B10/I10,0)</f>
        <v>0.17737799116870095</v>
      </c>
      <c r="M10" s="50">
        <f>IFERROR(H10/G10,0)</f>
        <v>5.2094522019334052E-2</v>
      </c>
      <c r="N10" s="48">
        <f>D10*250</f>
        <v>119750</v>
      </c>
      <c r="O10" s="51">
        <f t="shared" si="0"/>
        <v>12.0177193173171</v>
      </c>
    </row>
    <row r="11" spans="1:15" ht="15" thickBot="1" x14ac:dyDescent="0.35">
      <c r="A11" s="44" t="s">
        <v>13</v>
      </c>
      <c r="B11" s="1">
        <v>61488</v>
      </c>
      <c r="C11" s="2"/>
      <c r="D11" s="1">
        <v>2660</v>
      </c>
      <c r="E11" s="2"/>
      <c r="F11" s="1">
        <v>48655</v>
      </c>
      <c r="G11" s="1">
        <v>2863</v>
      </c>
      <c r="H11" s="2">
        <v>124</v>
      </c>
      <c r="I11" s="1">
        <v>1135865</v>
      </c>
      <c r="J11" s="1">
        <v>52886</v>
      </c>
      <c r="K11" s="41"/>
      <c r="L11" s="49">
        <f>IFERROR(B11/I11,0)</f>
        <v>5.4133193645371586E-2</v>
      </c>
      <c r="M11" s="50">
        <f>IFERROR(H11/G11,0)</f>
        <v>4.3311212015368493E-2</v>
      </c>
      <c r="N11" s="48">
        <f>D11*250</f>
        <v>665000</v>
      </c>
      <c r="O11" s="51">
        <f t="shared" si="0"/>
        <v>9.8151183970856106</v>
      </c>
    </row>
    <row r="12" spans="1:15" ht="14.5" thickBot="1" x14ac:dyDescent="0.35">
      <c r="A12" s="3" t="s">
        <v>16</v>
      </c>
      <c r="B12" s="1">
        <v>50621</v>
      </c>
      <c r="C12" s="2"/>
      <c r="D12" s="1">
        <v>2174</v>
      </c>
      <c r="E12" s="2"/>
      <c r="F12" s="1">
        <v>47589</v>
      </c>
      <c r="G12" s="1">
        <v>4768</v>
      </c>
      <c r="H12" s="2">
        <v>205</v>
      </c>
      <c r="I12" s="1">
        <v>605082</v>
      </c>
      <c r="J12" s="1">
        <v>56990</v>
      </c>
      <c r="K12" s="42"/>
      <c r="L12" s="49">
        <f>IFERROR(B12/I12,0)</f>
        <v>8.365973537470954E-2</v>
      </c>
      <c r="M12" s="50">
        <f>IFERROR(H12/G12,0)</f>
        <v>4.2994966442953017E-2</v>
      </c>
      <c r="N12" s="48">
        <f>D12*250</f>
        <v>543500</v>
      </c>
      <c r="O12" s="51">
        <f t="shared" si="0"/>
        <v>9.7366507971000171</v>
      </c>
    </row>
    <row r="13" spans="1:15" ht="14.5" thickBot="1" x14ac:dyDescent="0.35">
      <c r="A13" s="3" t="s">
        <v>64</v>
      </c>
      <c r="B13" s="2">
        <v>179</v>
      </c>
      <c r="C13" s="2"/>
      <c r="D13" s="2">
        <v>5</v>
      </c>
      <c r="E13" s="2"/>
      <c r="F13" s="2">
        <v>12</v>
      </c>
      <c r="G13" s="2"/>
      <c r="H13" s="2"/>
      <c r="I13" s="1">
        <v>7221</v>
      </c>
      <c r="J13" s="2"/>
      <c r="K13" s="42"/>
      <c r="L13" s="49">
        <f>IFERROR(B13/I13,0)</f>
        <v>2.4788810414070075E-2</v>
      </c>
      <c r="M13" s="50">
        <f>IFERROR(H13/G13,0)</f>
        <v>0</v>
      </c>
      <c r="N13" s="48">
        <f>D13*250</f>
        <v>1250</v>
      </c>
      <c r="O13" s="51">
        <f t="shared" si="0"/>
        <v>5.983240223463687</v>
      </c>
    </row>
    <row r="14" spans="1:15" ht="14.5" thickBot="1" x14ac:dyDescent="0.35">
      <c r="A14" s="3" t="s">
        <v>47</v>
      </c>
      <c r="B14" s="2">
        <v>664</v>
      </c>
      <c r="C14" s="2"/>
      <c r="D14" s="2">
        <v>17</v>
      </c>
      <c r="E14" s="2"/>
      <c r="F14" s="2">
        <v>33</v>
      </c>
      <c r="G14" s="2">
        <v>469</v>
      </c>
      <c r="H14" s="2">
        <v>12</v>
      </c>
      <c r="I14" s="1">
        <v>60985</v>
      </c>
      <c r="J14" s="1">
        <v>43072</v>
      </c>
      <c r="K14" s="42"/>
      <c r="L14" s="49">
        <f>IFERROR(B14/I14,0)</f>
        <v>1.0887923259817987E-2</v>
      </c>
      <c r="M14" s="50">
        <f>IFERROR(H14/G14,0)</f>
        <v>2.5586353944562899E-2</v>
      </c>
      <c r="N14" s="48">
        <f>D14*250</f>
        <v>4250</v>
      </c>
      <c r="O14" s="51">
        <f t="shared" si="0"/>
        <v>5.4006024096385543</v>
      </c>
    </row>
    <row r="15" spans="1:15" ht="15" thickBot="1" x14ac:dyDescent="0.35">
      <c r="A15" s="3" t="s">
        <v>49</v>
      </c>
      <c r="B15" s="1">
        <v>3111</v>
      </c>
      <c r="C15" s="2"/>
      <c r="D15" s="2">
        <v>83</v>
      </c>
      <c r="E15" s="2"/>
      <c r="F15" s="2">
        <v>620</v>
      </c>
      <c r="G15" s="1">
        <v>1741</v>
      </c>
      <c r="H15" s="2">
        <v>46</v>
      </c>
      <c r="I15" s="1">
        <v>54949</v>
      </c>
      <c r="J15" s="1">
        <v>30748</v>
      </c>
      <c r="K15" s="41"/>
      <c r="L15" s="49">
        <f>IFERROR(B15/I15,0)</f>
        <v>5.6616134961509766E-2</v>
      </c>
      <c r="M15" s="50">
        <f>IFERROR(H15/G15,0)</f>
        <v>2.6421596783457783E-2</v>
      </c>
      <c r="N15" s="48">
        <f>D15*250</f>
        <v>20750</v>
      </c>
      <c r="O15" s="51">
        <f t="shared" si="0"/>
        <v>5.6698810671809712</v>
      </c>
    </row>
    <row r="16" spans="1:15" ht="15" thickBot="1" x14ac:dyDescent="0.35">
      <c r="A16" s="44" t="s">
        <v>12</v>
      </c>
      <c r="B16" s="1">
        <v>125915</v>
      </c>
      <c r="C16" s="2"/>
      <c r="D16" s="1">
        <v>5795</v>
      </c>
      <c r="E16" s="2"/>
      <c r="F16" s="1">
        <v>53478</v>
      </c>
      <c r="G16" s="1">
        <v>9937</v>
      </c>
      <c r="H16" s="2">
        <v>457</v>
      </c>
      <c r="I16" s="1">
        <v>1000919</v>
      </c>
      <c r="J16" s="1">
        <v>78988</v>
      </c>
      <c r="K16" s="41"/>
      <c r="L16" s="49">
        <f>IFERROR(B16/I16,0)</f>
        <v>0.12579939036025892</v>
      </c>
      <c r="M16" s="50">
        <f>IFERROR(H16/G16,0)</f>
        <v>4.5989735332595351E-2</v>
      </c>
      <c r="N16" s="48">
        <f>D16*250</f>
        <v>1448750</v>
      </c>
      <c r="O16" s="51">
        <f t="shared" si="0"/>
        <v>10.505777707183418</v>
      </c>
    </row>
    <row r="17" spans="1:15" ht="15" thickBot="1" x14ac:dyDescent="0.35">
      <c r="A17" s="3" t="s">
        <v>27</v>
      </c>
      <c r="B17" s="1">
        <v>36578</v>
      </c>
      <c r="C17" s="2"/>
      <c r="D17" s="1">
        <v>2258</v>
      </c>
      <c r="E17" s="2"/>
      <c r="F17" s="1">
        <v>10003</v>
      </c>
      <c r="G17" s="1">
        <v>5433</v>
      </c>
      <c r="H17" s="2">
        <v>335</v>
      </c>
      <c r="I17" s="1">
        <v>291638</v>
      </c>
      <c r="J17" s="1">
        <v>43320</v>
      </c>
      <c r="K17" s="41"/>
      <c r="L17" s="49">
        <f>IFERROR(B17/I17,0)</f>
        <v>0.12542261296538859</v>
      </c>
      <c r="M17" s="50">
        <f>IFERROR(H17/G17,0)</f>
        <v>6.1660224553653602E-2</v>
      </c>
      <c r="N17" s="48">
        <f>D17*250</f>
        <v>564500</v>
      </c>
      <c r="O17" s="51">
        <f t="shared" si="0"/>
        <v>14.43277379845809</v>
      </c>
    </row>
    <row r="18" spans="1:15" ht="14.5" thickBot="1" x14ac:dyDescent="0.35">
      <c r="A18" s="3" t="s">
        <v>41</v>
      </c>
      <c r="B18" s="1">
        <v>21388</v>
      </c>
      <c r="C18" s="62">
        <v>228</v>
      </c>
      <c r="D18" s="2">
        <v>597</v>
      </c>
      <c r="E18" s="63">
        <v>4</v>
      </c>
      <c r="F18" s="1">
        <v>8123</v>
      </c>
      <c r="G18" s="1">
        <v>6779</v>
      </c>
      <c r="H18" s="2">
        <v>189</v>
      </c>
      <c r="I18" s="1">
        <v>184544</v>
      </c>
      <c r="J18" s="1">
        <v>58491</v>
      </c>
      <c r="K18" s="42"/>
      <c r="L18" s="49">
        <f>IFERROR(B18/I18,0)</f>
        <v>0.11589647997225594</v>
      </c>
      <c r="M18" s="50">
        <f>IFERROR(H18/G18,0)</f>
        <v>2.7880218321286326E-2</v>
      </c>
      <c r="N18" s="48">
        <f>D18*250</f>
        <v>149250</v>
      </c>
      <c r="O18" s="51">
        <f t="shared" si="0"/>
        <v>5.9782120815410513</v>
      </c>
    </row>
    <row r="19" spans="1:15" ht="14.5" thickBot="1" x14ac:dyDescent="0.35">
      <c r="A19" s="3" t="s">
        <v>45</v>
      </c>
      <c r="B19" s="1">
        <v>10426</v>
      </c>
      <c r="C19" s="2"/>
      <c r="D19" s="2">
        <v>232</v>
      </c>
      <c r="E19" s="2"/>
      <c r="F19" s="1">
        <v>5422</v>
      </c>
      <c r="G19" s="1">
        <v>3579</v>
      </c>
      <c r="H19" s="2">
        <v>80</v>
      </c>
      <c r="I19" s="1">
        <v>113653</v>
      </c>
      <c r="J19" s="1">
        <v>39012</v>
      </c>
      <c r="K19" s="42"/>
      <c r="L19" s="49">
        <f>IFERROR(B19/I19,0)</f>
        <v>9.1735369941840519E-2</v>
      </c>
      <c r="M19" s="50">
        <f>IFERROR(H19/G19,0)</f>
        <v>2.2352612461581448E-2</v>
      </c>
      <c r="N19" s="48">
        <f>D19*250</f>
        <v>58000</v>
      </c>
      <c r="O19" s="51">
        <f t="shared" si="0"/>
        <v>4.5630155380778818</v>
      </c>
    </row>
    <row r="20" spans="1:15" ht="14.5" thickBot="1" x14ac:dyDescent="0.35">
      <c r="A20" s="3" t="s">
        <v>38</v>
      </c>
      <c r="B20" s="1">
        <v>10977</v>
      </c>
      <c r="C20" s="2"/>
      <c r="D20" s="2">
        <v>466</v>
      </c>
      <c r="E20" s="2"/>
      <c r="F20" s="1">
        <v>7195</v>
      </c>
      <c r="G20" s="1">
        <v>2457</v>
      </c>
      <c r="H20" s="2">
        <v>104</v>
      </c>
      <c r="I20" s="1">
        <v>274919</v>
      </c>
      <c r="J20" s="1">
        <v>61535</v>
      </c>
      <c r="K20" s="42"/>
      <c r="L20" s="49">
        <f>IFERROR(B20/I20,0)</f>
        <v>3.9928124283879977E-2</v>
      </c>
      <c r="M20" s="50">
        <f>IFERROR(H20/G20,0)</f>
        <v>4.2328042328042326E-2</v>
      </c>
      <c r="N20" s="48">
        <f>D20*250</f>
        <v>116500</v>
      </c>
      <c r="O20" s="51">
        <f t="shared" si="0"/>
        <v>9.6131001184294433</v>
      </c>
    </row>
    <row r="21" spans="1:15" ht="15" thickBot="1" x14ac:dyDescent="0.35">
      <c r="A21" s="44" t="s">
        <v>14</v>
      </c>
      <c r="B21" s="1">
        <v>42016</v>
      </c>
      <c r="C21" s="2"/>
      <c r="D21" s="1">
        <v>2918</v>
      </c>
      <c r="E21" s="2"/>
      <c r="F21" s="1">
        <v>7370</v>
      </c>
      <c r="G21" s="1">
        <v>9038</v>
      </c>
      <c r="H21" s="2">
        <v>628</v>
      </c>
      <c r="I21" s="1">
        <v>420786</v>
      </c>
      <c r="J21" s="1">
        <v>90515</v>
      </c>
      <c r="K21" s="41"/>
      <c r="L21" s="49">
        <f>IFERROR(B21/I21,0)</f>
        <v>9.9851230791898976E-2</v>
      </c>
      <c r="M21" s="50">
        <f>IFERROR(H21/G21,0)</f>
        <v>6.9484399203363578E-2</v>
      </c>
      <c r="N21" s="48">
        <f>D21*250</f>
        <v>729500</v>
      </c>
      <c r="O21" s="51">
        <f t="shared" si="0"/>
        <v>16.362433358720487</v>
      </c>
    </row>
    <row r="22" spans="1:15" ht="14.5" thickBot="1" x14ac:dyDescent="0.35">
      <c r="A22" s="3" t="s">
        <v>39</v>
      </c>
      <c r="B22" s="1">
        <v>2482</v>
      </c>
      <c r="C22" s="2"/>
      <c r="D22" s="2">
        <v>98</v>
      </c>
      <c r="E22" s="2"/>
      <c r="F22" s="2">
        <v>587</v>
      </c>
      <c r="G22" s="1">
        <v>1846</v>
      </c>
      <c r="H22" s="2">
        <v>73</v>
      </c>
      <c r="I22" s="1">
        <v>61432</v>
      </c>
      <c r="J22" s="1">
        <v>45701</v>
      </c>
      <c r="K22" s="42"/>
      <c r="L22" s="49">
        <f>IFERROR(B22/I22,0)</f>
        <v>4.0402396145331421E-2</v>
      </c>
      <c r="M22" s="50">
        <f>IFERROR(H22/G22,0)</f>
        <v>3.954496208017335E-2</v>
      </c>
      <c r="N22" s="48">
        <f>D22*250</f>
        <v>24500</v>
      </c>
      <c r="O22" s="51">
        <f t="shared" si="0"/>
        <v>8.8710717163577755</v>
      </c>
    </row>
    <row r="23" spans="1:15" ht="14.5" thickBot="1" x14ac:dyDescent="0.35">
      <c r="A23" s="3" t="s">
        <v>26</v>
      </c>
      <c r="B23" s="1">
        <v>56770</v>
      </c>
      <c r="C23" s="2"/>
      <c r="D23" s="1">
        <v>2702</v>
      </c>
      <c r="E23" s="2"/>
      <c r="F23" s="1">
        <v>49909</v>
      </c>
      <c r="G23" s="1">
        <v>9390</v>
      </c>
      <c r="H23" s="2">
        <v>447</v>
      </c>
      <c r="I23" s="1">
        <v>405414</v>
      </c>
      <c r="J23" s="1">
        <v>67058</v>
      </c>
      <c r="K23" s="42"/>
      <c r="L23" s="49">
        <f>IFERROR(B23/I23,0)</f>
        <v>0.14002969803706827</v>
      </c>
      <c r="M23" s="50">
        <f>IFERROR(H23/G23,0)</f>
        <v>4.7603833865814696E-2</v>
      </c>
      <c r="N23" s="48">
        <f>D23*250</f>
        <v>675500</v>
      </c>
      <c r="O23" s="51">
        <f t="shared" si="0"/>
        <v>10.898890258939581</v>
      </c>
    </row>
    <row r="24" spans="1:15" ht="15" thickBot="1" x14ac:dyDescent="0.35">
      <c r="A24" s="44" t="s">
        <v>17</v>
      </c>
      <c r="B24" s="1">
        <v>102557</v>
      </c>
      <c r="C24" s="2"/>
      <c r="D24" s="1">
        <v>7235</v>
      </c>
      <c r="E24" s="2"/>
      <c r="F24" s="1">
        <v>17214</v>
      </c>
      <c r="G24" s="1">
        <v>14880</v>
      </c>
      <c r="H24" s="1">
        <v>1050</v>
      </c>
      <c r="I24" s="1">
        <v>680564</v>
      </c>
      <c r="J24" s="1">
        <v>98740</v>
      </c>
      <c r="K24" s="41"/>
      <c r="L24" s="49">
        <f>IFERROR(B24/I24,0)</f>
        <v>0.15069413016262981</v>
      </c>
      <c r="M24" s="50">
        <f>IFERROR(H24/G24,0)</f>
        <v>7.0564516129032265E-2</v>
      </c>
      <c r="N24" s="48">
        <f>D24*250</f>
        <v>1808750</v>
      </c>
      <c r="O24" s="51">
        <f t="shared" si="0"/>
        <v>16.636533829967725</v>
      </c>
    </row>
    <row r="25" spans="1:15" ht="14.5" thickBot="1" x14ac:dyDescent="0.35">
      <c r="A25" s="3" t="s">
        <v>11</v>
      </c>
      <c r="B25" s="1">
        <v>63539</v>
      </c>
      <c r="C25" s="2"/>
      <c r="D25" s="1">
        <v>5855</v>
      </c>
      <c r="E25" s="2"/>
      <c r="F25" s="1">
        <v>19585</v>
      </c>
      <c r="G25" s="1">
        <v>6362</v>
      </c>
      <c r="H25" s="2">
        <v>586</v>
      </c>
      <c r="I25" s="1">
        <v>740912</v>
      </c>
      <c r="J25" s="1">
        <v>74189</v>
      </c>
      <c r="K25" s="42"/>
      <c r="L25" s="49">
        <f>IFERROR(B25/I25,0)</f>
        <v>8.5757822791370633E-2</v>
      </c>
      <c r="M25" s="50">
        <f>IFERROR(H25/G25,0)</f>
        <v>9.2109399559886826E-2</v>
      </c>
      <c r="N25" s="48">
        <f>D25*250</f>
        <v>1463750</v>
      </c>
      <c r="O25" s="51">
        <f t="shared" si="0"/>
        <v>22.037032373817656</v>
      </c>
    </row>
    <row r="26" spans="1:15" ht="14.5" thickBot="1" x14ac:dyDescent="0.35">
      <c r="A26" s="3" t="s">
        <v>32</v>
      </c>
      <c r="B26" s="1">
        <v>26980</v>
      </c>
      <c r="C26" s="2"/>
      <c r="D26" s="1">
        <v>1159</v>
      </c>
      <c r="E26" s="2"/>
      <c r="F26" s="1">
        <v>3957</v>
      </c>
      <c r="G26" s="1">
        <v>4784</v>
      </c>
      <c r="H26" s="2">
        <v>206</v>
      </c>
      <c r="I26" s="1">
        <v>322340</v>
      </c>
      <c r="J26" s="1">
        <v>57156</v>
      </c>
      <c r="K26" s="42"/>
      <c r="L26" s="49">
        <f>IFERROR(B26/I26,0)</f>
        <v>8.3700440528634359E-2</v>
      </c>
      <c r="M26" s="50">
        <f>IFERROR(H26/G26,0)</f>
        <v>4.306020066889632E-2</v>
      </c>
      <c r="N26" s="48">
        <f>D26*250</f>
        <v>289750</v>
      </c>
      <c r="O26" s="51">
        <f t="shared" si="0"/>
        <v>9.73943661971831</v>
      </c>
    </row>
    <row r="27" spans="1:15" ht="14.5" thickBot="1" x14ac:dyDescent="0.35">
      <c r="A27" s="3" t="s">
        <v>30</v>
      </c>
      <c r="B27" s="1">
        <v>16769</v>
      </c>
      <c r="C27" s="2"/>
      <c r="D27" s="2">
        <v>803</v>
      </c>
      <c r="E27" s="2"/>
      <c r="F27" s="1">
        <v>4763</v>
      </c>
      <c r="G27" s="1">
        <v>5634</v>
      </c>
      <c r="H27" s="2">
        <v>270</v>
      </c>
      <c r="I27" s="1">
        <v>201670</v>
      </c>
      <c r="J27" s="1">
        <v>67762</v>
      </c>
      <c r="K27" s="42"/>
      <c r="L27" s="49">
        <f>IFERROR(B27/I27,0)</f>
        <v>8.3150691724103734E-2</v>
      </c>
      <c r="M27" s="50">
        <f>IFERROR(H27/G27,0)</f>
        <v>4.7923322683706068E-2</v>
      </c>
      <c r="N27" s="48">
        <f>D27*250</f>
        <v>200750</v>
      </c>
      <c r="O27" s="51">
        <f t="shared" si="0"/>
        <v>10.971495020573677</v>
      </c>
    </row>
    <row r="28" spans="1:15" ht="15" thickBot="1" x14ac:dyDescent="0.35">
      <c r="A28" s="3" t="s">
        <v>35</v>
      </c>
      <c r="B28" s="1">
        <v>14691</v>
      </c>
      <c r="C28" s="2"/>
      <c r="D28" s="2">
        <v>817</v>
      </c>
      <c r="E28" s="2"/>
      <c r="F28" s="1">
        <v>10467</v>
      </c>
      <c r="G28" s="1">
        <v>2394</v>
      </c>
      <c r="H28" s="2">
        <v>133</v>
      </c>
      <c r="I28" s="1">
        <v>252109</v>
      </c>
      <c r="J28" s="1">
        <v>41077</v>
      </c>
      <c r="K28" s="41"/>
      <c r="L28" s="49">
        <f>IFERROR(B28/I28,0)</f>
        <v>5.8272413916202914E-2</v>
      </c>
      <c r="M28" s="50">
        <f>IFERROR(H28/G28,0)</f>
        <v>5.5555555555555552E-2</v>
      </c>
      <c r="N28" s="48">
        <f>D28*250</f>
        <v>204250</v>
      </c>
      <c r="O28" s="51">
        <f t="shared" si="0"/>
        <v>12.903069906745626</v>
      </c>
    </row>
    <row r="29" spans="1:15" ht="14.5" thickBot="1" x14ac:dyDescent="0.35">
      <c r="A29" s="3" t="s">
        <v>51</v>
      </c>
      <c r="B29" s="2">
        <v>541</v>
      </c>
      <c r="C29" s="2"/>
      <c r="D29" s="2">
        <v>18</v>
      </c>
      <c r="E29" s="2"/>
      <c r="F29" s="2">
        <v>53</v>
      </c>
      <c r="G29" s="2">
        <v>506</v>
      </c>
      <c r="H29" s="2">
        <v>17</v>
      </c>
      <c r="I29" s="1">
        <v>45888</v>
      </c>
      <c r="J29" s="1">
        <v>42935</v>
      </c>
      <c r="K29" s="42"/>
      <c r="L29" s="49">
        <f>IFERROR(B29/I29,0)</f>
        <v>1.1789574616457462E-2</v>
      </c>
      <c r="M29" s="50">
        <f>IFERROR(H29/G29,0)</f>
        <v>3.3596837944664032E-2</v>
      </c>
      <c r="N29" s="48">
        <f>D29*250</f>
        <v>4500</v>
      </c>
      <c r="O29" s="51">
        <f t="shared" si="0"/>
        <v>7.317929759704251</v>
      </c>
    </row>
    <row r="30" spans="1:15" ht="14.5" thickBot="1" x14ac:dyDescent="0.35">
      <c r="A30" s="3" t="s">
        <v>50</v>
      </c>
      <c r="B30" s="1">
        <v>15379</v>
      </c>
      <c r="C30" s="2"/>
      <c r="D30" s="2">
        <v>189</v>
      </c>
      <c r="E30" s="2"/>
      <c r="F30" s="1">
        <v>7233</v>
      </c>
      <c r="G30" s="1">
        <v>7950</v>
      </c>
      <c r="H30" s="2">
        <v>98</v>
      </c>
      <c r="I30" s="1">
        <v>117700</v>
      </c>
      <c r="J30" s="1">
        <v>60845</v>
      </c>
      <c r="K30" s="42"/>
      <c r="L30" s="49">
        <f>IFERROR(B30/I30,0)</f>
        <v>0.13066270178419712</v>
      </c>
      <c r="M30" s="50">
        <f>IFERROR(H30/G30,0)</f>
        <v>1.2327044025157233E-2</v>
      </c>
      <c r="N30" s="48">
        <f>D30*250</f>
        <v>47250</v>
      </c>
      <c r="O30" s="51">
        <f t="shared" si="0"/>
        <v>2.0723714155666819</v>
      </c>
    </row>
    <row r="31" spans="1:15" ht="14.5" thickBot="1" x14ac:dyDescent="0.35">
      <c r="A31" s="3" t="s">
        <v>31</v>
      </c>
      <c r="B31" s="1">
        <v>9266</v>
      </c>
      <c r="C31" s="2"/>
      <c r="D31" s="2">
        <v>433</v>
      </c>
      <c r="E31" s="2"/>
      <c r="F31" s="1">
        <v>2015</v>
      </c>
      <c r="G31" s="1">
        <v>3008</v>
      </c>
      <c r="H31" s="2">
        <v>141</v>
      </c>
      <c r="I31" s="1">
        <v>191125</v>
      </c>
      <c r="J31" s="1">
        <v>62050</v>
      </c>
      <c r="K31" s="42"/>
      <c r="L31" s="49">
        <f>IFERROR(B31/I31,0)</f>
        <v>4.8481360366252453E-2</v>
      </c>
      <c r="M31" s="50">
        <f>IFERROR(H31/G31,0)</f>
        <v>4.6875E-2</v>
      </c>
      <c r="N31" s="48">
        <f>D31*250</f>
        <v>108250</v>
      </c>
      <c r="O31" s="51">
        <f t="shared" si="0"/>
        <v>10.682495143535506</v>
      </c>
    </row>
    <row r="32" spans="1:15" ht="15" thickBot="1" x14ac:dyDescent="0.35">
      <c r="A32" s="3" t="s">
        <v>42</v>
      </c>
      <c r="B32" s="1">
        <v>4953</v>
      </c>
      <c r="C32" s="2"/>
      <c r="D32" s="2">
        <v>278</v>
      </c>
      <c r="E32" s="2"/>
      <c r="F32" s="1">
        <v>1428</v>
      </c>
      <c r="G32" s="1">
        <v>3643</v>
      </c>
      <c r="H32" s="2">
        <v>204</v>
      </c>
      <c r="I32" s="1">
        <v>95463</v>
      </c>
      <c r="J32" s="1">
        <v>70208</v>
      </c>
      <c r="K32" s="41"/>
      <c r="L32" s="49">
        <f>IFERROR(B32/I32,0)</f>
        <v>5.1883975990697967E-2</v>
      </c>
      <c r="M32" s="50">
        <f>IFERROR(H32/G32,0)</f>
        <v>5.5997804007685975E-2</v>
      </c>
      <c r="N32" s="48">
        <f>D32*250</f>
        <v>69500</v>
      </c>
      <c r="O32" s="51">
        <f t="shared" si="0"/>
        <v>13.031899858671512</v>
      </c>
    </row>
    <row r="33" spans="1:15" ht="15" thickBot="1" x14ac:dyDescent="0.35">
      <c r="A33" s="44" t="s">
        <v>8</v>
      </c>
      <c r="B33" s="1">
        <v>165162</v>
      </c>
      <c r="C33" s="2"/>
      <c r="D33" s="1">
        <v>12082</v>
      </c>
      <c r="E33" s="2"/>
      <c r="F33" s="1">
        <v>129528</v>
      </c>
      <c r="G33" s="1">
        <v>18595</v>
      </c>
      <c r="H33" s="1">
        <v>1360</v>
      </c>
      <c r="I33" s="1">
        <v>918891</v>
      </c>
      <c r="J33" s="1">
        <v>103453</v>
      </c>
      <c r="K33" s="42"/>
      <c r="L33" s="49">
        <f>IFERROR(B33/I33,0)</f>
        <v>0.17974057858875536</v>
      </c>
      <c r="M33" s="50">
        <f>IFERROR(H33/G33,0)</f>
        <v>7.3137940306534019E-2</v>
      </c>
      <c r="N33" s="48">
        <f>D33*250</f>
        <v>3020500</v>
      </c>
      <c r="O33" s="51">
        <f t="shared" si="0"/>
        <v>17.288105012048778</v>
      </c>
    </row>
    <row r="34" spans="1:15" ht="15" thickBot="1" x14ac:dyDescent="0.35">
      <c r="A34" s="3" t="s">
        <v>44</v>
      </c>
      <c r="B34" s="1">
        <v>8672</v>
      </c>
      <c r="C34" s="2"/>
      <c r="D34" s="2">
        <v>387</v>
      </c>
      <c r="E34" s="2"/>
      <c r="F34" s="1">
        <v>5079</v>
      </c>
      <c r="G34" s="1">
        <v>4136</v>
      </c>
      <c r="H34" s="2">
        <v>185</v>
      </c>
      <c r="I34" s="1">
        <v>224640</v>
      </c>
      <c r="J34" s="1">
        <v>107133</v>
      </c>
      <c r="K34" s="41"/>
      <c r="L34" s="49">
        <f>IFERROR(B34/I34,0)</f>
        <v>3.8603988603988601E-2</v>
      </c>
      <c r="M34" s="50">
        <f>IFERROR(H34/G34,0)</f>
        <v>4.4729206963249515E-2</v>
      </c>
      <c r="N34" s="48">
        <f>D34*250</f>
        <v>96750</v>
      </c>
      <c r="O34" s="51">
        <f t="shared" si="0"/>
        <v>10.156595940959409</v>
      </c>
    </row>
    <row r="35" spans="1:15" ht="15" thickBot="1" x14ac:dyDescent="0.35">
      <c r="A35" s="44" t="s">
        <v>7</v>
      </c>
      <c r="B35" s="1">
        <v>396699</v>
      </c>
      <c r="C35" s="2"/>
      <c r="D35" s="1">
        <v>30372</v>
      </c>
      <c r="E35" s="2"/>
      <c r="F35" s="1">
        <v>282188</v>
      </c>
      <c r="G35" s="1">
        <v>20392</v>
      </c>
      <c r="H35" s="1">
        <v>1561</v>
      </c>
      <c r="I35" s="1">
        <v>2359512</v>
      </c>
      <c r="J35" s="1">
        <v>121289</v>
      </c>
      <c r="K35" s="42"/>
      <c r="L35" s="49">
        <f>IFERROR(B35/I35,0)</f>
        <v>0.16812756197044135</v>
      </c>
      <c r="M35" s="50">
        <f>IFERROR(H35/G35,0)</f>
        <v>7.6549627304825424E-2</v>
      </c>
      <c r="N35" s="48">
        <f>D35*250</f>
        <v>7593000</v>
      </c>
      <c r="O35" s="51">
        <f t="shared" si="0"/>
        <v>18.140456618242041</v>
      </c>
    </row>
    <row r="36" spans="1:15" ht="14.5" thickBot="1" x14ac:dyDescent="0.35">
      <c r="A36" s="3" t="s">
        <v>24</v>
      </c>
      <c r="B36" s="1">
        <v>33294</v>
      </c>
      <c r="C36" s="2"/>
      <c r="D36" s="1">
        <v>1015</v>
      </c>
      <c r="E36" s="2"/>
      <c r="F36" s="1">
        <v>13419</v>
      </c>
      <c r="G36" s="1">
        <v>3174</v>
      </c>
      <c r="H36" s="2">
        <v>97</v>
      </c>
      <c r="I36" s="1">
        <v>482147</v>
      </c>
      <c r="J36" s="1">
        <v>45971</v>
      </c>
      <c r="K36" s="42"/>
      <c r="L36" s="49">
        <f>IFERROR(B36/I36,0)</f>
        <v>6.9053628872522282E-2</v>
      </c>
      <c r="M36" s="50">
        <f>IFERROR(H36/G36,0)</f>
        <v>3.0560806553245116E-2</v>
      </c>
      <c r="N36" s="48">
        <f>D36*250</f>
        <v>253750</v>
      </c>
      <c r="O36" s="51">
        <f t="shared" si="0"/>
        <v>6.6214933621673575</v>
      </c>
    </row>
    <row r="37" spans="1:15" ht="15" thickBot="1" x14ac:dyDescent="0.35">
      <c r="A37" s="3" t="s">
        <v>53</v>
      </c>
      <c r="B37" s="1">
        <v>2745</v>
      </c>
      <c r="C37" s="2"/>
      <c r="D37" s="2">
        <v>71</v>
      </c>
      <c r="E37" s="2"/>
      <c r="F37" s="2">
        <v>432</v>
      </c>
      <c r="G37" s="1">
        <v>3602</v>
      </c>
      <c r="H37" s="2">
        <v>93</v>
      </c>
      <c r="I37" s="1">
        <v>76856</v>
      </c>
      <c r="J37" s="1">
        <v>100853</v>
      </c>
      <c r="K37" s="41"/>
      <c r="L37" s="49">
        <f>IFERROR(B37/I37,0)</f>
        <v>3.5716144477984803E-2</v>
      </c>
      <c r="M37" s="50">
        <f>IFERROR(H37/G37,0)</f>
        <v>2.5818989450305387E-2</v>
      </c>
      <c r="N37" s="48">
        <f>D37*250</f>
        <v>17750</v>
      </c>
      <c r="O37" s="51">
        <f t="shared" si="0"/>
        <v>5.4663023679417124</v>
      </c>
    </row>
    <row r="38" spans="1:15" ht="14.5" thickBot="1" x14ac:dyDescent="0.35">
      <c r="A38" s="3" t="s">
        <v>67</v>
      </c>
      <c r="B38" s="2">
        <v>26</v>
      </c>
      <c r="C38" s="2"/>
      <c r="D38" s="2">
        <v>2</v>
      </c>
      <c r="E38" s="2"/>
      <c r="F38" s="2">
        <v>8</v>
      </c>
      <c r="G38" s="2"/>
      <c r="H38" s="2"/>
      <c r="I38" s="1">
        <v>6695</v>
      </c>
      <c r="J38" s="2"/>
      <c r="K38" s="42"/>
      <c r="L38" s="49">
        <f>IFERROR(B38/I38,0)</f>
        <v>3.8834951456310678E-3</v>
      </c>
      <c r="M38" s="50">
        <f>IFERROR(H38/G38,0)</f>
        <v>0</v>
      </c>
      <c r="N38" s="48">
        <f>D38*250</f>
        <v>500</v>
      </c>
      <c r="O38" s="51">
        <f t="shared" si="0"/>
        <v>18.23076923076923</v>
      </c>
    </row>
    <row r="39" spans="1:15" ht="15" thickBot="1" x14ac:dyDescent="0.35">
      <c r="A39" s="44" t="s">
        <v>21</v>
      </c>
      <c r="B39" s="1">
        <v>37792</v>
      </c>
      <c r="C39" s="2"/>
      <c r="D39" s="1">
        <v>2363</v>
      </c>
      <c r="E39" s="2"/>
      <c r="F39" s="1">
        <v>28299</v>
      </c>
      <c r="G39" s="1">
        <v>3233</v>
      </c>
      <c r="H39" s="2">
        <v>202</v>
      </c>
      <c r="I39" s="1">
        <v>446195</v>
      </c>
      <c r="J39" s="1">
        <v>38172</v>
      </c>
      <c r="K39" s="42"/>
      <c r="L39" s="49">
        <f>IFERROR(B39/I39,0)</f>
        <v>8.4698394199845359E-2</v>
      </c>
      <c r="M39" s="50">
        <f>IFERROR(H39/G39,0)</f>
        <v>6.2480668110114441E-2</v>
      </c>
      <c r="N39" s="48">
        <f>D39*250</f>
        <v>590750</v>
      </c>
      <c r="O39" s="51">
        <f t="shared" si="0"/>
        <v>14.631615156646909</v>
      </c>
    </row>
    <row r="40" spans="1:15" ht="14.5" thickBot="1" x14ac:dyDescent="0.35">
      <c r="A40" s="3" t="s">
        <v>46</v>
      </c>
      <c r="B40" s="1">
        <v>7003</v>
      </c>
      <c r="C40" s="2"/>
      <c r="D40" s="2">
        <v>345</v>
      </c>
      <c r="E40" s="2"/>
      <c r="F40" s="2">
        <v>791</v>
      </c>
      <c r="G40" s="1">
        <v>1770</v>
      </c>
      <c r="H40" s="2">
        <v>87</v>
      </c>
      <c r="I40" s="1">
        <v>216471</v>
      </c>
      <c r="J40" s="1">
        <v>54706</v>
      </c>
      <c r="K40" s="42"/>
      <c r="L40" s="49">
        <f>IFERROR(B40/I40,0)</f>
        <v>3.2350753680631589E-2</v>
      </c>
      <c r="M40" s="50">
        <f>IFERROR(H40/G40,0)</f>
        <v>4.9152542372881358E-2</v>
      </c>
      <c r="N40" s="48">
        <f>D40*250</f>
        <v>86250</v>
      </c>
      <c r="O40" s="51">
        <f t="shared" si="0"/>
        <v>11.316150221333714</v>
      </c>
    </row>
    <row r="41" spans="1:15" ht="14.5" thickBot="1" x14ac:dyDescent="0.35">
      <c r="A41" s="3" t="s">
        <v>37</v>
      </c>
      <c r="B41" s="1">
        <v>4570</v>
      </c>
      <c r="C41" s="2"/>
      <c r="D41" s="2">
        <v>161</v>
      </c>
      <c r="E41" s="2"/>
      <c r="F41" s="1">
        <v>2515</v>
      </c>
      <c r="G41" s="1">
        <v>1084</v>
      </c>
      <c r="H41" s="2">
        <v>38</v>
      </c>
      <c r="I41" s="1">
        <v>143246</v>
      </c>
      <c r="J41" s="1">
        <v>33963</v>
      </c>
      <c r="K41" s="42"/>
      <c r="L41" s="49">
        <f>IFERROR(B41/I41,0)</f>
        <v>3.190315959956997E-2</v>
      </c>
      <c r="M41" s="50">
        <f>IFERROR(H41/G41,0)</f>
        <v>3.5055350553505532E-2</v>
      </c>
      <c r="N41" s="48">
        <f>D41*250</f>
        <v>40250</v>
      </c>
      <c r="O41" s="51">
        <f t="shared" si="0"/>
        <v>7.8074398249452956</v>
      </c>
    </row>
    <row r="42" spans="1:15" ht="15" thickBot="1" x14ac:dyDescent="0.35">
      <c r="A42" s="44" t="s">
        <v>19</v>
      </c>
      <c r="B42" s="1">
        <v>78920</v>
      </c>
      <c r="C42" s="2"/>
      <c r="D42" s="1">
        <v>5969</v>
      </c>
      <c r="E42" s="2"/>
      <c r="F42" s="1">
        <v>20881</v>
      </c>
      <c r="G42" s="1">
        <v>6165</v>
      </c>
      <c r="H42" s="2">
        <v>466</v>
      </c>
      <c r="I42" s="1">
        <v>518555</v>
      </c>
      <c r="J42" s="1">
        <v>40506</v>
      </c>
      <c r="K42" s="41"/>
      <c r="L42" s="49">
        <f>IFERROR(B42/I42,0)</f>
        <v>0.15219214933806444</v>
      </c>
      <c r="M42" s="50">
        <f>IFERROR(H42/G42,0)</f>
        <v>7.5587996755879974E-2</v>
      </c>
      <c r="N42" s="48">
        <f>D42*250</f>
        <v>1492250</v>
      </c>
      <c r="O42" s="51">
        <f t="shared" si="0"/>
        <v>17.908388241256969</v>
      </c>
    </row>
    <row r="43" spans="1:15" ht="14.5" thickBot="1" x14ac:dyDescent="0.35">
      <c r="A43" s="3" t="s">
        <v>65</v>
      </c>
      <c r="B43" s="1">
        <v>4915</v>
      </c>
      <c r="C43" s="62">
        <v>295</v>
      </c>
      <c r="D43" s="2">
        <v>142</v>
      </c>
      <c r="E43" s="63">
        <v>1</v>
      </c>
      <c r="F43" s="1">
        <v>3923</v>
      </c>
      <c r="G43" s="1">
        <v>1451</v>
      </c>
      <c r="H43" s="2">
        <v>42</v>
      </c>
      <c r="I43" s="1">
        <v>13022</v>
      </c>
      <c r="J43" s="1">
        <v>3845</v>
      </c>
      <c r="K43" s="42"/>
      <c r="L43" s="49">
        <f>IFERROR(B43/I43,0)</f>
        <v>0.3774381815389341</v>
      </c>
      <c r="M43" s="50">
        <f>IFERROR(H43/G43,0)</f>
        <v>2.8945554789800137E-2</v>
      </c>
      <c r="N43" s="48">
        <f>D43*250</f>
        <v>35500</v>
      </c>
      <c r="O43" s="51">
        <f t="shared" si="0"/>
        <v>6.2227873855544251</v>
      </c>
    </row>
    <row r="44" spans="1:15" ht="14.5" thickBot="1" x14ac:dyDescent="0.35">
      <c r="A44" s="3" t="s">
        <v>40</v>
      </c>
      <c r="B44" s="1">
        <v>15441</v>
      </c>
      <c r="C44" s="2"/>
      <c r="D44" s="2">
        <v>772</v>
      </c>
      <c r="E44" s="2"/>
      <c r="F44" s="1">
        <v>13333</v>
      </c>
      <c r="G44" s="1">
        <v>14576</v>
      </c>
      <c r="H44" s="2">
        <v>729</v>
      </c>
      <c r="I44" s="1">
        <v>170739</v>
      </c>
      <c r="J44" s="1">
        <v>161172</v>
      </c>
      <c r="K44" s="42"/>
      <c r="L44" s="49">
        <f>IFERROR(B44/I44,0)</f>
        <v>9.0436279936042738E-2</v>
      </c>
      <c r="M44" s="50">
        <f>IFERROR(H44/G44,0)</f>
        <v>5.0013721185510431E-2</v>
      </c>
      <c r="N44" s="48">
        <f>D44*250</f>
        <v>193000</v>
      </c>
      <c r="O44" s="51">
        <f t="shared" si="0"/>
        <v>11.49919046693867</v>
      </c>
    </row>
    <row r="45" spans="1:15" ht="14.5" thickBot="1" x14ac:dyDescent="0.35">
      <c r="A45" s="3" t="s">
        <v>25</v>
      </c>
      <c r="B45" s="1">
        <v>13453</v>
      </c>
      <c r="C45" s="2"/>
      <c r="D45" s="2">
        <v>538</v>
      </c>
      <c r="E45" s="2"/>
      <c r="F45" s="1">
        <v>5568</v>
      </c>
      <c r="G45" s="1">
        <v>2613</v>
      </c>
      <c r="H45" s="2">
        <v>104</v>
      </c>
      <c r="I45" s="1">
        <v>238808</v>
      </c>
      <c r="J45" s="1">
        <v>46382</v>
      </c>
      <c r="K45" s="42"/>
      <c r="L45" s="49">
        <f>IFERROR(B45/I45,0)</f>
        <v>5.633395866135138E-2</v>
      </c>
      <c r="M45" s="50">
        <f>IFERROR(H45/G45,0)</f>
        <v>3.9800995024875621E-2</v>
      </c>
      <c r="N45" s="48">
        <f>D45*250</f>
        <v>134500</v>
      </c>
      <c r="O45" s="51">
        <f t="shared" si="0"/>
        <v>8.997770014123244</v>
      </c>
    </row>
    <row r="46" spans="1:15" ht="15" thickBot="1" x14ac:dyDescent="0.35">
      <c r="A46" s="3" t="s">
        <v>54</v>
      </c>
      <c r="B46" s="1">
        <v>5277</v>
      </c>
      <c r="C46" s="2"/>
      <c r="D46" s="2">
        <v>65</v>
      </c>
      <c r="E46" s="2"/>
      <c r="F46" s="1">
        <v>1033</v>
      </c>
      <c r="G46" s="1">
        <v>5965</v>
      </c>
      <c r="H46" s="2">
        <v>73</v>
      </c>
      <c r="I46" s="1">
        <v>53363</v>
      </c>
      <c r="J46" s="1">
        <v>60320</v>
      </c>
      <c r="K46" s="41"/>
      <c r="L46" s="49">
        <f>IFERROR(B46/I46,0)</f>
        <v>9.888874313663025E-2</v>
      </c>
      <c r="M46" s="50">
        <f>IFERROR(H46/G46,0)</f>
        <v>1.2238055322715843E-2</v>
      </c>
      <c r="N46" s="48">
        <f>D46*250</f>
        <v>16250</v>
      </c>
      <c r="O46" s="51">
        <f t="shared" si="0"/>
        <v>2.0794011749099868</v>
      </c>
    </row>
    <row r="47" spans="1:15" ht="14.5" thickBot="1" x14ac:dyDescent="0.35">
      <c r="A47" s="3" t="s">
        <v>20</v>
      </c>
      <c r="B47" s="1">
        <v>25520</v>
      </c>
      <c r="C47" s="2"/>
      <c r="D47" s="2">
        <v>408</v>
      </c>
      <c r="E47" s="2"/>
      <c r="F47" s="1">
        <v>8187</v>
      </c>
      <c r="G47" s="1">
        <v>3737</v>
      </c>
      <c r="H47" s="2">
        <v>60</v>
      </c>
      <c r="I47" s="1">
        <v>482172</v>
      </c>
      <c r="J47" s="1">
        <v>70605</v>
      </c>
      <c r="K47" s="42"/>
      <c r="L47" s="49">
        <f>IFERROR(B47/I47,0)</f>
        <v>5.2927171216910152E-2</v>
      </c>
      <c r="M47" s="50">
        <f>IFERROR(H47/G47,0)</f>
        <v>1.6055659620016056E-2</v>
      </c>
      <c r="N47" s="48">
        <f>D47*250</f>
        <v>102000</v>
      </c>
      <c r="O47" s="51">
        <f t="shared" si="0"/>
        <v>2.9968652037617556</v>
      </c>
    </row>
    <row r="48" spans="1:15" ht="15" thickBot="1" x14ac:dyDescent="0.35">
      <c r="A48" s="44" t="s">
        <v>15</v>
      </c>
      <c r="B48" s="1">
        <v>73286</v>
      </c>
      <c r="C48" s="2"/>
      <c r="D48" s="1">
        <v>1828</v>
      </c>
      <c r="E48" s="2"/>
      <c r="F48" s="1">
        <v>23593</v>
      </c>
      <c r="G48" s="1">
        <v>2527</v>
      </c>
      <c r="H48" s="2">
        <v>63</v>
      </c>
      <c r="I48" s="1">
        <v>1209187</v>
      </c>
      <c r="J48" s="1">
        <v>41702</v>
      </c>
      <c r="K48" s="53"/>
      <c r="L48" s="49">
        <f>IFERROR(B48/I48,0)</f>
        <v>6.0607664488619213E-2</v>
      </c>
      <c r="M48" s="50">
        <f>IFERROR(H48/G48,0)</f>
        <v>2.4930747922437674E-2</v>
      </c>
      <c r="N48" s="48">
        <f>D48*250</f>
        <v>457000</v>
      </c>
      <c r="O48" s="51">
        <f t="shared" si="0"/>
        <v>5.2358431351144832</v>
      </c>
    </row>
    <row r="49" spans="1:15" ht="15" thickBot="1" x14ac:dyDescent="0.35">
      <c r="A49" s="60" t="s">
        <v>66</v>
      </c>
      <c r="B49" s="54">
        <v>71</v>
      </c>
      <c r="C49" s="54"/>
      <c r="D49" s="54">
        <v>6</v>
      </c>
      <c r="E49" s="54"/>
      <c r="F49" s="54">
        <v>3</v>
      </c>
      <c r="G49" s="54"/>
      <c r="H49" s="54"/>
      <c r="I49" s="55">
        <v>2059</v>
      </c>
      <c r="J49" s="54"/>
      <c r="K49" s="8"/>
      <c r="L49" s="49">
        <f>IFERROR(B49/I49,0)</f>
        <v>3.4482758620689655E-2</v>
      </c>
      <c r="M49" s="50">
        <f>IFERROR(H49/G49,0)</f>
        <v>0</v>
      </c>
      <c r="N49" s="48">
        <f>D49*250</f>
        <v>1500</v>
      </c>
      <c r="O49" s="51">
        <f t="shared" si="0"/>
        <v>20.12676056338028</v>
      </c>
    </row>
    <row r="50" spans="1:15" ht="15" thickBot="1" x14ac:dyDescent="0.35">
      <c r="A50" s="3" t="s">
        <v>28</v>
      </c>
      <c r="B50" s="1">
        <v>11252</v>
      </c>
      <c r="C50" s="2"/>
      <c r="D50" s="2">
        <v>120</v>
      </c>
      <c r="E50" s="2"/>
      <c r="F50" s="1">
        <v>4344</v>
      </c>
      <c r="G50" s="1">
        <v>3510</v>
      </c>
      <c r="H50" s="2">
        <v>37</v>
      </c>
      <c r="I50" s="1">
        <v>232197</v>
      </c>
      <c r="J50" s="1">
        <v>72427</v>
      </c>
      <c r="K50" s="41"/>
      <c r="L50" s="49">
        <f>IFERROR(B50/I50,0)</f>
        <v>4.8458851750883949E-2</v>
      </c>
      <c r="M50" s="50">
        <f>IFERROR(H50/G50,0)</f>
        <v>1.0541310541310541E-2</v>
      </c>
      <c r="N50" s="48">
        <f>D50*250</f>
        <v>30000</v>
      </c>
      <c r="O50" s="51">
        <f t="shared" si="0"/>
        <v>1.6661926768574475</v>
      </c>
    </row>
    <row r="51" spans="1:15" ht="14.5" thickBot="1" x14ac:dyDescent="0.35">
      <c r="A51" s="3" t="s">
        <v>48</v>
      </c>
      <c r="B51" s="1">
        <v>1027</v>
      </c>
      <c r="C51" s="2"/>
      <c r="D51" s="2">
        <v>55</v>
      </c>
      <c r="E51" s="2"/>
      <c r="F51" s="2">
        <v>90</v>
      </c>
      <c r="G51" s="1">
        <v>1646</v>
      </c>
      <c r="H51" s="2">
        <v>88</v>
      </c>
      <c r="I51" s="1">
        <v>39117</v>
      </c>
      <c r="J51" s="1">
        <v>62689</v>
      </c>
      <c r="K51" s="42"/>
      <c r="L51" s="49">
        <f>IFERROR(B51/I51,0)</f>
        <v>2.6254569624459954E-2</v>
      </c>
      <c r="M51" s="50">
        <f>IFERROR(H51/G51,0)</f>
        <v>5.3462940461725394E-2</v>
      </c>
      <c r="N51" s="48">
        <f>D51*250</f>
        <v>13750</v>
      </c>
      <c r="O51" s="51">
        <f t="shared" si="0"/>
        <v>12.388510223953261</v>
      </c>
    </row>
    <row r="52" spans="1:15" ht="15" thickBot="1" x14ac:dyDescent="0.35">
      <c r="A52" s="3" t="s">
        <v>29</v>
      </c>
      <c r="B52" s="1">
        <v>48532</v>
      </c>
      <c r="C52" s="2"/>
      <c r="D52" s="1">
        <v>1453</v>
      </c>
      <c r="E52" s="2"/>
      <c r="F52" s="1">
        <v>40687</v>
      </c>
      <c r="G52" s="1">
        <v>5686</v>
      </c>
      <c r="H52" s="2">
        <v>170</v>
      </c>
      <c r="I52" s="1">
        <v>405858</v>
      </c>
      <c r="J52" s="1">
        <v>47549</v>
      </c>
      <c r="K52" s="41"/>
      <c r="L52" s="49">
        <f>IFERROR(B52/I52,0)</f>
        <v>0.1195787689290343</v>
      </c>
      <c r="M52" s="50">
        <f>IFERROR(H52/G52,0)</f>
        <v>2.989799507562434E-2</v>
      </c>
      <c r="N52" s="48">
        <f>D52*250</f>
        <v>363250</v>
      </c>
      <c r="O52" s="51">
        <f t="shared" si="0"/>
        <v>6.4847523283606696</v>
      </c>
    </row>
    <row r="53" spans="1:15" ht="15" thickBot="1" x14ac:dyDescent="0.35">
      <c r="A53" s="44" t="s">
        <v>9</v>
      </c>
      <c r="B53" s="1">
        <v>24258</v>
      </c>
      <c r="C53" s="2"/>
      <c r="D53" s="1">
        <v>1160</v>
      </c>
      <c r="E53" s="2"/>
      <c r="F53" s="1">
        <v>15713</v>
      </c>
      <c r="G53" s="1">
        <v>3186</v>
      </c>
      <c r="H53" s="2">
        <v>152</v>
      </c>
      <c r="I53" s="1">
        <v>390863</v>
      </c>
      <c r="J53" s="1">
        <v>51329</v>
      </c>
      <c r="K53" s="41"/>
      <c r="L53" s="49">
        <f>IFERROR(B53/I53,0)</f>
        <v>6.2062666458580114E-2</v>
      </c>
      <c r="M53" s="50">
        <f>IFERROR(H53/G53,0)</f>
        <v>4.7708725674827368E-2</v>
      </c>
      <c r="N53" s="48">
        <f>D53*250</f>
        <v>290000</v>
      </c>
      <c r="O53" s="51">
        <f t="shared" si="0"/>
        <v>10.954819028774013</v>
      </c>
    </row>
    <row r="54" spans="1:15" ht="14.5" thickBot="1" x14ac:dyDescent="0.35">
      <c r="A54" s="3" t="s">
        <v>56</v>
      </c>
      <c r="B54" s="1">
        <v>2119</v>
      </c>
      <c r="C54" s="2"/>
      <c r="D54" s="2">
        <v>84</v>
      </c>
      <c r="E54" s="2"/>
      <c r="F54" s="2">
        <v>590</v>
      </c>
      <c r="G54" s="1">
        <v>1182</v>
      </c>
      <c r="H54" s="2">
        <v>47</v>
      </c>
      <c r="I54" s="1">
        <v>108518</v>
      </c>
      <c r="J54" s="1">
        <v>60552</v>
      </c>
      <c r="K54" s="42"/>
      <c r="L54" s="49">
        <f>IFERROR(B54/I54,0)</f>
        <v>1.9526714462116884E-2</v>
      </c>
      <c r="M54" s="50">
        <f>IFERROR(H54/G54,0)</f>
        <v>3.976311336717428E-2</v>
      </c>
      <c r="N54" s="48">
        <f>D54*250</f>
        <v>21000</v>
      </c>
      <c r="O54" s="51">
        <f t="shared" si="0"/>
        <v>8.9103350637092973</v>
      </c>
    </row>
    <row r="55" spans="1:15" ht="15" thickBot="1" x14ac:dyDescent="0.35">
      <c r="A55" s="3" t="s">
        <v>22</v>
      </c>
      <c r="B55" s="1">
        <v>20249</v>
      </c>
      <c r="C55" s="2"/>
      <c r="D55" s="2">
        <v>633</v>
      </c>
      <c r="E55" s="2"/>
      <c r="F55" s="1">
        <v>6279</v>
      </c>
      <c r="G55" s="1">
        <v>3478</v>
      </c>
      <c r="H55" s="2">
        <v>109</v>
      </c>
      <c r="I55" s="1">
        <v>323581</v>
      </c>
      <c r="J55" s="1">
        <v>55575</v>
      </c>
      <c r="K55" s="41"/>
      <c r="L55" s="49">
        <f>IFERROR(B55/I55,0)</f>
        <v>6.2577839860807644E-2</v>
      </c>
      <c r="M55" s="50">
        <f>IFERROR(H55/G55,0)</f>
        <v>3.1339850488786659E-2</v>
      </c>
      <c r="N55" s="48">
        <f>D55*250</f>
        <v>158250</v>
      </c>
      <c r="O55" s="51">
        <f t="shared" si="0"/>
        <v>6.8152007506543537</v>
      </c>
    </row>
    <row r="56" spans="1:15" ht="14.5" thickBot="1" x14ac:dyDescent="0.35">
      <c r="A56" s="14" t="s">
        <v>55</v>
      </c>
      <c r="B56" s="15">
        <v>933</v>
      </c>
      <c r="C56" s="15"/>
      <c r="D56" s="15">
        <v>17</v>
      </c>
      <c r="E56" s="15"/>
      <c r="F56" s="15">
        <v>161</v>
      </c>
      <c r="G56" s="36">
        <v>1612</v>
      </c>
      <c r="H56" s="15">
        <v>29</v>
      </c>
      <c r="I56" s="36">
        <v>27702</v>
      </c>
      <c r="J56" s="36">
        <v>47864</v>
      </c>
      <c r="K56" s="66"/>
      <c r="L56" s="49">
        <f>IFERROR(B56/I56,0)</f>
        <v>3.3679878709118476E-2</v>
      </c>
      <c r="M56" s="50">
        <f>IFERROR(H56/G56,0)</f>
        <v>1.7990074441687345E-2</v>
      </c>
      <c r="N56" s="48">
        <f>D56*250</f>
        <v>4250</v>
      </c>
      <c r="O56" s="51">
        <f t="shared" si="0"/>
        <v>3.555198285101822</v>
      </c>
    </row>
    <row r="57" spans="1:15" ht="15" thickBot="1" x14ac:dyDescent="0.35">
      <c r="A57" s="3"/>
      <c r="B57" s="47">
        <f>SUM(B2:B56)</f>
        <v>1927855</v>
      </c>
      <c r="C57" s="2"/>
      <c r="D57" s="47">
        <f>SUM(D2:D56)</f>
        <v>109677</v>
      </c>
      <c r="E57" s="2"/>
      <c r="F57" s="47">
        <f>SUM(F2:F56)</f>
        <v>1102128</v>
      </c>
      <c r="G57" s="1"/>
      <c r="H57" s="2"/>
      <c r="I57" s="47">
        <f>SUM(I2:I56)</f>
        <v>20027481</v>
      </c>
      <c r="J57" s="1"/>
      <c r="K57" s="8"/>
      <c r="N57" s="47">
        <f>SUM(N2:N56)</f>
        <v>27419250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F18DA69-E12D-44D9-B94A-35EE2B3BCD8B}"/>
    <hyperlink ref="A33" r:id="rId2" display="https://www.worldometers.info/coronavirus/usa/new-jersey/" xr:uid="{988FB5F5-19C9-46F4-91BE-FF4FEF1B9A24}"/>
    <hyperlink ref="A6" r:id="rId3" display="https://www.worldometers.info/coronavirus/usa/california/" xr:uid="{912E0EB4-B9CF-4D15-9AA9-031A322EAFBC}"/>
    <hyperlink ref="A16" r:id="rId4" display="https://www.worldometers.info/coronavirus/usa/illinois/" xr:uid="{A84965C4-8451-44F8-87F3-AC4A7DEF4CA3}"/>
    <hyperlink ref="A24" r:id="rId5" display="https://www.worldometers.info/coronavirus/usa/massachusetts/" xr:uid="{E379783F-F6D5-4329-9895-A5904E3E1E72}"/>
    <hyperlink ref="A42" r:id="rId6" display="https://www.worldometers.info/coronavirus/usa/pennsylvania/" xr:uid="{E1C68B7A-504D-49BE-A4EF-660F44376B11}"/>
    <hyperlink ref="A48" r:id="rId7" display="https://www.worldometers.info/coronavirus/usa/texas/" xr:uid="{E799BAC4-57EE-44AB-AD32-4AAEA2BFFBC2}"/>
    <hyperlink ref="A11" r:id="rId8" display="https://www.worldometers.info/coronavirus/usa/florida/" xr:uid="{C506ABEE-07A3-4889-8130-A3BE40B0DD98}"/>
    <hyperlink ref="A21" r:id="rId9" display="https://www.worldometers.info/coronavirus/usa/louisiana/" xr:uid="{D14B9E30-272C-4530-BA58-6825EE33DFB4}"/>
    <hyperlink ref="A39" r:id="rId10" display="https://www.worldometers.info/coronavirus/usa/ohio/" xr:uid="{C17B5BAC-643F-4E00-911E-3A65BBFA335E}"/>
    <hyperlink ref="A53" r:id="rId11" display="https://www.worldometers.info/coronavirus/usa/washington/" xr:uid="{8E52ED0A-F015-4496-B8A6-1F9CE4C63C2C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676</v>
      </c>
    </row>
    <row r="3" spans="1:2" ht="15" thickBot="1" x14ac:dyDescent="0.4">
      <c r="A3" s="3" t="s">
        <v>52</v>
      </c>
      <c r="B3" s="38">
        <v>10</v>
      </c>
    </row>
    <row r="4" spans="1:2" ht="15" thickBot="1" x14ac:dyDescent="0.4">
      <c r="A4" s="3" t="s">
        <v>33</v>
      </c>
      <c r="B4" s="38">
        <v>1012</v>
      </c>
    </row>
    <row r="5" spans="1:2" ht="15" thickBot="1" x14ac:dyDescent="0.4">
      <c r="A5" s="3" t="s">
        <v>34</v>
      </c>
      <c r="B5" s="38">
        <v>152</v>
      </c>
    </row>
    <row r="6" spans="1:2" ht="15" thickBot="1" x14ac:dyDescent="0.4">
      <c r="A6" s="44" t="s">
        <v>10</v>
      </c>
      <c r="B6" s="38">
        <v>4558</v>
      </c>
    </row>
    <row r="7" spans="1:2" ht="15" thickBot="1" x14ac:dyDescent="0.4">
      <c r="A7" s="3" t="s">
        <v>18</v>
      </c>
      <c r="B7" s="38">
        <v>1524</v>
      </c>
    </row>
    <row r="8" spans="1:2" ht="15" thickBot="1" x14ac:dyDescent="0.4">
      <c r="A8" s="3" t="s">
        <v>23</v>
      </c>
      <c r="B8" s="38">
        <v>4038</v>
      </c>
    </row>
    <row r="9" spans="1:2" ht="15" thickBot="1" x14ac:dyDescent="0.4">
      <c r="A9" s="3" t="s">
        <v>43</v>
      </c>
      <c r="B9" s="38">
        <v>388</v>
      </c>
    </row>
    <row r="10" spans="1:2" ht="21.5" thickBot="1" x14ac:dyDescent="0.4">
      <c r="A10" s="3" t="s">
        <v>63</v>
      </c>
      <c r="B10" s="38">
        <v>479</v>
      </c>
    </row>
    <row r="11" spans="1:2" ht="15" thickBot="1" x14ac:dyDescent="0.4">
      <c r="A11" s="44" t="s">
        <v>13</v>
      </c>
      <c r="B11" s="38">
        <v>2660</v>
      </c>
    </row>
    <row r="12" spans="1:2" ht="15" thickBot="1" x14ac:dyDescent="0.4">
      <c r="A12" s="3" t="s">
        <v>16</v>
      </c>
      <c r="B12" s="38">
        <v>2174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83</v>
      </c>
    </row>
    <row r="16" spans="1:2" ht="15" thickBot="1" x14ac:dyDescent="0.4">
      <c r="A16" s="44" t="s">
        <v>12</v>
      </c>
      <c r="B16" s="38">
        <v>5795</v>
      </c>
    </row>
    <row r="17" spans="1:2" ht="15" thickBot="1" x14ac:dyDescent="0.4">
      <c r="A17" s="3" t="s">
        <v>27</v>
      </c>
      <c r="B17" s="38">
        <v>2258</v>
      </c>
    </row>
    <row r="18" spans="1:2" ht="15" thickBot="1" x14ac:dyDescent="0.4">
      <c r="A18" s="3" t="s">
        <v>41</v>
      </c>
      <c r="B18" s="38">
        <v>597</v>
      </c>
    </row>
    <row r="19" spans="1:2" ht="15" thickBot="1" x14ac:dyDescent="0.4">
      <c r="A19" s="3" t="s">
        <v>45</v>
      </c>
      <c r="B19" s="38">
        <v>232</v>
      </c>
    </row>
    <row r="20" spans="1:2" ht="15" thickBot="1" x14ac:dyDescent="0.4">
      <c r="A20" s="3" t="s">
        <v>38</v>
      </c>
      <c r="B20" s="38">
        <v>466</v>
      </c>
    </row>
    <row r="21" spans="1:2" ht="15" thickBot="1" x14ac:dyDescent="0.4">
      <c r="A21" s="44" t="s">
        <v>14</v>
      </c>
      <c r="B21" s="38">
        <v>2918</v>
      </c>
    </row>
    <row r="22" spans="1:2" ht="15" thickBot="1" x14ac:dyDescent="0.4">
      <c r="A22" s="3" t="s">
        <v>39</v>
      </c>
      <c r="B22" s="38">
        <v>98</v>
      </c>
    </row>
    <row r="23" spans="1:2" ht="15" thickBot="1" x14ac:dyDescent="0.4">
      <c r="A23" s="3" t="s">
        <v>26</v>
      </c>
      <c r="B23" s="38">
        <v>2702</v>
      </c>
    </row>
    <row r="24" spans="1:2" ht="15" thickBot="1" x14ac:dyDescent="0.4">
      <c r="A24" s="44" t="s">
        <v>17</v>
      </c>
      <c r="B24" s="38">
        <v>7235</v>
      </c>
    </row>
    <row r="25" spans="1:2" ht="15" thickBot="1" x14ac:dyDescent="0.4">
      <c r="A25" s="3" t="s">
        <v>11</v>
      </c>
      <c r="B25" s="38">
        <v>5855</v>
      </c>
    </row>
    <row r="26" spans="1:2" ht="15" thickBot="1" x14ac:dyDescent="0.4">
      <c r="A26" s="3" t="s">
        <v>32</v>
      </c>
      <c r="B26" s="38">
        <v>1159</v>
      </c>
    </row>
    <row r="27" spans="1:2" ht="15" thickBot="1" x14ac:dyDescent="0.4">
      <c r="A27" s="3" t="s">
        <v>30</v>
      </c>
      <c r="B27" s="38">
        <v>803</v>
      </c>
    </row>
    <row r="28" spans="1:2" ht="15" thickBot="1" x14ac:dyDescent="0.4">
      <c r="A28" s="3" t="s">
        <v>35</v>
      </c>
      <c r="B28" s="38">
        <v>817</v>
      </c>
    </row>
    <row r="29" spans="1:2" ht="15" thickBot="1" x14ac:dyDescent="0.4">
      <c r="A29" s="3" t="s">
        <v>51</v>
      </c>
      <c r="B29" s="38">
        <v>18</v>
      </c>
    </row>
    <row r="30" spans="1:2" ht="15" thickBot="1" x14ac:dyDescent="0.4">
      <c r="A30" s="3" t="s">
        <v>50</v>
      </c>
      <c r="B30" s="38">
        <v>189</v>
      </c>
    </row>
    <row r="31" spans="1:2" ht="15" thickBot="1" x14ac:dyDescent="0.4">
      <c r="A31" s="3" t="s">
        <v>31</v>
      </c>
      <c r="B31" s="38">
        <v>433</v>
      </c>
    </row>
    <row r="32" spans="1:2" ht="15" thickBot="1" x14ac:dyDescent="0.4">
      <c r="A32" s="3" t="s">
        <v>42</v>
      </c>
      <c r="B32" s="38">
        <v>278</v>
      </c>
    </row>
    <row r="33" spans="1:2" ht="15" thickBot="1" x14ac:dyDescent="0.4">
      <c r="A33" s="44" t="s">
        <v>8</v>
      </c>
      <c r="B33" s="38">
        <v>12082</v>
      </c>
    </row>
    <row r="34" spans="1:2" ht="15" thickBot="1" x14ac:dyDescent="0.4">
      <c r="A34" s="3" t="s">
        <v>44</v>
      </c>
      <c r="B34" s="38">
        <v>387</v>
      </c>
    </row>
    <row r="35" spans="1:2" ht="15" thickBot="1" x14ac:dyDescent="0.4">
      <c r="A35" s="44" t="s">
        <v>7</v>
      </c>
      <c r="B35" s="38">
        <v>30372</v>
      </c>
    </row>
    <row r="36" spans="1:2" ht="15" thickBot="1" x14ac:dyDescent="0.4">
      <c r="A36" s="3" t="s">
        <v>24</v>
      </c>
      <c r="B36" s="38">
        <v>1015</v>
      </c>
    </row>
    <row r="37" spans="1:2" ht="15" thickBot="1" x14ac:dyDescent="0.4">
      <c r="A37" s="3" t="s">
        <v>53</v>
      </c>
      <c r="B37" s="38">
        <v>71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2363</v>
      </c>
    </row>
    <row r="40" spans="1:2" ht="15" thickBot="1" x14ac:dyDescent="0.4">
      <c r="A40" s="3" t="s">
        <v>46</v>
      </c>
      <c r="B40" s="38">
        <v>345</v>
      </c>
    </row>
    <row r="41" spans="1:2" ht="15" thickBot="1" x14ac:dyDescent="0.4">
      <c r="A41" s="3" t="s">
        <v>37</v>
      </c>
      <c r="B41" s="38">
        <v>161</v>
      </c>
    </row>
    <row r="42" spans="1:2" ht="15" thickBot="1" x14ac:dyDescent="0.4">
      <c r="A42" s="44" t="s">
        <v>19</v>
      </c>
      <c r="B42" s="38">
        <v>5969</v>
      </c>
    </row>
    <row r="43" spans="1:2" ht="15" thickBot="1" x14ac:dyDescent="0.4">
      <c r="A43" s="3" t="s">
        <v>65</v>
      </c>
      <c r="B43" s="38">
        <v>142</v>
      </c>
    </row>
    <row r="44" spans="1:2" ht="15" thickBot="1" x14ac:dyDescent="0.4">
      <c r="A44" s="3" t="s">
        <v>40</v>
      </c>
      <c r="B44" s="38">
        <v>772</v>
      </c>
    </row>
    <row r="45" spans="1:2" ht="15" thickBot="1" x14ac:dyDescent="0.4">
      <c r="A45" s="3" t="s">
        <v>25</v>
      </c>
      <c r="B45" s="38">
        <v>538</v>
      </c>
    </row>
    <row r="46" spans="1:2" ht="15" thickBot="1" x14ac:dyDescent="0.4">
      <c r="A46" s="3" t="s">
        <v>54</v>
      </c>
      <c r="B46" s="38">
        <v>65</v>
      </c>
    </row>
    <row r="47" spans="1:2" ht="15" thickBot="1" x14ac:dyDescent="0.4">
      <c r="A47" s="3" t="s">
        <v>20</v>
      </c>
      <c r="B47" s="38">
        <v>408</v>
      </c>
    </row>
    <row r="48" spans="1:2" ht="15" thickBot="1" x14ac:dyDescent="0.4">
      <c r="A48" s="44" t="s">
        <v>15</v>
      </c>
      <c r="B48" s="38">
        <v>1828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120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1453</v>
      </c>
    </row>
    <row r="53" spans="1:2" ht="15" thickBot="1" x14ac:dyDescent="0.4">
      <c r="A53" s="44" t="s">
        <v>9</v>
      </c>
      <c r="B53" s="38">
        <v>1160</v>
      </c>
    </row>
    <row r="54" spans="1:2" ht="15" thickBot="1" x14ac:dyDescent="0.4">
      <c r="A54" s="3" t="s">
        <v>56</v>
      </c>
      <c r="B54" s="38">
        <v>84</v>
      </c>
    </row>
    <row r="55" spans="1:2" ht="15" thickBot="1" x14ac:dyDescent="0.4">
      <c r="A55" s="3" t="s">
        <v>22</v>
      </c>
      <c r="B55" s="38">
        <v>633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5001D0C5-86F1-42BF-80D4-D6423E1A21E1}"/>
    <hyperlink ref="A33" r:id="rId2" display="https://www.worldometers.info/coronavirus/usa/new-jersey/" xr:uid="{FE98EEEB-1B7E-4402-B861-5184B0CD8FB3}"/>
    <hyperlink ref="A6" r:id="rId3" display="https://www.worldometers.info/coronavirus/usa/california/" xr:uid="{2EEA320D-90C0-4A11-80B3-58839EC30D82}"/>
    <hyperlink ref="A16" r:id="rId4" display="https://www.worldometers.info/coronavirus/usa/illinois/" xr:uid="{28A0476E-E66E-4F36-BDD4-B3769106CF70}"/>
    <hyperlink ref="A24" r:id="rId5" display="https://www.worldometers.info/coronavirus/usa/massachusetts/" xr:uid="{D58C4946-B598-4EB9-9E68-2E806D7DED7B}"/>
    <hyperlink ref="A42" r:id="rId6" display="https://www.worldometers.info/coronavirus/usa/pennsylvania/" xr:uid="{00F70C46-610D-406E-A966-62617D157925}"/>
    <hyperlink ref="A48" r:id="rId7" display="https://www.worldometers.info/coronavirus/usa/texas/" xr:uid="{44092A93-D81F-4482-AFB7-51BAC78304C7}"/>
    <hyperlink ref="A11" r:id="rId8" display="https://www.worldometers.info/coronavirus/usa/florida/" xr:uid="{A99DC807-6754-49D3-91F0-33782C07A69D}"/>
    <hyperlink ref="A21" r:id="rId9" display="https://www.worldometers.info/coronavirus/usa/louisiana/" xr:uid="{996E6FB5-64C1-4555-AB81-960BBA5870F7}"/>
    <hyperlink ref="A39" r:id="rId10" display="https://www.worldometers.info/coronavirus/usa/ohio/" xr:uid="{3CC58099-0A61-46E1-996D-8C4DAA6725DA}"/>
    <hyperlink ref="A53" r:id="rId11" display="https://www.worldometers.info/coronavirus/usa/washington/" xr:uid="{0777F48A-5593-4E4B-B282-149AC761BC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676</v>
      </c>
    </row>
    <row r="3" spans="1:3" ht="13" thickBot="1" x14ac:dyDescent="0.4">
      <c r="B3" s="3" t="s">
        <v>52</v>
      </c>
      <c r="C3" s="38">
        <v>10</v>
      </c>
    </row>
    <row r="4" spans="1:3" ht="13" thickBot="1" x14ac:dyDescent="0.4">
      <c r="A4" s="34" t="s">
        <v>33</v>
      </c>
      <c r="B4" s="3" t="s">
        <v>33</v>
      </c>
      <c r="C4" s="38">
        <v>1012</v>
      </c>
    </row>
    <row r="5" spans="1:3" ht="13" thickBot="1" x14ac:dyDescent="0.4">
      <c r="A5" s="34" t="s">
        <v>34</v>
      </c>
      <c r="B5" s="3" t="s">
        <v>34</v>
      </c>
      <c r="C5" s="38">
        <v>152</v>
      </c>
    </row>
    <row r="6" spans="1:3" ht="15" thickBot="1" x14ac:dyDescent="0.4">
      <c r="A6" s="34" t="s">
        <v>10</v>
      </c>
      <c r="B6" s="44" t="s">
        <v>10</v>
      </c>
      <c r="C6" s="38">
        <v>4558</v>
      </c>
    </row>
    <row r="7" spans="1:3" ht="13" thickBot="1" x14ac:dyDescent="0.4">
      <c r="A7" s="34" t="s">
        <v>18</v>
      </c>
      <c r="B7" s="3" t="s">
        <v>18</v>
      </c>
      <c r="C7" s="38">
        <v>1524</v>
      </c>
    </row>
    <row r="8" spans="1:3" ht="13" thickBot="1" x14ac:dyDescent="0.4">
      <c r="A8" s="34" t="s">
        <v>23</v>
      </c>
      <c r="B8" s="3" t="s">
        <v>23</v>
      </c>
      <c r="C8" s="38">
        <v>4038</v>
      </c>
    </row>
    <row r="9" spans="1:3" ht="13" thickBot="1" x14ac:dyDescent="0.4">
      <c r="A9" s="34" t="s">
        <v>43</v>
      </c>
      <c r="B9" s="3" t="s">
        <v>43</v>
      </c>
      <c r="C9" s="38">
        <v>388</v>
      </c>
    </row>
    <row r="10" spans="1:3" ht="13" thickBot="1" x14ac:dyDescent="0.4">
      <c r="A10" s="34" t="s">
        <v>95</v>
      </c>
      <c r="B10" s="3" t="s">
        <v>63</v>
      </c>
      <c r="C10" s="38">
        <v>479</v>
      </c>
    </row>
    <row r="11" spans="1:3" ht="15" thickBot="1" x14ac:dyDescent="0.4">
      <c r="A11" s="34" t="s">
        <v>13</v>
      </c>
      <c r="B11" s="44" t="s">
        <v>13</v>
      </c>
      <c r="C11" s="38">
        <v>2660</v>
      </c>
    </row>
    <row r="12" spans="1:3" ht="13" thickBot="1" x14ac:dyDescent="0.4">
      <c r="A12" s="34" t="s">
        <v>16</v>
      </c>
      <c r="B12" s="3" t="s">
        <v>16</v>
      </c>
      <c r="C12" s="38">
        <v>2174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83</v>
      </c>
    </row>
    <row r="16" spans="1:3" ht="15" thickBot="1" x14ac:dyDescent="0.4">
      <c r="A16" s="34" t="s">
        <v>12</v>
      </c>
      <c r="B16" s="44" t="s">
        <v>12</v>
      </c>
      <c r="C16" s="38">
        <v>5795</v>
      </c>
    </row>
    <row r="17" spans="1:3" ht="13" thickBot="1" x14ac:dyDescent="0.4">
      <c r="A17" s="34" t="s">
        <v>27</v>
      </c>
      <c r="B17" s="3" t="s">
        <v>27</v>
      </c>
      <c r="C17" s="38">
        <v>2258</v>
      </c>
    </row>
    <row r="18" spans="1:3" ht="13" thickBot="1" x14ac:dyDescent="0.4">
      <c r="A18" s="34" t="s">
        <v>41</v>
      </c>
      <c r="B18" s="3" t="s">
        <v>41</v>
      </c>
      <c r="C18" s="38">
        <v>597</v>
      </c>
    </row>
    <row r="19" spans="1:3" ht="13" thickBot="1" x14ac:dyDescent="0.4">
      <c r="A19" s="34" t="s">
        <v>45</v>
      </c>
      <c r="B19" s="3" t="s">
        <v>45</v>
      </c>
      <c r="C19" s="38">
        <v>232</v>
      </c>
    </row>
    <row r="20" spans="1:3" ht="13" thickBot="1" x14ac:dyDescent="0.4">
      <c r="A20" s="34" t="s">
        <v>38</v>
      </c>
      <c r="B20" s="3" t="s">
        <v>38</v>
      </c>
      <c r="C20" s="38">
        <v>466</v>
      </c>
    </row>
    <row r="21" spans="1:3" ht="15" thickBot="1" x14ac:dyDescent="0.4">
      <c r="A21" s="34" t="s">
        <v>14</v>
      </c>
      <c r="B21" s="44" t="s">
        <v>14</v>
      </c>
      <c r="C21" s="38">
        <v>2918</v>
      </c>
    </row>
    <row r="22" spans="1:3" ht="13" thickBot="1" x14ac:dyDescent="0.4">
      <c r="B22" s="3" t="s">
        <v>39</v>
      </c>
      <c r="C22" s="38">
        <v>98</v>
      </c>
    </row>
    <row r="23" spans="1:3" ht="13" thickBot="1" x14ac:dyDescent="0.4">
      <c r="A23" s="34" t="s">
        <v>26</v>
      </c>
      <c r="B23" s="3" t="s">
        <v>26</v>
      </c>
      <c r="C23" s="38">
        <v>2702</v>
      </c>
    </row>
    <row r="24" spans="1:3" ht="15" thickBot="1" x14ac:dyDescent="0.4">
      <c r="A24" s="34" t="s">
        <v>17</v>
      </c>
      <c r="B24" s="44" t="s">
        <v>17</v>
      </c>
      <c r="C24" s="38">
        <v>7235</v>
      </c>
    </row>
    <row r="25" spans="1:3" ht="13" thickBot="1" x14ac:dyDescent="0.4">
      <c r="A25" s="34" t="s">
        <v>11</v>
      </c>
      <c r="B25" s="3" t="s">
        <v>11</v>
      </c>
      <c r="C25" s="38">
        <v>5855</v>
      </c>
    </row>
    <row r="26" spans="1:3" ht="13" thickBot="1" x14ac:dyDescent="0.4">
      <c r="A26" s="34" t="s">
        <v>32</v>
      </c>
      <c r="B26" s="3" t="s">
        <v>32</v>
      </c>
      <c r="C26" s="38">
        <v>1159</v>
      </c>
    </row>
    <row r="27" spans="1:3" ht="13" thickBot="1" x14ac:dyDescent="0.4">
      <c r="A27" s="34" t="s">
        <v>30</v>
      </c>
      <c r="B27" s="3" t="s">
        <v>30</v>
      </c>
      <c r="C27" s="38">
        <v>803</v>
      </c>
    </row>
    <row r="28" spans="1:3" ht="13" thickBot="1" x14ac:dyDescent="0.4">
      <c r="A28" s="34" t="s">
        <v>35</v>
      </c>
      <c r="B28" s="3" t="s">
        <v>35</v>
      </c>
      <c r="C28" s="38">
        <v>817</v>
      </c>
    </row>
    <row r="29" spans="1:3" ht="13" thickBot="1" x14ac:dyDescent="0.4">
      <c r="B29" s="3" t="s">
        <v>51</v>
      </c>
      <c r="C29" s="38">
        <v>18</v>
      </c>
    </row>
    <row r="30" spans="1:3" ht="13" thickBot="1" x14ac:dyDescent="0.4">
      <c r="B30" s="3" t="s">
        <v>50</v>
      </c>
      <c r="C30" s="38">
        <v>189</v>
      </c>
    </row>
    <row r="31" spans="1:3" ht="13" thickBot="1" x14ac:dyDescent="0.4">
      <c r="A31" s="34" t="s">
        <v>31</v>
      </c>
      <c r="B31" s="3" t="s">
        <v>31</v>
      </c>
      <c r="C31" s="38">
        <v>433</v>
      </c>
    </row>
    <row r="32" spans="1:3" ht="13" thickBot="1" x14ac:dyDescent="0.4">
      <c r="A32" s="34" t="s">
        <v>42</v>
      </c>
      <c r="B32" s="3" t="s">
        <v>42</v>
      </c>
      <c r="C32" s="38">
        <v>278</v>
      </c>
    </row>
    <row r="33" spans="1:3" ht="15" thickBot="1" x14ac:dyDescent="0.4">
      <c r="A33" s="34" t="s">
        <v>8</v>
      </c>
      <c r="B33" s="44" t="s">
        <v>8</v>
      </c>
      <c r="C33" s="38">
        <v>12082</v>
      </c>
    </row>
    <row r="34" spans="1:3" ht="13" thickBot="1" x14ac:dyDescent="0.4">
      <c r="A34" s="34" t="s">
        <v>44</v>
      </c>
      <c r="B34" s="3" t="s">
        <v>44</v>
      </c>
      <c r="C34" s="38">
        <v>387</v>
      </c>
    </row>
    <row r="35" spans="1:3" ht="15" thickBot="1" x14ac:dyDescent="0.4">
      <c r="A35" s="34" t="s">
        <v>7</v>
      </c>
      <c r="B35" s="44" t="s">
        <v>7</v>
      </c>
      <c r="C35" s="38">
        <v>30372</v>
      </c>
    </row>
    <row r="36" spans="1:3" ht="13" thickBot="1" x14ac:dyDescent="0.4">
      <c r="A36" s="34" t="s">
        <v>24</v>
      </c>
      <c r="B36" s="3" t="s">
        <v>24</v>
      </c>
      <c r="C36" s="38">
        <v>1015</v>
      </c>
    </row>
    <row r="37" spans="1:3" ht="13" thickBot="1" x14ac:dyDescent="0.4">
      <c r="B37" s="3" t="s">
        <v>53</v>
      </c>
      <c r="C37" s="38">
        <v>71</v>
      </c>
    </row>
    <row r="38" spans="1:3" ht="15" thickBot="1" x14ac:dyDescent="0.4">
      <c r="A38" s="34" t="s">
        <v>21</v>
      </c>
      <c r="B38" s="44" t="s">
        <v>21</v>
      </c>
      <c r="C38" s="38">
        <v>2363</v>
      </c>
    </row>
    <row r="39" spans="1:3" ht="13" thickBot="1" x14ac:dyDescent="0.4">
      <c r="A39" s="34" t="s">
        <v>46</v>
      </c>
      <c r="B39" s="3" t="s">
        <v>46</v>
      </c>
      <c r="C39" s="38">
        <v>345</v>
      </c>
    </row>
    <row r="40" spans="1:3" ht="13" thickBot="1" x14ac:dyDescent="0.4">
      <c r="A40" s="34" t="s">
        <v>37</v>
      </c>
      <c r="B40" s="3" t="s">
        <v>37</v>
      </c>
      <c r="C40" s="38">
        <v>161</v>
      </c>
    </row>
    <row r="41" spans="1:3" ht="15" thickBot="1" x14ac:dyDescent="0.4">
      <c r="A41" s="34" t="s">
        <v>19</v>
      </c>
      <c r="B41" s="44" t="s">
        <v>19</v>
      </c>
      <c r="C41" s="38">
        <v>5969</v>
      </c>
    </row>
    <row r="42" spans="1:3" ht="13" thickBot="1" x14ac:dyDescent="0.4">
      <c r="A42" s="34" t="s">
        <v>65</v>
      </c>
      <c r="B42" s="3" t="s">
        <v>65</v>
      </c>
      <c r="C42" s="38">
        <v>142</v>
      </c>
    </row>
    <row r="43" spans="1:3" ht="13" thickBot="1" x14ac:dyDescent="0.4">
      <c r="B43" s="3" t="s">
        <v>40</v>
      </c>
      <c r="C43" s="38">
        <v>772</v>
      </c>
    </row>
    <row r="44" spans="1:3" ht="13" thickBot="1" x14ac:dyDescent="0.4">
      <c r="A44" s="34" t="s">
        <v>25</v>
      </c>
      <c r="B44" s="3" t="s">
        <v>25</v>
      </c>
      <c r="C44" s="38">
        <v>538</v>
      </c>
    </row>
    <row r="45" spans="1:3" ht="13" thickBot="1" x14ac:dyDescent="0.4">
      <c r="A45" s="34" t="s">
        <v>54</v>
      </c>
      <c r="B45" s="3" t="s">
        <v>54</v>
      </c>
      <c r="C45" s="38">
        <v>65</v>
      </c>
    </row>
    <row r="46" spans="1:3" ht="13" thickBot="1" x14ac:dyDescent="0.4">
      <c r="A46" s="34" t="s">
        <v>20</v>
      </c>
      <c r="B46" s="3" t="s">
        <v>20</v>
      </c>
      <c r="C46" s="38">
        <v>408</v>
      </c>
    </row>
    <row r="47" spans="1:3" ht="15" thickBot="1" x14ac:dyDescent="0.4">
      <c r="A47" s="34" t="s">
        <v>15</v>
      </c>
      <c r="B47" s="44" t="s">
        <v>15</v>
      </c>
      <c r="C47" s="38">
        <v>1828</v>
      </c>
    </row>
    <row r="48" spans="1:3" ht="13" thickBot="1" x14ac:dyDescent="0.4">
      <c r="A48" s="34" t="s">
        <v>28</v>
      </c>
      <c r="B48" s="3" t="s">
        <v>28</v>
      </c>
      <c r="C48" s="38">
        <v>120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1453</v>
      </c>
    </row>
    <row r="51" spans="1:3" ht="15" thickBot="1" x14ac:dyDescent="0.4">
      <c r="A51" s="34" t="s">
        <v>9</v>
      </c>
      <c r="B51" s="44" t="s">
        <v>9</v>
      </c>
      <c r="C51" s="38">
        <v>1160</v>
      </c>
    </row>
    <row r="52" spans="1:3" ht="13" thickBot="1" x14ac:dyDescent="0.4">
      <c r="B52" s="3" t="s">
        <v>56</v>
      </c>
      <c r="C52" s="38">
        <v>84</v>
      </c>
    </row>
    <row r="53" spans="1:3" ht="13" thickBot="1" x14ac:dyDescent="0.4">
      <c r="A53" s="34" t="s">
        <v>22</v>
      </c>
      <c r="B53" s="3" t="s">
        <v>22</v>
      </c>
      <c r="C53" s="38">
        <v>633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628CD91D-9811-4B61-9AFE-E765FFD744D0}"/>
    <hyperlink ref="B33" r:id="rId2" display="https://www.worldometers.info/coronavirus/usa/new-jersey/" xr:uid="{3CC9CDD8-1C31-48F2-BEF0-FB2EB74A98F3}"/>
    <hyperlink ref="B6" r:id="rId3" display="https://www.worldometers.info/coronavirus/usa/california/" xr:uid="{FB8CD4E8-3E1E-4BEB-B680-CA21ECB3899B}"/>
    <hyperlink ref="B16" r:id="rId4" display="https://www.worldometers.info/coronavirus/usa/illinois/" xr:uid="{A3B2F0D4-74A3-4AC7-A0A7-C48A84CF8C64}"/>
    <hyperlink ref="B24" r:id="rId5" display="https://www.worldometers.info/coronavirus/usa/massachusetts/" xr:uid="{E80471F4-18D5-4568-90BB-658E9E93ADAD}"/>
    <hyperlink ref="B41" r:id="rId6" display="https://www.worldometers.info/coronavirus/usa/pennsylvania/" xr:uid="{BB1B73CF-D63B-4AAD-9D17-44090CA9C708}"/>
    <hyperlink ref="B47" r:id="rId7" display="https://www.worldometers.info/coronavirus/usa/texas/" xr:uid="{1F7AA00E-09FC-4C26-9AD4-073EB1F67954}"/>
    <hyperlink ref="B11" r:id="rId8" display="https://www.worldometers.info/coronavirus/usa/florida/" xr:uid="{7F69E4AE-CA4A-4190-82F0-D0EDFC5105D4}"/>
    <hyperlink ref="B21" r:id="rId9" display="https://www.worldometers.info/coronavirus/usa/louisiana/" xr:uid="{2CEE87CF-5808-4F70-945C-5E8940F4AD40}"/>
    <hyperlink ref="B38" r:id="rId10" display="https://www.worldometers.info/coronavirus/usa/ohio/" xr:uid="{8B1FC9DE-D747-42CA-9F72-53871153FFF1}"/>
    <hyperlink ref="B51" r:id="rId11" display="https://www.worldometers.info/coronavirus/usa/washington/" xr:uid="{110B90EB-1749-41A6-96D3-CD8DA7000968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2020-06-06T12:41:59Z</dcterms:modified>
</cp:coreProperties>
</file>