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0" documentId="8_{3D2E13C8-A3ED-498A-A309-86C146404DF1}" xr6:coauthVersionLast="45" xr6:coauthVersionMax="45" xr10:uidLastSave="{A6F37CF7-A769-4309-B466-EDE26E69C974}"/>
  <bookViews>
    <workbookView xWindow="8835" yWindow="-19935" windowWidth="26505" windowHeight="1779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3" l="1"/>
  <c r="M51" i="3"/>
  <c r="N51" i="3"/>
  <c r="O51" i="3" s="1"/>
  <c r="N28" i="3" l="1"/>
  <c r="N10" i="3"/>
  <c r="N15" i="3"/>
  <c r="N22" i="3"/>
  <c r="N24" i="3"/>
  <c r="N36" i="3"/>
  <c r="N38" i="3"/>
  <c r="N56" i="3"/>
  <c r="N5" i="3"/>
  <c r="N4" i="3"/>
  <c r="N25" i="3"/>
  <c r="N49" i="3"/>
  <c r="N26" i="3"/>
  <c r="N11" i="3"/>
  <c r="N55" i="3"/>
  <c r="N20" i="3"/>
  <c r="N45" i="3"/>
  <c r="N43" i="3"/>
  <c r="N30" i="3"/>
  <c r="N32" i="3"/>
  <c r="N34" i="3"/>
  <c r="N47" i="3"/>
  <c r="N18" i="3"/>
  <c r="N44" i="3"/>
  <c r="N3" i="3"/>
  <c r="N2" i="3"/>
  <c r="N54" i="3"/>
  <c r="N9" i="3"/>
  <c r="N14" i="3"/>
  <c r="N33" i="3"/>
  <c r="N42" i="3"/>
  <c r="N29" i="3"/>
  <c r="N40" i="3"/>
  <c r="N50" i="3"/>
  <c r="N16" i="3"/>
  <c r="N46" i="3"/>
  <c r="N13" i="3"/>
  <c r="N7" i="3"/>
  <c r="N31" i="3"/>
  <c r="N37" i="3"/>
  <c r="N17" i="3"/>
  <c r="N23" i="3"/>
  <c r="N8" i="3"/>
  <c r="N21" i="3"/>
  <c r="N41" i="3"/>
  <c r="N48" i="3"/>
  <c r="N19" i="3"/>
  <c r="N53" i="3"/>
  <c r="N35" i="3"/>
  <c r="N39" i="3"/>
  <c r="N12" i="3"/>
  <c r="N52" i="3"/>
  <c r="N27" i="3"/>
  <c r="N6" i="3"/>
  <c r="M50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O56" i="3" l="1"/>
  <c r="L50" i="3"/>
  <c r="L36" i="3"/>
  <c r="L46" i="3"/>
  <c r="L35" i="3"/>
  <c r="L2" i="3"/>
  <c r="L28" i="3"/>
  <c r="L3" i="3"/>
  <c r="L9" i="3"/>
  <c r="L18" i="3"/>
  <c r="L11" i="3"/>
  <c r="L52" i="3"/>
  <c r="L31" i="3"/>
  <c r="L15" i="3"/>
  <c r="L45" i="3"/>
  <c r="L24" i="3"/>
  <c r="L12" i="3"/>
  <c r="L27" i="3"/>
  <c r="L14" i="3"/>
  <c r="L16" i="3"/>
  <c r="L5" i="3"/>
  <c r="L33" i="3"/>
  <c r="L8" i="3"/>
  <c r="L53" i="3"/>
  <c r="L56" i="3"/>
  <c r="L49" i="3"/>
  <c r="L47" i="3"/>
  <c r="L39" i="3"/>
  <c r="L21" i="3"/>
  <c r="L10" i="3"/>
  <c r="L43" i="3"/>
  <c r="L13" i="3"/>
  <c r="L7" i="3"/>
  <c r="L20" i="3"/>
  <c r="L32" i="3"/>
  <c r="L4" i="3"/>
  <c r="L34" i="3"/>
  <c r="L26" i="3"/>
  <c r="L19" i="3"/>
  <c r="L29" i="3"/>
  <c r="L42" i="3"/>
  <c r="L23" i="3"/>
  <c r="L41" i="3"/>
  <c r="L6" i="3"/>
  <c r="L48" i="3"/>
  <c r="L30" i="3"/>
  <c r="L17" i="3"/>
  <c r="L25" i="3"/>
  <c r="L40" i="3"/>
  <c r="L54" i="3"/>
  <c r="L44" i="3"/>
  <c r="L37" i="3"/>
  <c r="L22" i="3"/>
  <c r="L55" i="3"/>
  <c r="M26" i="3" l="1"/>
  <c r="M53" i="3"/>
  <c r="M14" i="3"/>
  <c r="M23" i="3"/>
  <c r="M28" i="3"/>
  <c r="M54" i="3"/>
  <c r="M19" i="3"/>
  <c r="M31" i="3"/>
  <c r="M33" i="3"/>
  <c r="M34" i="3"/>
  <c r="M49" i="3"/>
  <c r="M27" i="3"/>
  <c r="M56" i="3"/>
  <c r="M22" i="3"/>
  <c r="M38" i="3"/>
  <c r="M11" i="3"/>
  <c r="M5" i="3"/>
  <c r="M40" i="3"/>
  <c r="M36" i="3"/>
  <c r="M42" i="3"/>
  <c r="M16" i="3"/>
  <c r="M2" i="3"/>
  <c r="M32" i="3"/>
  <c r="M15" i="3"/>
  <c r="M52" i="3"/>
  <c r="M17" i="3"/>
  <c r="M9" i="3"/>
  <c r="M21" i="3"/>
  <c r="M39" i="3"/>
  <c r="M3" i="3"/>
  <c r="M20" i="3"/>
  <c r="M47" i="3"/>
  <c r="M48" i="3"/>
  <c r="M43" i="3"/>
  <c r="M25" i="3"/>
  <c r="M44" i="3"/>
  <c r="M7" i="3"/>
  <c r="M12" i="3"/>
  <c r="M24" i="3"/>
  <c r="M55" i="3"/>
  <c r="M4" i="3"/>
  <c r="M30" i="3"/>
  <c r="M10" i="3"/>
  <c r="M13" i="3"/>
  <c r="M8" i="3"/>
  <c r="M37" i="3"/>
  <c r="M6" i="3"/>
  <c r="M41" i="3"/>
  <c r="M35" i="3"/>
  <c r="M18" i="3"/>
  <c r="M29" i="3"/>
  <c r="M45" i="3"/>
  <c r="M46" i="3"/>
  <c r="L38" i="3" l="1"/>
  <c r="N5" i="1" l="1"/>
  <c r="O5" i="1" s="1"/>
  <c r="N6" i="1"/>
  <c r="O6" i="1" s="1"/>
  <c r="N7" i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N17" i="1"/>
  <c r="O17" i="1" s="1"/>
  <c r="N18" i="1"/>
  <c r="O18" i="1" s="1"/>
  <c r="O15" i="1" l="1"/>
  <c r="O14" i="1"/>
  <c r="O7" i="1"/>
  <c r="O16" i="1"/>
  <c r="O8" i="1"/>
  <c r="U2" i="1"/>
  <c r="N19" i="1" l="1"/>
  <c r="O19" i="1" l="1"/>
  <c r="U13" i="1"/>
  <c r="V13" i="1" s="1"/>
  <c r="U15" i="1"/>
  <c r="V15" i="1" s="1"/>
  <c r="U12" i="1"/>
  <c r="V12" i="1" s="1"/>
  <c r="U10" i="1"/>
  <c r="V10" i="1" s="1"/>
  <c r="U18" i="1"/>
  <c r="V18" i="1" s="1"/>
  <c r="U16" i="1"/>
  <c r="V16" i="1" s="1"/>
  <c r="U11" i="1"/>
  <c r="V11" i="1" s="1"/>
  <c r="U6" i="1"/>
  <c r="V6" i="1" s="1"/>
  <c r="U17" i="1"/>
  <c r="V17" i="1" s="1"/>
  <c r="U8" i="1"/>
  <c r="V8" i="1" s="1"/>
  <c r="U5" i="1"/>
  <c r="V5" i="1" s="1"/>
  <c r="U14" i="1"/>
  <c r="V14" i="1" s="1"/>
  <c r="U7" i="1"/>
  <c r="V7" i="1" s="1"/>
  <c r="U9" i="1"/>
  <c r="V9" i="1" s="1"/>
  <c r="S7" i="1"/>
  <c r="S18" i="1"/>
  <c r="S10" i="1"/>
  <c r="S12" i="1"/>
  <c r="S17" i="1"/>
  <c r="S9" i="1"/>
  <c r="S14" i="1"/>
  <c r="S6" i="1"/>
  <c r="S11" i="1"/>
  <c r="S8" i="1"/>
  <c r="S15" i="1"/>
  <c r="S16" i="1"/>
  <c r="S19" i="1" s="1"/>
  <c r="S13" i="1"/>
  <c r="S5" i="1"/>
  <c r="T12" i="1"/>
  <c r="T16" i="1"/>
  <c r="T19" i="1" s="1"/>
  <c r="T15" i="1"/>
  <c r="T7" i="1"/>
  <c r="T17" i="1"/>
  <c r="T9" i="1"/>
  <c r="T14" i="1"/>
  <c r="T6" i="1"/>
  <c r="T11" i="1"/>
  <c r="T13" i="1"/>
  <c r="T5" i="1"/>
  <c r="T8" i="1"/>
  <c r="T18" i="1"/>
  <c r="T10" i="1"/>
  <c r="R13" i="1"/>
  <c r="R5" i="1"/>
  <c r="R10" i="1"/>
  <c r="R15" i="1"/>
  <c r="R7" i="1"/>
  <c r="R12" i="1"/>
  <c r="R18" i="1"/>
  <c r="R17" i="1"/>
  <c r="R9" i="1"/>
  <c r="R6" i="1"/>
  <c r="R11" i="1"/>
  <c r="R14" i="1"/>
  <c r="R16" i="1"/>
  <c r="R19" i="1" s="1"/>
  <c r="R8" i="1"/>
  <c r="Q9" i="1"/>
  <c r="Q16" i="1"/>
  <c r="Q19" i="1" s="1"/>
  <c r="Q13" i="1"/>
  <c r="Q10" i="1"/>
  <c r="Q14" i="1"/>
  <c r="Q18" i="1"/>
  <c r="Q17" i="1"/>
  <c r="Q5" i="1"/>
  <c r="Q6" i="1"/>
  <c r="Q11" i="1"/>
  <c r="Q12" i="1"/>
  <c r="Q8" i="1"/>
  <c r="Q7" i="1"/>
  <c r="Q15" i="1"/>
  <c r="U19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<sst xmlns="http://schemas.openxmlformats.org/spreadsheetml/2006/main" count="321" uniqueCount="102">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</sst>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3" t="s">
        <v>68</v>
      </c>
      <c r="M1" s="63"/>
      <c r="N1" s="63"/>
      <c r="O1" s="6">
        <v>1.4999999999999999E-2</v>
      </c>
      <c r="P1" s="6"/>
      <c r="Q1" s="64" t="s">
        <v>77</v>
      </c>
      <c r="R1" s="64"/>
      <c r="S1" s="64"/>
      <c r="T1" s="64"/>
      <c r="U1" s="64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405785</v>
      </c>
      <c r="C5" s="2"/>
      <c r="D5" s="1">
        <v>30998</v>
      </c>
      <c r="E5" s="2"/>
      <c r="F5" s="1">
        <v>288566</v>
      </c>
      <c r="G5" s="1">
        <v>20859</v>
      </c>
      <c r="H5" s="1">
        <v>1593</v>
      </c>
      <c r="I5" s="1">
        <v>3051783</v>
      </c>
      <c r="J5" s="1">
        <v>156875</v>
      </c>
      <c r="K5" s="7"/>
      <c r="L5" s="8"/>
      <c r="M5" s="26">
        <f t="shared" ref="M5:M18" si="0">D5/B5</f>
        <v>7.6390206636519339E-2</v>
      </c>
      <c r="N5" s="4">
        <f t="shared" ref="N5:N19" si="1">D5/$O$1</f>
        <v>2066533.3333333335</v>
      </c>
      <c r="O5" s="5">
        <f t="shared" ref="O5:O19" si="2">ABS(F5-N5)/N5</f>
        <v>0.86036228143751214</v>
      </c>
      <c r="P5" s="5"/>
      <c r="Q5" s="22">
        <f t="shared" ref="Q5:Q18" si="3">$Q$2*$N5</f>
        <v>309980</v>
      </c>
      <c r="R5" s="22">
        <f t="shared" ref="R5:R18" si="4">$R$2*$N5</f>
        <v>1239920</v>
      </c>
      <c r="S5" s="22">
        <f t="shared" ref="S5:S18" si="5">$S$2*$N5</f>
        <v>516633.33333333337</v>
      </c>
      <c r="T5" s="22">
        <f t="shared" ref="T5:T18" si="6">$T$2*$N5</f>
        <v>258316.66666666669</v>
      </c>
      <c r="U5" s="22">
        <f t="shared" ref="U5:U18" si="7">$U$2*$N5</f>
        <v>30998</v>
      </c>
      <c r="V5" s="19">
        <f t="shared" ref="V5:V18" si="8">N5-U5</f>
        <v>2035535.3333333335</v>
      </c>
    </row>
    <row r="6" spans="1:22" ht="15" thickBot="1" x14ac:dyDescent="0.4">
      <c r="A6" s="44" t="s">
        <v>8</v>
      </c>
      <c r="B6" s="1">
        <v>170250</v>
      </c>
      <c r="C6" s="2"/>
      <c r="D6" s="1">
        <v>12837</v>
      </c>
      <c r="E6" s="2"/>
      <c r="F6" s="1">
        <v>123450</v>
      </c>
      <c r="G6" s="1">
        <v>19168</v>
      </c>
      <c r="H6" s="1">
        <v>1445</v>
      </c>
      <c r="I6" s="1">
        <v>1131782</v>
      </c>
      <c r="J6" s="1">
        <v>127422</v>
      </c>
      <c r="K6" s="7"/>
      <c r="L6" s="8"/>
      <c r="M6" s="26">
        <f t="shared" si="0"/>
        <v>7.540088105726872E-2</v>
      </c>
      <c r="N6" s="4">
        <f t="shared" si="1"/>
        <v>855800</v>
      </c>
      <c r="O6" s="5">
        <f t="shared" si="2"/>
        <v>0.85574900677728438</v>
      </c>
      <c r="P6" s="5"/>
      <c r="Q6" s="22">
        <f t="shared" si="3"/>
        <v>128370</v>
      </c>
      <c r="R6" s="22">
        <f t="shared" si="4"/>
        <v>513480</v>
      </c>
      <c r="S6" s="22">
        <f t="shared" si="5"/>
        <v>213950</v>
      </c>
      <c r="T6" s="22">
        <f t="shared" si="6"/>
        <v>106975</v>
      </c>
      <c r="U6" s="22">
        <f t="shared" si="7"/>
        <v>12837</v>
      </c>
      <c r="V6" s="19">
        <f t="shared" si="8"/>
        <v>842963</v>
      </c>
    </row>
    <row r="7" spans="1:22" ht="15" thickBot="1" x14ac:dyDescent="0.4">
      <c r="A7" s="44" t="s">
        <v>10</v>
      </c>
      <c r="B7" s="1">
        <v>159183</v>
      </c>
      <c r="C7" s="53">
        <v>142</v>
      </c>
      <c r="D7" s="1">
        <v>5205</v>
      </c>
      <c r="E7" s="2"/>
      <c r="F7" s="1">
        <v>110849</v>
      </c>
      <c r="G7" s="1">
        <v>4029</v>
      </c>
      <c r="H7" s="2">
        <v>132</v>
      </c>
      <c r="I7" s="1">
        <v>2937755</v>
      </c>
      <c r="J7" s="1">
        <v>74351</v>
      </c>
      <c r="K7" s="7"/>
      <c r="L7" s="8"/>
      <c r="M7" s="26">
        <f t="shared" si="0"/>
        <v>3.2698215261679951E-2</v>
      </c>
      <c r="N7" s="4">
        <f t="shared" si="1"/>
        <v>347000</v>
      </c>
      <c r="O7" s="5">
        <f t="shared" si="2"/>
        <v>0.68055043227665701</v>
      </c>
      <c r="P7" s="5"/>
      <c r="Q7" s="22">
        <f t="shared" si="3"/>
        <v>52050</v>
      </c>
      <c r="R7" s="22">
        <f t="shared" si="4"/>
        <v>208200</v>
      </c>
      <c r="S7" s="22">
        <f t="shared" si="5"/>
        <v>86750</v>
      </c>
      <c r="T7" s="22">
        <f t="shared" si="6"/>
        <v>43375</v>
      </c>
      <c r="U7" s="22">
        <f t="shared" si="7"/>
        <v>5205</v>
      </c>
      <c r="V7" s="19">
        <f t="shared" si="8"/>
        <v>341795</v>
      </c>
    </row>
    <row r="8" spans="1:22" ht="15" thickBot="1" x14ac:dyDescent="0.4">
      <c r="A8" s="44" t="s">
        <v>12</v>
      </c>
      <c r="B8" s="1">
        <v>133639</v>
      </c>
      <c r="C8" s="2"/>
      <c r="D8" s="1">
        <v>6398</v>
      </c>
      <c r="E8" s="2"/>
      <c r="F8" s="1">
        <v>42239</v>
      </c>
      <c r="G8" s="1">
        <v>10546</v>
      </c>
      <c r="H8" s="2">
        <v>505</v>
      </c>
      <c r="I8" s="1">
        <v>1229202</v>
      </c>
      <c r="J8" s="1">
        <v>97003</v>
      </c>
      <c r="K8" s="7"/>
      <c r="L8" s="8"/>
      <c r="M8" s="26">
        <f t="shared" si="0"/>
        <v>4.7875245998548331E-2</v>
      </c>
      <c r="N8" s="4">
        <f t="shared" si="1"/>
        <v>426533.33333333337</v>
      </c>
      <c r="O8" s="5">
        <f t="shared" si="2"/>
        <v>0.90097139731165987</v>
      </c>
      <c r="P8" s="5"/>
      <c r="Q8" s="22">
        <f t="shared" si="3"/>
        <v>63980</v>
      </c>
      <c r="R8" s="22">
        <f t="shared" si="4"/>
        <v>255920</v>
      </c>
      <c r="S8" s="22">
        <f t="shared" si="5"/>
        <v>106633.33333333334</v>
      </c>
      <c r="T8" s="22">
        <f t="shared" si="6"/>
        <v>53316.666666666672</v>
      </c>
      <c r="U8" s="22">
        <f t="shared" si="7"/>
        <v>6398</v>
      </c>
      <c r="V8" s="19">
        <f t="shared" si="8"/>
        <v>420135.33333333337</v>
      </c>
    </row>
    <row r="9" spans="1:22" ht="15" thickBot="1" x14ac:dyDescent="0.4">
      <c r="A9" s="44" t="s">
        <v>17</v>
      </c>
      <c r="B9" s="1">
        <v>105885</v>
      </c>
      <c r="C9" s="2"/>
      <c r="D9" s="1">
        <v>7665</v>
      </c>
      <c r="E9" s="2"/>
      <c r="F9" s="1">
        <v>13599</v>
      </c>
      <c r="G9" s="1">
        <v>15362</v>
      </c>
      <c r="H9" s="1">
        <v>1112</v>
      </c>
      <c r="I9" s="1">
        <v>778031</v>
      </c>
      <c r="J9" s="1">
        <v>112881</v>
      </c>
      <c r="K9" s="8"/>
      <c r="L9" s="8"/>
      <c r="M9" s="26">
        <f t="shared" si="0"/>
        <v>7.2389856920243661E-2</v>
      </c>
      <c r="N9" s="4">
        <f t="shared" si="1"/>
        <v>511000</v>
      </c>
      <c r="O9" s="5">
        <f t="shared" si="2"/>
        <v>0.97338747553816052</v>
      </c>
      <c r="P9" s="5"/>
      <c r="Q9" s="22">
        <f t="shared" si="3"/>
        <v>76650</v>
      </c>
      <c r="R9" s="22">
        <f t="shared" si="4"/>
        <v>306600</v>
      </c>
      <c r="S9" s="22">
        <f t="shared" si="5"/>
        <v>127750</v>
      </c>
      <c r="T9" s="22">
        <f t="shared" si="6"/>
        <v>63875</v>
      </c>
      <c r="U9" s="22">
        <f t="shared" si="7"/>
        <v>7665</v>
      </c>
      <c r="V9" s="19">
        <f t="shared" si="8"/>
        <v>503335</v>
      </c>
    </row>
    <row r="10" spans="1:22" ht="15" thickBot="1" x14ac:dyDescent="0.4">
      <c r="A10" s="44" t="s">
        <v>15</v>
      </c>
      <c r="B10" s="1">
        <v>95793</v>
      </c>
      <c r="C10" s="2"/>
      <c r="D10" s="1">
        <v>2062</v>
      </c>
      <c r="E10" s="2"/>
      <c r="F10" s="1">
        <v>33087</v>
      </c>
      <c r="G10" s="1">
        <v>3304</v>
      </c>
      <c r="H10" s="2">
        <v>71</v>
      </c>
      <c r="I10" s="1">
        <v>1522434</v>
      </c>
      <c r="J10" s="1">
        <v>52505</v>
      </c>
      <c r="K10" s="7"/>
      <c r="L10" s="8"/>
      <c r="M10" s="26">
        <f t="shared" si="0"/>
        <v>2.1525581201131606E-2</v>
      </c>
      <c r="N10" s="4">
        <f t="shared" si="1"/>
        <v>137466.66666666669</v>
      </c>
      <c r="O10" s="5">
        <f t="shared" si="2"/>
        <v>0.75930892337536371</v>
      </c>
      <c r="P10" s="5"/>
      <c r="Q10" s="22">
        <f t="shared" si="3"/>
        <v>20620.000000000004</v>
      </c>
      <c r="R10" s="22">
        <f t="shared" si="4"/>
        <v>82480.000000000015</v>
      </c>
      <c r="S10" s="22">
        <f t="shared" si="5"/>
        <v>34366.666666666672</v>
      </c>
      <c r="T10" s="22">
        <f t="shared" si="6"/>
        <v>17183.333333333336</v>
      </c>
      <c r="U10" s="22">
        <f t="shared" si="7"/>
        <v>2062</v>
      </c>
      <c r="V10" s="19">
        <f t="shared" si="8"/>
        <v>135404.66666666669</v>
      </c>
    </row>
    <row r="11" spans="1:22" ht="15" thickBot="1" x14ac:dyDescent="0.4">
      <c r="A11" s="44" t="s">
        <v>19</v>
      </c>
      <c r="B11" s="1">
        <v>84083</v>
      </c>
      <c r="C11" s="2"/>
      <c r="D11" s="1">
        <v>6347</v>
      </c>
      <c r="E11" s="2"/>
      <c r="F11" s="1">
        <v>20486</v>
      </c>
      <c r="G11" s="1">
        <v>6568</v>
      </c>
      <c r="H11" s="2">
        <v>496</v>
      </c>
      <c r="I11" s="1">
        <v>614783</v>
      </c>
      <c r="J11" s="1">
        <v>48022</v>
      </c>
      <c r="K11" s="7"/>
      <c r="L11" s="8"/>
      <c r="M11" s="26">
        <f t="shared" si="0"/>
        <v>7.548493750222994E-2</v>
      </c>
      <c r="N11" s="4">
        <f t="shared" si="1"/>
        <v>423133.33333333337</v>
      </c>
      <c r="O11" s="5">
        <f t="shared" si="2"/>
        <v>0.95158500078777375</v>
      </c>
      <c r="P11" s="5"/>
      <c r="Q11" s="22">
        <f t="shared" si="3"/>
        <v>63470</v>
      </c>
      <c r="R11" s="22">
        <f t="shared" si="4"/>
        <v>253880</v>
      </c>
      <c r="S11" s="22">
        <f t="shared" si="5"/>
        <v>105783.33333333334</v>
      </c>
      <c r="T11" s="22">
        <f t="shared" si="6"/>
        <v>52891.666666666672</v>
      </c>
      <c r="U11" s="22">
        <f t="shared" si="7"/>
        <v>6347</v>
      </c>
      <c r="V11" s="19">
        <f t="shared" si="8"/>
        <v>416786.33333333337</v>
      </c>
    </row>
    <row r="12" spans="1:22" ht="15" thickBot="1" x14ac:dyDescent="0.4">
      <c r="A12" s="44" t="s">
        <v>13</v>
      </c>
      <c r="B12" s="1">
        <v>80109</v>
      </c>
      <c r="C12" s="2"/>
      <c r="D12" s="1">
        <v>2996</v>
      </c>
      <c r="E12" s="2"/>
      <c r="F12" s="1">
        <v>61423</v>
      </c>
      <c r="G12" s="1">
        <v>3730</v>
      </c>
      <c r="H12" s="2">
        <v>139</v>
      </c>
      <c r="I12" s="1">
        <v>1461297</v>
      </c>
      <c r="J12" s="1">
        <v>68038</v>
      </c>
      <c r="K12" s="7"/>
      <c r="L12" s="8"/>
      <c r="M12" s="26">
        <f t="shared" si="0"/>
        <v>3.7399043802818659E-2</v>
      </c>
      <c r="N12" s="4">
        <f t="shared" si="1"/>
        <v>199733.33333333334</v>
      </c>
      <c r="O12" s="5">
        <f t="shared" si="2"/>
        <v>0.6924749666221629</v>
      </c>
      <c r="P12" s="5"/>
      <c r="Q12" s="22">
        <f t="shared" si="3"/>
        <v>29960</v>
      </c>
      <c r="R12" s="22">
        <f t="shared" si="4"/>
        <v>119840</v>
      </c>
      <c r="S12" s="22">
        <f t="shared" si="5"/>
        <v>49933.333333333336</v>
      </c>
      <c r="T12" s="22">
        <f t="shared" si="6"/>
        <v>24966.666666666668</v>
      </c>
      <c r="U12" s="22">
        <f t="shared" si="7"/>
        <v>2996</v>
      </c>
      <c r="V12" s="19">
        <f t="shared" si="8"/>
        <v>196737.33333333334</v>
      </c>
    </row>
    <row r="13" spans="1:22" ht="15" thickBot="1" x14ac:dyDescent="0.4">
      <c r="A13" s="3" t="s">
        <v>11</v>
      </c>
      <c r="B13" s="1">
        <v>66269</v>
      </c>
      <c r="C13" s="2"/>
      <c r="D13" s="1">
        <v>6034</v>
      </c>
      <c r="E13" s="2"/>
      <c r="F13" s="1">
        <v>15271</v>
      </c>
      <c r="G13" s="1">
        <v>6636</v>
      </c>
      <c r="H13" s="2">
        <v>604</v>
      </c>
      <c r="I13" s="1">
        <v>982084</v>
      </c>
      <c r="J13" s="1">
        <v>98338</v>
      </c>
      <c r="K13" s="7"/>
      <c r="L13" s="8"/>
      <c r="M13" s="26">
        <f t="shared" si="0"/>
        <v>9.1053131931974229E-2</v>
      </c>
      <c r="N13" s="4">
        <f t="shared" si="1"/>
        <v>402266.66666666669</v>
      </c>
      <c r="O13" s="5">
        <f t="shared" si="2"/>
        <v>0.9620376201524693</v>
      </c>
      <c r="P13" s="5"/>
      <c r="Q13" s="22">
        <f t="shared" si="3"/>
        <v>60340</v>
      </c>
      <c r="R13" s="22">
        <f t="shared" si="4"/>
        <v>241360</v>
      </c>
      <c r="S13" s="22">
        <f t="shared" si="5"/>
        <v>100566.66666666667</v>
      </c>
      <c r="T13" s="22">
        <f t="shared" si="6"/>
        <v>50283.333333333336</v>
      </c>
      <c r="U13" s="22">
        <f t="shared" si="7"/>
        <v>6034</v>
      </c>
      <c r="V13" s="19">
        <f t="shared" si="8"/>
        <v>396232.66666666669</v>
      </c>
    </row>
    <row r="14" spans="1:22" ht="15" thickBot="1" x14ac:dyDescent="0.4">
      <c r="A14" s="3" t="s">
        <v>26</v>
      </c>
      <c r="B14" s="1">
        <v>62409</v>
      </c>
      <c r="C14" s="2"/>
      <c r="D14" s="1">
        <v>2982</v>
      </c>
      <c r="E14" s="2"/>
      <c r="F14" s="1">
        <v>54848</v>
      </c>
      <c r="G14" s="1">
        <v>10323</v>
      </c>
      <c r="H14" s="2">
        <v>493</v>
      </c>
      <c r="I14" s="1">
        <v>511288</v>
      </c>
      <c r="J14" s="1">
        <v>84571</v>
      </c>
      <c r="K14" s="8"/>
      <c r="L14" s="8"/>
      <c r="M14" s="26">
        <f t="shared" si="0"/>
        <v>4.778156996587031E-2</v>
      </c>
      <c r="N14" s="4">
        <f t="shared" si="1"/>
        <v>198800</v>
      </c>
      <c r="O14" s="5">
        <f t="shared" si="2"/>
        <v>0.72410462776659956</v>
      </c>
      <c r="P14" s="5"/>
      <c r="Q14" s="22">
        <f t="shared" si="3"/>
        <v>29820</v>
      </c>
      <c r="R14" s="22">
        <f t="shared" si="4"/>
        <v>119280</v>
      </c>
      <c r="S14" s="22">
        <f t="shared" si="5"/>
        <v>49700</v>
      </c>
      <c r="T14" s="22">
        <f t="shared" si="6"/>
        <v>24850</v>
      </c>
      <c r="U14" s="22">
        <f t="shared" si="7"/>
        <v>2982</v>
      </c>
      <c r="V14" s="19">
        <f t="shared" si="8"/>
        <v>195818</v>
      </c>
    </row>
    <row r="15" spans="1:22" ht="15" thickBot="1" x14ac:dyDescent="0.4">
      <c r="A15" s="3" t="s">
        <v>16</v>
      </c>
      <c r="B15" s="1">
        <v>59078</v>
      </c>
      <c r="C15" s="2"/>
      <c r="D15" s="1">
        <v>2529</v>
      </c>
      <c r="E15" s="2"/>
      <c r="F15" s="1">
        <v>53031</v>
      </c>
      <c r="G15" s="1">
        <v>5564</v>
      </c>
      <c r="H15" s="2">
        <v>238</v>
      </c>
      <c r="I15" s="1">
        <v>747348</v>
      </c>
      <c r="J15" s="1">
        <v>70389</v>
      </c>
      <c r="K15" s="8"/>
      <c r="L15" s="8"/>
      <c r="M15" s="26">
        <f t="shared" si="0"/>
        <v>4.2807813399234909E-2</v>
      </c>
      <c r="N15" s="4">
        <f t="shared" si="1"/>
        <v>168600</v>
      </c>
      <c r="O15" s="5">
        <f t="shared" si="2"/>
        <v>0.68546263345195735</v>
      </c>
      <c r="P15" s="5"/>
      <c r="Q15" s="22">
        <f t="shared" si="3"/>
        <v>25290</v>
      </c>
      <c r="R15" s="22">
        <f t="shared" si="4"/>
        <v>101160</v>
      </c>
      <c r="S15" s="22">
        <f t="shared" si="5"/>
        <v>42150</v>
      </c>
      <c r="T15" s="22">
        <f t="shared" si="6"/>
        <v>21075</v>
      </c>
      <c r="U15" s="22">
        <f t="shared" si="7"/>
        <v>2529</v>
      </c>
      <c r="V15" s="19">
        <f t="shared" si="8"/>
        <v>166071</v>
      </c>
    </row>
    <row r="16" spans="1:22" ht="15" thickBot="1" x14ac:dyDescent="0.4">
      <c r="A16" s="3" t="s">
        <v>29</v>
      </c>
      <c r="B16" s="1">
        <v>55331</v>
      </c>
      <c r="C16" s="2"/>
      <c r="D16" s="1">
        <v>1570</v>
      </c>
      <c r="E16" s="2"/>
      <c r="F16" s="1">
        <v>46420</v>
      </c>
      <c r="G16" s="1">
        <v>6482</v>
      </c>
      <c r="H16" s="2">
        <v>184</v>
      </c>
      <c r="I16" s="1">
        <v>536989</v>
      </c>
      <c r="J16" s="1">
        <v>62912</v>
      </c>
      <c r="K16" s="7"/>
      <c r="L16" s="8"/>
      <c r="M16" s="26">
        <f t="shared" si="0"/>
        <v>2.8374690498996945E-2</v>
      </c>
      <c r="N16" s="4">
        <f t="shared" si="1"/>
        <v>104666.66666666667</v>
      </c>
      <c r="O16" s="5">
        <f t="shared" si="2"/>
        <v>0.5564968152866242</v>
      </c>
      <c r="P16" s="5"/>
      <c r="Q16" s="22">
        <f t="shared" si="3"/>
        <v>15700</v>
      </c>
      <c r="R16" s="22">
        <f t="shared" si="4"/>
        <v>62800</v>
      </c>
      <c r="S16" s="22">
        <f t="shared" si="5"/>
        <v>26166.666666666668</v>
      </c>
      <c r="T16" s="22">
        <f t="shared" si="6"/>
        <v>13083.333333333334</v>
      </c>
      <c r="U16" s="22">
        <f t="shared" si="7"/>
        <v>1570</v>
      </c>
      <c r="V16" s="19">
        <f t="shared" si="8"/>
        <v>103096.66666666667</v>
      </c>
    </row>
    <row r="17" spans="1:22" ht="15" thickBot="1" x14ac:dyDescent="0.4">
      <c r="A17" s="44" t="s">
        <v>14</v>
      </c>
      <c r="B17" s="1">
        <v>47706</v>
      </c>
      <c r="C17" s="2"/>
      <c r="D17" s="1">
        <v>3047</v>
      </c>
      <c r="E17" s="2"/>
      <c r="F17" s="1">
        <v>7642</v>
      </c>
      <c r="G17" s="1">
        <v>10262</v>
      </c>
      <c r="H17" s="2">
        <v>655</v>
      </c>
      <c r="I17" s="1">
        <v>532717</v>
      </c>
      <c r="J17" s="1">
        <v>114593</v>
      </c>
      <c r="K17" s="7"/>
      <c r="L17" s="8"/>
      <c r="M17" s="26">
        <f t="shared" si="0"/>
        <v>6.3870372699450798E-2</v>
      </c>
      <c r="N17" s="4">
        <f t="shared" si="1"/>
        <v>203133.33333333334</v>
      </c>
      <c r="O17" s="5">
        <f t="shared" si="2"/>
        <v>0.96237938956350511</v>
      </c>
      <c r="P17" s="5"/>
      <c r="Q17" s="22">
        <f t="shared" si="3"/>
        <v>30470</v>
      </c>
      <c r="R17" s="22">
        <f t="shared" si="4"/>
        <v>121880</v>
      </c>
      <c r="S17" s="22">
        <f t="shared" si="5"/>
        <v>50783.333333333336</v>
      </c>
      <c r="T17" s="22">
        <f t="shared" si="6"/>
        <v>25391.666666666668</v>
      </c>
      <c r="U17" s="22">
        <f t="shared" si="7"/>
        <v>3047</v>
      </c>
      <c r="V17" s="19">
        <f t="shared" si="8"/>
        <v>200086.33333333334</v>
      </c>
    </row>
    <row r="18" spans="1:22" ht="15" thickBot="1" x14ac:dyDescent="0.4">
      <c r="A18" s="3" t="s">
        <v>24</v>
      </c>
      <c r="B18" s="1">
        <v>45906</v>
      </c>
      <c r="C18" s="2"/>
      <c r="D18" s="1">
        <v>1169</v>
      </c>
      <c r="E18" s="2"/>
      <c r="F18" s="1">
        <v>15518</v>
      </c>
      <c r="G18" s="1">
        <v>4377</v>
      </c>
      <c r="H18" s="2">
        <v>111</v>
      </c>
      <c r="I18" s="1">
        <v>651421</v>
      </c>
      <c r="J18" s="1">
        <v>62111</v>
      </c>
      <c r="K18" s="7"/>
      <c r="L18" s="8"/>
      <c r="M18" s="26">
        <f t="shared" si="0"/>
        <v>2.5465080817322353E-2</v>
      </c>
      <c r="N18" s="4">
        <f t="shared" si="1"/>
        <v>77933.333333333343</v>
      </c>
      <c r="O18" s="5">
        <f t="shared" si="2"/>
        <v>0.80088109495295123</v>
      </c>
      <c r="P18" s="5"/>
      <c r="Q18" s="22">
        <f t="shared" si="3"/>
        <v>11690.000000000002</v>
      </c>
      <c r="R18" s="22">
        <f t="shared" si="4"/>
        <v>46760.000000000007</v>
      </c>
      <c r="S18" s="22">
        <f t="shared" si="5"/>
        <v>19483.333333333336</v>
      </c>
      <c r="T18" s="22">
        <f t="shared" si="6"/>
        <v>9741.6666666666679</v>
      </c>
      <c r="U18" s="22">
        <f t="shared" si="7"/>
        <v>1169</v>
      </c>
      <c r="V18" s="19">
        <f t="shared" si="8"/>
        <v>76764.333333333343</v>
      </c>
    </row>
    <row r="19" spans="1:22" ht="15" thickBot="1" x14ac:dyDescent="0.4">
      <c r="A19" s="3" t="s">
        <v>23</v>
      </c>
      <c r="B19" s="1">
        <v>45349</v>
      </c>
      <c r="C19" s="2"/>
      <c r="D19" s="1">
        <v>4210</v>
      </c>
      <c r="E19" s="2"/>
      <c r="F19" s="1">
        <v>32375</v>
      </c>
      <c r="G19" s="1">
        <v>12720</v>
      </c>
      <c r="H19" s="1">
        <v>1181</v>
      </c>
      <c r="I19" s="1">
        <v>361420</v>
      </c>
      <c r="J19" s="1">
        <v>101372</v>
      </c>
      <c r="K19" s="8"/>
      <c r="L19" s="8"/>
      <c r="M19" s="25"/>
      <c r="N19" s="4">
        <f t="shared" si="1"/>
        <v>280666.66666666669</v>
      </c>
      <c r="O19" s="5">
        <f t="shared" si="2"/>
        <v>0.88464964370546317</v>
      </c>
      <c r="P19" s="5"/>
      <c r="Q19" s="22">
        <f>Q16*$N19</f>
        <v>4406466666.666667</v>
      </c>
      <c r="R19" s="22">
        <f>R16*$N19</f>
        <v>17625866666.666668</v>
      </c>
      <c r="S19" s="22">
        <f>S16*$N19</f>
        <v>7344111111.1111116</v>
      </c>
      <c r="T19" s="22">
        <f>T16*$N19</f>
        <v>3672055555.5555558</v>
      </c>
      <c r="U19" s="22">
        <f>U16*$N19</f>
        <v>440646666.66666669</v>
      </c>
    </row>
    <row r="20" spans="1:22" ht="15" thickBot="1" x14ac:dyDescent="0.4">
      <c r="A20" s="44" t="s">
        <v>21</v>
      </c>
      <c r="B20" s="1">
        <v>42062</v>
      </c>
      <c r="C20" s="2"/>
      <c r="D20" s="1">
        <v>2602</v>
      </c>
      <c r="E20" s="2"/>
      <c r="F20" s="1">
        <v>30420</v>
      </c>
      <c r="G20" s="1">
        <v>3598</v>
      </c>
      <c r="H20" s="2">
        <v>223</v>
      </c>
      <c r="I20" s="1">
        <v>568133</v>
      </c>
      <c r="J20" s="1">
        <v>48604</v>
      </c>
      <c r="K20" s="7"/>
      <c r="L20" s="8"/>
      <c r="M20" s="24"/>
      <c r="N20" s="4"/>
      <c r="O20" s="5"/>
      <c r="P20" s="5"/>
    </row>
    <row r="21" spans="1:22" ht="15" thickBot="1" x14ac:dyDescent="0.4">
      <c r="A21" s="3" t="s">
        <v>27</v>
      </c>
      <c r="B21" s="1">
        <v>40786</v>
      </c>
      <c r="C21" s="2"/>
      <c r="D21" s="1">
        <v>2447</v>
      </c>
      <c r="E21" s="2"/>
      <c r="F21" s="1">
        <v>9246</v>
      </c>
      <c r="G21" s="1">
        <v>6058</v>
      </c>
      <c r="H21" s="2">
        <v>363</v>
      </c>
      <c r="I21" s="1">
        <v>363745</v>
      </c>
      <c r="J21" s="1">
        <v>54030</v>
      </c>
      <c r="K21" s="7"/>
      <c r="L21" s="8"/>
    </row>
    <row r="22" spans="1:22" ht="15" thickBot="1" x14ac:dyDescent="0.4">
      <c r="A22" s="3" t="s">
        <v>33</v>
      </c>
      <c r="B22" s="1">
        <v>39097</v>
      </c>
      <c r="C22" s="2"/>
      <c r="D22" s="1">
        <v>1219</v>
      </c>
      <c r="E22" s="2"/>
      <c r="F22" s="1">
        <v>31280</v>
      </c>
      <c r="G22" s="1">
        <v>5371</v>
      </c>
      <c r="H22" s="2">
        <v>167</v>
      </c>
      <c r="I22" s="1">
        <v>489286</v>
      </c>
      <c r="J22" s="1">
        <v>67221</v>
      </c>
      <c r="K22" s="8"/>
      <c r="L22" s="8"/>
    </row>
    <row r="23" spans="1:22" ht="15" thickBot="1" x14ac:dyDescent="0.4">
      <c r="A23" s="3" t="s">
        <v>20</v>
      </c>
      <c r="B23" s="1">
        <v>31830</v>
      </c>
      <c r="C23" s="2"/>
      <c r="D23" s="2">
        <v>493</v>
      </c>
      <c r="E23" s="2"/>
      <c r="F23" s="1">
        <v>10627</v>
      </c>
      <c r="G23" s="1">
        <v>4661</v>
      </c>
      <c r="H23" s="2">
        <v>72</v>
      </c>
      <c r="I23" s="1">
        <v>638990</v>
      </c>
      <c r="J23" s="1">
        <v>93568</v>
      </c>
      <c r="K23" s="7"/>
      <c r="L23" s="8"/>
    </row>
    <row r="24" spans="1:22" ht="15" thickBot="1" x14ac:dyDescent="0.4">
      <c r="A24" s="3" t="s">
        <v>32</v>
      </c>
      <c r="B24" s="1">
        <v>30882</v>
      </c>
      <c r="C24" s="2"/>
      <c r="D24" s="1">
        <v>1344</v>
      </c>
      <c r="E24" s="2"/>
      <c r="F24" s="1">
        <v>2532</v>
      </c>
      <c r="G24" s="1">
        <v>5476</v>
      </c>
      <c r="H24" s="2">
        <v>238</v>
      </c>
      <c r="I24" s="1">
        <v>429145</v>
      </c>
      <c r="J24" s="1">
        <v>76095</v>
      </c>
      <c r="K24" s="7"/>
      <c r="L24" s="8"/>
    </row>
    <row r="25" spans="1:22" ht="15" thickBot="1" x14ac:dyDescent="0.4">
      <c r="A25" s="3" t="s">
        <v>18</v>
      </c>
      <c r="B25" s="1">
        <v>29442</v>
      </c>
      <c r="C25" s="2"/>
      <c r="D25" s="1">
        <v>1617</v>
      </c>
      <c r="E25" s="2"/>
      <c r="F25" s="1">
        <v>23564</v>
      </c>
      <c r="G25" s="1">
        <v>5113</v>
      </c>
      <c r="H25" s="2">
        <v>281</v>
      </c>
      <c r="I25" s="1">
        <v>254020</v>
      </c>
      <c r="J25" s="1">
        <v>44110</v>
      </c>
      <c r="K25" s="8"/>
      <c r="L25" s="8"/>
    </row>
    <row r="26" spans="1:22" ht="15" thickBot="1" x14ac:dyDescent="0.4">
      <c r="A26" s="44" t="s">
        <v>9</v>
      </c>
      <c r="B26" s="1">
        <v>27174</v>
      </c>
      <c r="C26" s="2"/>
      <c r="D26" s="1">
        <v>1234</v>
      </c>
      <c r="E26" s="2"/>
      <c r="F26" s="1">
        <v>17157</v>
      </c>
      <c r="G26" s="1">
        <v>3569</v>
      </c>
      <c r="H26" s="2">
        <v>162</v>
      </c>
      <c r="I26" s="1">
        <v>480026</v>
      </c>
      <c r="J26" s="1">
        <v>63038</v>
      </c>
      <c r="K26" s="7"/>
      <c r="L26" s="8"/>
    </row>
    <row r="27" spans="1:22" ht="15" thickBot="1" x14ac:dyDescent="0.4">
      <c r="A27" s="3" t="s">
        <v>36</v>
      </c>
      <c r="B27" s="1">
        <v>26912</v>
      </c>
      <c r="C27" s="2"/>
      <c r="D27" s="2">
        <v>785</v>
      </c>
      <c r="E27" s="2"/>
      <c r="F27" s="1">
        <v>12619</v>
      </c>
      <c r="G27" s="1">
        <v>5489</v>
      </c>
      <c r="H27" s="2">
        <v>160</v>
      </c>
      <c r="I27" s="1">
        <v>305424</v>
      </c>
      <c r="J27" s="1">
        <v>62291</v>
      </c>
      <c r="K27" s="8"/>
      <c r="L27" s="8"/>
    </row>
    <row r="28" spans="1:22" ht="15" thickBot="1" x14ac:dyDescent="0.4">
      <c r="A28" s="3" t="s">
        <v>41</v>
      </c>
      <c r="B28" s="1">
        <v>24263</v>
      </c>
      <c r="C28" s="53">
        <v>84</v>
      </c>
      <c r="D28" s="2">
        <v>670</v>
      </c>
      <c r="E28" s="54">
        <v>1</v>
      </c>
      <c r="F28" s="1">
        <v>8474</v>
      </c>
      <c r="G28" s="1">
        <v>7690</v>
      </c>
      <c r="H28" s="2">
        <v>212</v>
      </c>
      <c r="I28" s="1">
        <v>232558</v>
      </c>
      <c r="J28" s="1">
        <v>73709</v>
      </c>
      <c r="K28" s="7"/>
      <c r="L28" s="8"/>
    </row>
    <row r="29" spans="1:22" ht="15" thickBot="1" x14ac:dyDescent="0.4">
      <c r="A29" s="3" t="s">
        <v>22</v>
      </c>
      <c r="B29" s="1">
        <v>23198</v>
      </c>
      <c r="C29" s="2"/>
      <c r="D29" s="2">
        <v>703</v>
      </c>
      <c r="E29" s="2"/>
      <c r="F29" s="1">
        <v>5373</v>
      </c>
      <c r="G29" s="1">
        <v>3984</v>
      </c>
      <c r="H29" s="2">
        <v>121</v>
      </c>
      <c r="I29" s="1">
        <v>437528</v>
      </c>
      <c r="J29" s="1">
        <v>75145</v>
      </c>
      <c r="K29" s="7"/>
      <c r="L29" s="8"/>
    </row>
    <row r="30" spans="1:22" ht="15" thickBot="1" x14ac:dyDescent="0.4">
      <c r="A30" s="3" t="s">
        <v>30</v>
      </c>
      <c r="B30" s="1">
        <v>20152</v>
      </c>
      <c r="C30" s="2"/>
      <c r="D30" s="2">
        <v>915</v>
      </c>
      <c r="E30" s="2"/>
      <c r="F30" s="1">
        <v>3914</v>
      </c>
      <c r="G30" s="1">
        <v>6771</v>
      </c>
      <c r="H30" s="2">
        <v>307</v>
      </c>
      <c r="I30" s="1">
        <v>240664</v>
      </c>
      <c r="J30" s="1">
        <v>80864</v>
      </c>
      <c r="K30" s="7"/>
      <c r="L30" s="8"/>
    </row>
    <row r="31" spans="1:22" ht="15" thickBot="1" x14ac:dyDescent="0.4">
      <c r="A31" s="3" t="s">
        <v>25</v>
      </c>
      <c r="B31" s="1">
        <v>19990</v>
      </c>
      <c r="C31" s="2"/>
      <c r="D31" s="2">
        <v>607</v>
      </c>
      <c r="E31" s="2"/>
      <c r="F31" s="1">
        <v>9649</v>
      </c>
      <c r="G31" s="1">
        <v>3883</v>
      </c>
      <c r="H31" s="2">
        <v>118</v>
      </c>
      <c r="I31" s="1">
        <v>299903</v>
      </c>
      <c r="J31" s="1">
        <v>58248</v>
      </c>
      <c r="K31" s="7"/>
      <c r="L31" s="8"/>
    </row>
    <row r="32" spans="1:22" ht="15" thickBot="1" x14ac:dyDescent="0.4">
      <c r="A32" s="3" t="s">
        <v>50</v>
      </c>
      <c r="B32" s="1">
        <v>17031</v>
      </c>
      <c r="C32" s="2"/>
      <c r="D32" s="2">
        <v>231</v>
      </c>
      <c r="E32" s="2"/>
      <c r="F32" s="1">
        <v>6271</v>
      </c>
      <c r="G32" s="1">
        <v>8804</v>
      </c>
      <c r="H32" s="2">
        <v>119</v>
      </c>
      <c r="I32" s="1">
        <v>142566</v>
      </c>
      <c r="J32" s="1">
        <v>73700</v>
      </c>
      <c r="K32" s="7"/>
      <c r="L32" s="8"/>
    </row>
    <row r="33" spans="1:12" ht="15" thickBot="1" x14ac:dyDescent="0.4">
      <c r="A33" s="3" t="s">
        <v>35</v>
      </c>
      <c r="B33" s="1">
        <v>16958</v>
      </c>
      <c r="C33" s="2"/>
      <c r="D33" s="2">
        <v>905</v>
      </c>
      <c r="E33" s="2"/>
      <c r="F33" s="1">
        <v>12260</v>
      </c>
      <c r="G33" s="1">
        <v>2763</v>
      </c>
      <c r="H33" s="2">
        <v>147</v>
      </c>
      <c r="I33" s="1">
        <v>319736</v>
      </c>
      <c r="J33" s="1">
        <v>52096</v>
      </c>
      <c r="K33" s="7"/>
      <c r="L33" s="8"/>
    </row>
    <row r="34" spans="1:12" ht="15" thickBot="1" x14ac:dyDescent="0.4">
      <c r="A34" s="3" t="s">
        <v>40</v>
      </c>
      <c r="B34" s="1">
        <v>16164</v>
      </c>
      <c r="C34" s="2"/>
      <c r="D34" s="2">
        <v>865</v>
      </c>
      <c r="E34" s="2"/>
      <c r="F34" s="1">
        <v>13820</v>
      </c>
      <c r="G34" s="1">
        <v>15258</v>
      </c>
      <c r="H34" s="2">
        <v>817</v>
      </c>
      <c r="I34" s="1">
        <v>203618</v>
      </c>
      <c r="J34" s="1">
        <v>192208</v>
      </c>
      <c r="K34" s="8"/>
      <c r="L34" s="8"/>
    </row>
    <row r="35" spans="1:12" ht="15" thickBot="1" x14ac:dyDescent="0.4">
      <c r="A35" s="3" t="s">
        <v>28</v>
      </c>
      <c r="B35" s="1">
        <v>14937</v>
      </c>
      <c r="C35" s="2"/>
      <c r="D35" s="2">
        <v>145</v>
      </c>
      <c r="E35" s="2"/>
      <c r="F35" s="1">
        <v>6322</v>
      </c>
      <c r="G35" s="1">
        <v>4659</v>
      </c>
      <c r="H35" s="2">
        <v>45</v>
      </c>
      <c r="I35" s="1">
        <v>275700</v>
      </c>
      <c r="J35" s="1">
        <v>85996</v>
      </c>
      <c r="K35" s="8"/>
      <c r="L35" s="8"/>
    </row>
    <row r="36" spans="1:12" ht="15" thickBot="1" x14ac:dyDescent="0.4">
      <c r="A36" s="3" t="s">
        <v>34</v>
      </c>
      <c r="B36" s="1">
        <v>13191</v>
      </c>
      <c r="C36" s="2"/>
      <c r="D36" s="2">
        <v>188</v>
      </c>
      <c r="E36" s="2"/>
      <c r="F36" s="1">
        <v>4338</v>
      </c>
      <c r="G36" s="1">
        <v>4371</v>
      </c>
      <c r="H36" s="2">
        <v>62</v>
      </c>
      <c r="I36" s="1">
        <v>214403</v>
      </c>
      <c r="J36" s="1">
        <v>71046</v>
      </c>
      <c r="K36" s="7"/>
      <c r="L36" s="8"/>
    </row>
    <row r="37" spans="1:12" ht="15" thickBot="1" x14ac:dyDescent="0.4">
      <c r="A37" s="3" t="s">
        <v>38</v>
      </c>
      <c r="B37" s="1">
        <v>12829</v>
      </c>
      <c r="C37" s="2"/>
      <c r="D37" s="2">
        <v>512</v>
      </c>
      <c r="E37" s="2"/>
      <c r="F37" s="1">
        <v>8886</v>
      </c>
      <c r="G37" s="1">
        <v>2872</v>
      </c>
      <c r="H37" s="2">
        <v>115</v>
      </c>
      <c r="I37" s="1">
        <v>325065</v>
      </c>
      <c r="J37" s="1">
        <v>72759</v>
      </c>
      <c r="K37" s="7"/>
      <c r="L37" s="8"/>
    </row>
    <row r="38" spans="1:12" ht="15" thickBot="1" x14ac:dyDescent="0.4">
      <c r="A38" s="3" t="s">
        <v>31</v>
      </c>
      <c r="B38" s="1">
        <v>11658</v>
      </c>
      <c r="C38" s="2"/>
      <c r="D38" s="2">
        <v>467</v>
      </c>
      <c r="E38" s="2"/>
      <c r="F38" s="1">
        <v>2782</v>
      </c>
      <c r="G38" s="1">
        <v>3785</v>
      </c>
      <c r="H38" s="2">
        <v>152</v>
      </c>
      <c r="I38" s="1">
        <v>254799</v>
      </c>
      <c r="J38" s="1">
        <v>82723</v>
      </c>
      <c r="K38" s="7"/>
      <c r="L38" s="8"/>
    </row>
    <row r="39" spans="1:12" ht="15" thickBot="1" x14ac:dyDescent="0.4">
      <c r="A39" s="3" t="s">
        <v>45</v>
      </c>
      <c r="B39" s="1">
        <v>11534</v>
      </c>
      <c r="C39" s="2"/>
      <c r="D39" s="2">
        <v>248</v>
      </c>
      <c r="E39" s="2"/>
      <c r="F39" s="1">
        <v>4584</v>
      </c>
      <c r="G39" s="1">
        <v>3959</v>
      </c>
      <c r="H39" s="2">
        <v>85</v>
      </c>
      <c r="I39" s="1">
        <v>136962</v>
      </c>
      <c r="J39" s="1">
        <v>47012</v>
      </c>
      <c r="K39" s="7"/>
      <c r="L39" s="8"/>
    </row>
    <row r="40" spans="1:12" ht="15" thickBot="1" x14ac:dyDescent="0.4">
      <c r="A40" s="3" t="s">
        <v>43</v>
      </c>
      <c r="B40" s="1">
        <v>10403</v>
      </c>
      <c r="C40" s="2"/>
      <c r="D40" s="2">
        <v>424</v>
      </c>
      <c r="E40" s="2"/>
      <c r="F40" s="1">
        <v>3723</v>
      </c>
      <c r="G40" s="1">
        <v>10683</v>
      </c>
      <c r="H40" s="2">
        <v>435</v>
      </c>
      <c r="I40" s="1">
        <v>86074</v>
      </c>
      <c r="J40" s="1">
        <v>88393</v>
      </c>
      <c r="K40" s="8"/>
      <c r="L40" s="8"/>
    </row>
    <row r="41" spans="1:12" ht="15" thickBot="1" x14ac:dyDescent="0.4">
      <c r="A41" s="3" t="s">
        <v>44</v>
      </c>
      <c r="B41" s="1">
        <v>9933</v>
      </c>
      <c r="C41" s="2"/>
      <c r="D41" s="2">
        <v>447</v>
      </c>
      <c r="E41" s="2"/>
      <c r="F41" s="1">
        <v>5269</v>
      </c>
      <c r="G41" s="1">
        <v>4737</v>
      </c>
      <c r="H41" s="2">
        <v>213</v>
      </c>
      <c r="I41" s="1">
        <v>271553</v>
      </c>
      <c r="J41" s="1">
        <v>129507</v>
      </c>
      <c r="K41" s="7"/>
      <c r="L41" s="8"/>
    </row>
    <row r="42" spans="1:12" ht="21.5" thickBot="1" x14ac:dyDescent="0.4">
      <c r="A42" s="3" t="s">
        <v>63</v>
      </c>
      <c r="B42" s="1">
        <v>9818</v>
      </c>
      <c r="C42" s="2"/>
      <c r="D42" s="2">
        <v>520</v>
      </c>
      <c r="E42" s="2"/>
      <c r="F42" s="1">
        <v>8143</v>
      </c>
      <c r="G42" s="1">
        <v>13911</v>
      </c>
      <c r="H42" s="2">
        <v>737</v>
      </c>
      <c r="I42" s="1">
        <v>67126</v>
      </c>
      <c r="J42" s="1">
        <v>95113</v>
      </c>
      <c r="K42" s="8"/>
      <c r="L42" s="8"/>
    </row>
    <row r="43" spans="1:12" ht="15" thickBot="1" x14ac:dyDescent="0.4">
      <c r="A43" s="3" t="s">
        <v>46</v>
      </c>
      <c r="B43" s="1">
        <v>8645</v>
      </c>
      <c r="C43" s="2"/>
      <c r="D43" s="2">
        <v>363</v>
      </c>
      <c r="E43" s="2"/>
      <c r="F43" s="1">
        <v>1517</v>
      </c>
      <c r="G43" s="1">
        <v>2185</v>
      </c>
      <c r="H43" s="2">
        <v>92</v>
      </c>
      <c r="I43" s="1">
        <v>267424</v>
      </c>
      <c r="J43" s="1">
        <v>67583</v>
      </c>
      <c r="K43" s="7"/>
      <c r="L43" s="8"/>
    </row>
    <row r="44" spans="1:12" ht="15" thickBot="1" x14ac:dyDescent="0.4">
      <c r="A44" s="3" t="s">
        <v>37</v>
      </c>
      <c r="B44" s="1">
        <v>6098</v>
      </c>
      <c r="C44" s="2"/>
      <c r="D44" s="2">
        <v>182</v>
      </c>
      <c r="E44" s="2"/>
      <c r="F44" s="1">
        <v>3459</v>
      </c>
      <c r="G44" s="1">
        <v>1446</v>
      </c>
      <c r="H44" s="2">
        <v>43</v>
      </c>
      <c r="I44" s="1">
        <v>179538</v>
      </c>
      <c r="J44" s="1">
        <v>42567</v>
      </c>
      <c r="K44" s="7"/>
      <c r="L44" s="8"/>
    </row>
    <row r="45" spans="1:12" ht="15" thickBot="1" x14ac:dyDescent="0.4">
      <c r="A45" s="3" t="s">
        <v>54</v>
      </c>
      <c r="B45" s="1">
        <v>5966</v>
      </c>
      <c r="C45" s="2"/>
      <c r="D45" s="2">
        <v>77</v>
      </c>
      <c r="E45" s="2"/>
      <c r="F45" s="2">
        <v>820</v>
      </c>
      <c r="G45" s="1">
        <v>6744</v>
      </c>
      <c r="H45" s="2">
        <v>87</v>
      </c>
      <c r="I45" s="1">
        <v>67202</v>
      </c>
      <c r="J45" s="1">
        <v>75964</v>
      </c>
      <c r="K45" s="8"/>
      <c r="L45" s="8"/>
    </row>
    <row r="46" spans="1:12" ht="15" thickBot="1" x14ac:dyDescent="0.4">
      <c r="A46" s="3" t="s">
        <v>42</v>
      </c>
      <c r="B46" s="1">
        <v>5364</v>
      </c>
      <c r="C46" s="2"/>
      <c r="D46" s="2">
        <v>326</v>
      </c>
      <c r="E46" s="2"/>
      <c r="F46" s="2">
        <v>971</v>
      </c>
      <c r="G46" s="1">
        <v>3945</v>
      </c>
      <c r="H46" s="2">
        <v>240</v>
      </c>
      <c r="I46" s="1">
        <v>116371</v>
      </c>
      <c r="J46" s="1">
        <v>85585</v>
      </c>
      <c r="K46" s="8"/>
      <c r="L46" s="8"/>
    </row>
    <row r="47" spans="1:12" ht="15" thickBot="1" x14ac:dyDescent="0.4">
      <c r="A47" s="3" t="s">
        <v>49</v>
      </c>
      <c r="B47" s="1">
        <v>3540</v>
      </c>
      <c r="C47" s="2"/>
      <c r="D47" s="2">
        <v>88</v>
      </c>
      <c r="E47" s="2"/>
      <c r="F47" s="2">
        <v>531</v>
      </c>
      <c r="G47" s="1">
        <v>1981</v>
      </c>
      <c r="H47" s="2">
        <v>49</v>
      </c>
      <c r="I47" s="1">
        <v>66441</v>
      </c>
      <c r="J47" s="1">
        <v>37179</v>
      </c>
      <c r="K47" s="7"/>
      <c r="L47" s="8"/>
    </row>
    <row r="48" spans="1:12" ht="15" thickBot="1" x14ac:dyDescent="0.4">
      <c r="A48" s="3" t="s">
        <v>53</v>
      </c>
      <c r="B48" s="1">
        <v>3124</v>
      </c>
      <c r="C48" s="2"/>
      <c r="D48" s="2">
        <v>74</v>
      </c>
      <c r="E48" s="2"/>
      <c r="F48" s="2">
        <v>330</v>
      </c>
      <c r="G48" s="1">
        <v>4099</v>
      </c>
      <c r="H48" s="2">
        <v>97</v>
      </c>
      <c r="I48" s="1">
        <v>88651</v>
      </c>
      <c r="J48" s="1">
        <v>116330</v>
      </c>
      <c r="K48" s="8"/>
      <c r="L48" s="8"/>
    </row>
    <row r="49" spans="1:12" ht="15" thickBot="1" x14ac:dyDescent="0.4">
      <c r="A49" s="3" t="s">
        <v>39</v>
      </c>
      <c r="B49" s="1">
        <v>2819</v>
      </c>
      <c r="C49" s="2"/>
      <c r="D49" s="2">
        <v>101</v>
      </c>
      <c r="E49" s="2"/>
      <c r="F49" s="2">
        <v>485</v>
      </c>
      <c r="G49" s="1">
        <v>2097</v>
      </c>
      <c r="H49" s="2">
        <v>75</v>
      </c>
      <c r="I49" s="1">
        <v>79084</v>
      </c>
      <c r="J49" s="1">
        <v>58833</v>
      </c>
      <c r="K49" s="7"/>
      <c r="L49" s="8"/>
    </row>
    <row r="50" spans="1:12" ht="15" thickBot="1" x14ac:dyDescent="0.4">
      <c r="A50" s="3" t="s">
        <v>56</v>
      </c>
      <c r="B50" s="1">
        <v>2341</v>
      </c>
      <c r="C50" s="2"/>
      <c r="D50" s="2">
        <v>88</v>
      </c>
      <c r="E50" s="2"/>
      <c r="F50" s="2">
        <v>617</v>
      </c>
      <c r="G50" s="1">
        <v>1306</v>
      </c>
      <c r="H50" s="2">
        <v>49</v>
      </c>
      <c r="I50" s="1">
        <v>136991</v>
      </c>
      <c r="J50" s="1">
        <v>76440</v>
      </c>
      <c r="K50" s="8"/>
      <c r="L50" s="8"/>
    </row>
    <row r="51" spans="1:12" ht="15" thickBot="1" x14ac:dyDescent="0.4">
      <c r="A51" s="3" t="s">
        <v>48</v>
      </c>
      <c r="B51" s="1">
        <v>1131</v>
      </c>
      <c r="C51" s="2"/>
      <c r="D51" s="2">
        <v>55</v>
      </c>
      <c r="E51" s="2"/>
      <c r="F51" s="2">
        <v>162</v>
      </c>
      <c r="G51" s="1">
        <v>1813</v>
      </c>
      <c r="H51" s="2">
        <v>88</v>
      </c>
      <c r="I51" s="1">
        <v>52890</v>
      </c>
      <c r="J51" s="1">
        <v>84761</v>
      </c>
      <c r="K51" s="8"/>
      <c r="L51" s="8"/>
    </row>
    <row r="52" spans="1:12" ht="15" thickBot="1" x14ac:dyDescent="0.4">
      <c r="A52" s="3" t="s">
        <v>55</v>
      </c>
      <c r="B52" s="1">
        <v>1089</v>
      </c>
      <c r="C52" s="2"/>
      <c r="D52" s="2">
        <v>18</v>
      </c>
      <c r="E52" s="2"/>
      <c r="F52" s="2">
        <v>219</v>
      </c>
      <c r="G52" s="1">
        <v>1882</v>
      </c>
      <c r="H52" s="2">
        <v>31</v>
      </c>
      <c r="I52" s="1">
        <v>33997</v>
      </c>
      <c r="J52" s="1">
        <v>58741</v>
      </c>
      <c r="K52" s="7"/>
      <c r="L52" s="8"/>
    </row>
    <row r="53" spans="1:12" ht="15" thickBot="1" x14ac:dyDescent="0.4">
      <c r="A53" s="3" t="s">
        <v>47</v>
      </c>
      <c r="B53" s="2">
        <v>740</v>
      </c>
      <c r="C53" s="2"/>
      <c r="D53" s="2">
        <v>17</v>
      </c>
      <c r="E53" s="2"/>
      <c r="F53" s="2">
        <v>86</v>
      </c>
      <c r="G53" s="2">
        <v>523</v>
      </c>
      <c r="H53" s="2">
        <v>12</v>
      </c>
      <c r="I53" s="1">
        <v>73078</v>
      </c>
      <c r="J53" s="1">
        <v>51613</v>
      </c>
      <c r="K53" s="7"/>
      <c r="L53" s="8"/>
    </row>
    <row r="54" spans="1:12" ht="15" thickBot="1" x14ac:dyDescent="0.4">
      <c r="A54" s="3" t="s">
        <v>52</v>
      </c>
      <c r="B54" s="2">
        <v>676</v>
      </c>
      <c r="C54" s="2"/>
      <c r="D54" s="2">
        <v>12</v>
      </c>
      <c r="E54" s="2"/>
      <c r="F54" s="2">
        <v>235</v>
      </c>
      <c r="G54" s="2">
        <v>924</v>
      </c>
      <c r="H54" s="2">
        <v>16</v>
      </c>
      <c r="I54" s="1">
        <v>76215</v>
      </c>
      <c r="J54" s="1">
        <v>104184</v>
      </c>
      <c r="K54" s="8"/>
      <c r="L54" s="8"/>
    </row>
    <row r="55" spans="1:12" ht="15" thickBot="1" x14ac:dyDescent="0.4">
      <c r="A55" s="3" t="s">
        <v>51</v>
      </c>
      <c r="B55" s="2">
        <v>614</v>
      </c>
      <c r="C55" s="2"/>
      <c r="D55" s="2">
        <v>19</v>
      </c>
      <c r="E55" s="2"/>
      <c r="F55" s="2">
        <v>60</v>
      </c>
      <c r="G55" s="2">
        <v>574</v>
      </c>
      <c r="H55" s="2">
        <v>18</v>
      </c>
      <c r="I55" s="1">
        <v>63577</v>
      </c>
      <c r="J55" s="1">
        <v>59486</v>
      </c>
      <c r="K55" s="7"/>
      <c r="L55" s="8"/>
    </row>
    <row r="56" spans="1:12" ht="15" thickBot="1" x14ac:dyDescent="0.4">
      <c r="A56" s="3" t="s">
        <v>64</v>
      </c>
      <c r="B56" s="2">
        <v>188</v>
      </c>
      <c r="C56" s="53">
        <v>2</v>
      </c>
      <c r="D56" s="2">
        <v>5</v>
      </c>
      <c r="E56" s="2"/>
      <c r="F56" s="2">
        <v>13</v>
      </c>
      <c r="G56" s="2"/>
      <c r="H56" s="2"/>
      <c r="I56" s="1">
        <v>8915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6003</v>
      </c>
      <c r="C58" s="53">
        <v>52</v>
      </c>
      <c r="D58" s="2">
        <v>147</v>
      </c>
      <c r="E58" s="2"/>
      <c r="F58" s="1">
        <v>5006</v>
      </c>
      <c r="G58" s="1">
        <v>1772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58">
        <v>73</v>
      </c>
      <c r="C59" s="58"/>
      <c r="D59" s="58">
        <v>6</v>
      </c>
      <c r="E59" s="58"/>
      <c r="F59" s="58">
        <v>3</v>
      </c>
      <c r="G59" s="58"/>
      <c r="H59" s="58"/>
      <c r="I59" s="57">
        <v>2383</v>
      </c>
      <c r="J59" s="58"/>
      <c r="K59" s="61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250E16D0-40CC-4770-885B-3FFF3048BD90}"/>
    <hyperlink ref="A6" r:id="rId2" display="https://www.worldometers.info/coronavirus/usa/new-jersey/" xr:uid="{95176F8F-E184-44F1-B7FC-1472DDBE5664}"/>
    <hyperlink ref="A7" r:id="rId3" display="https://www.worldometers.info/coronavirus/usa/california/" xr:uid="{B5CD7E0D-1A0D-48BD-8A4A-BEB765EAB1BC}"/>
    <hyperlink ref="A8" r:id="rId4" display="https://www.worldometers.info/coronavirus/usa/illinois/" xr:uid="{E5106F0E-005F-4FAA-BBD7-57124141E370}"/>
    <hyperlink ref="A9" r:id="rId5" display="https://www.worldometers.info/coronavirus/usa/massachusetts/" xr:uid="{EBF8848F-E0F8-4260-A3F7-83101AEFB676}"/>
    <hyperlink ref="A10" r:id="rId6" display="https://www.worldometers.info/coronavirus/usa/texas/" xr:uid="{5EB98E10-2F31-4F81-A5F5-E81D33C69819}"/>
    <hyperlink ref="A11" r:id="rId7" display="https://www.worldometers.info/coronavirus/usa/pennsylvania/" xr:uid="{39CFBBAA-7364-4EBE-98B8-431D34FDCA45}"/>
    <hyperlink ref="A12" r:id="rId8" display="https://www.worldometers.info/coronavirus/usa/florida/" xr:uid="{559E4061-3FA8-4946-8431-670BF07CFFE0}"/>
    <hyperlink ref="A17" r:id="rId9" display="https://www.worldometers.info/coronavirus/usa/louisiana/" xr:uid="{A0B5A89C-C3FC-461A-8BE7-56ED66AEDED3}"/>
    <hyperlink ref="A20" r:id="rId10" display="https://www.worldometers.info/coronavirus/usa/ohio/" xr:uid="{11EB8448-8CF1-4837-B751-B305B96C8A8A}"/>
    <hyperlink ref="A26" r:id="rId11" display="https://www.worldometers.info/coronavirus/usa/washington/" xr:uid="{F09C45E0-0A4E-4053-9842-675FEFBA1CBA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6" sqref="R4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44" t="s">
        <v>7</v>
      </c>
      <c r="B2" s="1">
        <v>405785</v>
      </c>
      <c r="C2" s="2"/>
      <c r="D2" s="1">
        <v>30998</v>
      </c>
      <c r="E2" s="2"/>
      <c r="F2" s="1">
        <v>288566</v>
      </c>
      <c r="G2" s="1">
        <v>20859</v>
      </c>
      <c r="H2" s="1">
        <v>1593</v>
      </c>
      <c r="I2" s="1">
        <v>3051783</v>
      </c>
      <c r="J2" s="1">
        <v>156875</v>
      </c>
      <c r="K2" s="42"/>
      <c r="L2" s="48">
        <f>IFERROR(B2/I2,0)</f>
        <v>0.13296653136871134</v>
      </c>
      <c r="M2" s="49">
        <f>IFERROR(H2/G2,0)</f>
        <v>7.6369912268085718E-2</v>
      </c>
      <c r="N2" s="47">
        <f>D2*250</f>
        <v>7749500</v>
      </c>
      <c r="O2" s="50">
        <f>ABS(N2-B2)/B2</f>
        <v>18.097551659129834</v>
      </c>
    </row>
    <row r="3" spans="1:15" ht="15" thickBot="1" x14ac:dyDescent="0.35">
      <c r="A3" s="44" t="s">
        <v>8</v>
      </c>
      <c r="B3" s="1">
        <v>170250</v>
      </c>
      <c r="C3" s="2"/>
      <c r="D3" s="1">
        <v>12837</v>
      </c>
      <c r="E3" s="2"/>
      <c r="F3" s="1">
        <v>123450</v>
      </c>
      <c r="G3" s="1">
        <v>19168</v>
      </c>
      <c r="H3" s="1">
        <v>1445</v>
      </c>
      <c r="I3" s="1">
        <v>1131782</v>
      </c>
      <c r="J3" s="1">
        <v>127422</v>
      </c>
      <c r="K3" s="41"/>
      <c r="L3" s="48">
        <f>IFERROR(B3/I3,0)</f>
        <v>0.15042649556186616</v>
      </c>
      <c r="M3" s="49">
        <f>IFERROR(H3/G3,0)</f>
        <v>7.5386060100166949E-2</v>
      </c>
      <c r="N3" s="47">
        <f>D3*250</f>
        <v>3209250</v>
      </c>
      <c r="O3" s="50">
        <f t="shared" ref="O3:O56" si="0">ABS(N3-B3)/B3</f>
        <v>17.85022026431718</v>
      </c>
    </row>
    <row r="4" spans="1:15" ht="14.5" thickBot="1" x14ac:dyDescent="0.35">
      <c r="A4" s="3" t="s">
        <v>23</v>
      </c>
      <c r="B4" s="1">
        <v>45349</v>
      </c>
      <c r="C4" s="2"/>
      <c r="D4" s="1">
        <v>4210</v>
      </c>
      <c r="E4" s="2"/>
      <c r="F4" s="1">
        <v>32375</v>
      </c>
      <c r="G4" s="1">
        <v>12720</v>
      </c>
      <c r="H4" s="1">
        <v>1181</v>
      </c>
      <c r="I4" s="1">
        <v>361420</v>
      </c>
      <c r="J4" s="1">
        <v>101372</v>
      </c>
      <c r="K4" s="42"/>
      <c r="L4" s="48">
        <f>IFERROR(B4/I4,0)</f>
        <v>0.12547451718222566</v>
      </c>
      <c r="M4" s="49">
        <f>IFERROR(H4/G4,0)</f>
        <v>9.2845911949685528E-2</v>
      </c>
      <c r="N4" s="47">
        <f>D4*250</f>
        <v>1052500</v>
      </c>
      <c r="O4" s="50">
        <f t="shared" si="0"/>
        <v>22.208891045006506</v>
      </c>
    </row>
    <row r="5" spans="1:15" ht="12.5" customHeight="1" thickBot="1" x14ac:dyDescent="0.35">
      <c r="A5" s="44" t="s">
        <v>17</v>
      </c>
      <c r="B5" s="1">
        <v>105885</v>
      </c>
      <c r="C5" s="2"/>
      <c r="D5" s="1">
        <v>7665</v>
      </c>
      <c r="E5" s="2"/>
      <c r="F5" s="1">
        <v>13599</v>
      </c>
      <c r="G5" s="1">
        <v>15362</v>
      </c>
      <c r="H5" s="1">
        <v>1112</v>
      </c>
      <c r="I5" s="1">
        <v>778031</v>
      </c>
      <c r="J5" s="1">
        <v>112881</v>
      </c>
      <c r="K5" s="42"/>
      <c r="L5" s="48">
        <f>IFERROR(B5/I5,0)</f>
        <v>0.13609354897169906</v>
      </c>
      <c r="M5" s="49">
        <f>IFERROR(H5/G5,0)</f>
        <v>7.2386408019789086E-2</v>
      </c>
      <c r="N5" s="47">
        <f>D5*250</f>
        <v>1916250</v>
      </c>
      <c r="O5" s="50">
        <f t="shared" si="0"/>
        <v>17.097464230060915</v>
      </c>
    </row>
    <row r="6" spans="1:15" ht="15" thickBot="1" x14ac:dyDescent="0.35">
      <c r="A6" s="3" t="s">
        <v>40</v>
      </c>
      <c r="B6" s="1">
        <v>16164</v>
      </c>
      <c r="C6" s="2"/>
      <c r="D6" s="2">
        <v>865</v>
      </c>
      <c r="E6" s="2"/>
      <c r="F6" s="1">
        <v>13820</v>
      </c>
      <c r="G6" s="1">
        <v>15258</v>
      </c>
      <c r="H6" s="2">
        <v>817</v>
      </c>
      <c r="I6" s="1">
        <v>203618</v>
      </c>
      <c r="J6" s="1">
        <v>192208</v>
      </c>
      <c r="K6" s="41"/>
      <c r="L6" s="48">
        <f>IFERROR(B6/I6,0)</f>
        <v>7.9383944444990126E-2</v>
      </c>
      <c r="M6" s="49">
        <f>IFERROR(H6/G6,0)</f>
        <v>5.3545680954253508E-2</v>
      </c>
      <c r="N6" s="47">
        <f>D6*250</f>
        <v>216250</v>
      </c>
      <c r="O6" s="50">
        <f t="shared" si="0"/>
        <v>12.378495421925265</v>
      </c>
    </row>
    <row r="7" spans="1:15" ht="14.5" thickBot="1" x14ac:dyDescent="0.35">
      <c r="A7" s="3" t="s">
        <v>63</v>
      </c>
      <c r="B7" s="1">
        <v>9818</v>
      </c>
      <c r="C7" s="2"/>
      <c r="D7" s="2">
        <v>520</v>
      </c>
      <c r="E7" s="2"/>
      <c r="F7" s="1">
        <v>8143</v>
      </c>
      <c r="G7" s="1">
        <v>13911</v>
      </c>
      <c r="H7" s="2">
        <v>737</v>
      </c>
      <c r="I7" s="1">
        <v>67126</v>
      </c>
      <c r="J7" s="1">
        <v>95113</v>
      </c>
      <c r="K7" s="42"/>
      <c r="L7" s="48">
        <f>IFERROR(B7/I7,0)</f>
        <v>0.14626225307630428</v>
      </c>
      <c r="M7" s="49">
        <f>IFERROR(H7/G7,0)</f>
        <v>5.2979656387031844E-2</v>
      </c>
      <c r="N7" s="47">
        <f>D7*250</f>
        <v>130000</v>
      </c>
      <c r="O7" s="50">
        <f t="shared" si="0"/>
        <v>12.240985944184152</v>
      </c>
    </row>
    <row r="8" spans="1:15" ht="15" thickBot="1" x14ac:dyDescent="0.35">
      <c r="A8" s="44" t="s">
        <v>14</v>
      </c>
      <c r="B8" s="1">
        <v>47706</v>
      </c>
      <c r="C8" s="2"/>
      <c r="D8" s="1">
        <v>3047</v>
      </c>
      <c r="E8" s="2"/>
      <c r="F8" s="1">
        <v>7642</v>
      </c>
      <c r="G8" s="1">
        <v>10262</v>
      </c>
      <c r="H8" s="2">
        <v>655</v>
      </c>
      <c r="I8" s="1">
        <v>532717</v>
      </c>
      <c r="J8" s="1">
        <v>114593</v>
      </c>
      <c r="K8" s="42"/>
      <c r="L8" s="48">
        <f>IFERROR(B8/I8,0)</f>
        <v>8.9552238805970144E-2</v>
      </c>
      <c r="M8" s="49">
        <f>IFERROR(H8/G8,0)</f>
        <v>6.3827713895926716E-2</v>
      </c>
      <c r="N8" s="47">
        <f>D8*250</f>
        <v>761750</v>
      </c>
      <c r="O8" s="50">
        <f t="shared" si="0"/>
        <v>14.967593174862701</v>
      </c>
    </row>
    <row r="9" spans="1:15" ht="14.5" thickBot="1" x14ac:dyDescent="0.35">
      <c r="A9" s="3" t="s">
        <v>11</v>
      </c>
      <c r="B9" s="1">
        <v>66269</v>
      </c>
      <c r="C9" s="2"/>
      <c r="D9" s="1">
        <v>6034</v>
      </c>
      <c r="E9" s="2"/>
      <c r="F9" s="1">
        <v>15271</v>
      </c>
      <c r="G9" s="1">
        <v>6636</v>
      </c>
      <c r="H9" s="2">
        <v>604</v>
      </c>
      <c r="I9" s="1">
        <v>982084</v>
      </c>
      <c r="J9" s="1">
        <v>98338</v>
      </c>
      <c r="K9" s="42"/>
      <c r="L9" s="48">
        <f>IFERROR(B9/I9,0)</f>
        <v>6.7477934677685411E-2</v>
      </c>
      <c r="M9" s="49">
        <f>IFERROR(H9/G9,0)</f>
        <v>9.1018685955394821E-2</v>
      </c>
      <c r="N9" s="47">
        <f>D9*250</f>
        <v>1508500</v>
      </c>
      <c r="O9" s="50">
        <f t="shared" si="0"/>
        <v>21.763282982993555</v>
      </c>
    </row>
    <row r="10" spans="1:15" ht="15" thickBot="1" x14ac:dyDescent="0.35">
      <c r="A10" s="44" t="s">
        <v>12</v>
      </c>
      <c r="B10" s="1">
        <v>133639</v>
      </c>
      <c r="C10" s="2"/>
      <c r="D10" s="1">
        <v>6398</v>
      </c>
      <c r="E10" s="2"/>
      <c r="F10" s="1">
        <v>42239</v>
      </c>
      <c r="G10" s="1">
        <v>10546</v>
      </c>
      <c r="H10" s="2">
        <v>505</v>
      </c>
      <c r="I10" s="1">
        <v>1229202</v>
      </c>
      <c r="J10" s="1">
        <v>97003</v>
      </c>
      <c r="K10" s="41"/>
      <c r="L10" s="48">
        <f>IFERROR(B10/I10,0)</f>
        <v>0.10872012899425806</v>
      </c>
      <c r="M10" s="49">
        <f>IFERROR(H10/G10,0)</f>
        <v>4.7885454200644793E-2</v>
      </c>
      <c r="N10" s="47">
        <f>D10*250</f>
        <v>1599500</v>
      </c>
      <c r="O10" s="50">
        <f t="shared" si="0"/>
        <v>10.968811499637082</v>
      </c>
    </row>
    <row r="11" spans="1:15" ht="15" thickBot="1" x14ac:dyDescent="0.35">
      <c r="A11" s="44" t="s">
        <v>19</v>
      </c>
      <c r="B11" s="1">
        <v>84083</v>
      </c>
      <c r="C11" s="2"/>
      <c r="D11" s="1">
        <v>6347</v>
      </c>
      <c r="E11" s="2"/>
      <c r="F11" s="1">
        <v>20486</v>
      </c>
      <c r="G11" s="1">
        <v>6568</v>
      </c>
      <c r="H11" s="2">
        <v>496</v>
      </c>
      <c r="I11" s="1">
        <v>614783</v>
      </c>
      <c r="J11" s="1">
        <v>48022</v>
      </c>
      <c r="K11" s="42"/>
      <c r="L11" s="48">
        <f>IFERROR(B11/I11,0)</f>
        <v>0.13676858338633308</v>
      </c>
      <c r="M11" s="49">
        <f>IFERROR(H11/G11,0)</f>
        <v>7.5517661388550553E-2</v>
      </c>
      <c r="N11" s="47">
        <f>D11*250</f>
        <v>1586750</v>
      </c>
      <c r="O11" s="50">
        <f t="shared" si="0"/>
        <v>17.871234375557485</v>
      </c>
    </row>
    <row r="12" spans="1:15" ht="15" thickBot="1" x14ac:dyDescent="0.35">
      <c r="A12" s="3" t="s">
        <v>26</v>
      </c>
      <c r="B12" s="1">
        <v>62409</v>
      </c>
      <c r="C12" s="2"/>
      <c r="D12" s="1">
        <v>2982</v>
      </c>
      <c r="E12" s="2"/>
      <c r="F12" s="1">
        <v>54848</v>
      </c>
      <c r="G12" s="1">
        <v>10323</v>
      </c>
      <c r="H12" s="2">
        <v>493</v>
      </c>
      <c r="I12" s="1">
        <v>511288</v>
      </c>
      <c r="J12" s="1">
        <v>84571</v>
      </c>
      <c r="K12" s="41"/>
      <c r="L12" s="48">
        <f>IFERROR(B12/I12,0)</f>
        <v>0.12206232104019653</v>
      </c>
      <c r="M12" s="49">
        <f>IFERROR(H12/G12,0)</f>
        <v>4.7757434854209045E-2</v>
      </c>
      <c r="N12" s="47">
        <f>D12*250</f>
        <v>745500</v>
      </c>
      <c r="O12" s="50">
        <f t="shared" si="0"/>
        <v>10.945392491467576</v>
      </c>
    </row>
    <row r="13" spans="1:15" ht="14.5" thickBot="1" x14ac:dyDescent="0.35">
      <c r="A13" s="3" t="s">
        <v>43</v>
      </c>
      <c r="B13" s="1">
        <v>10403</v>
      </c>
      <c r="C13" s="2"/>
      <c r="D13" s="2">
        <v>424</v>
      </c>
      <c r="E13" s="2"/>
      <c r="F13" s="1">
        <v>3723</v>
      </c>
      <c r="G13" s="1">
        <v>10683</v>
      </c>
      <c r="H13" s="2">
        <v>435</v>
      </c>
      <c r="I13" s="1">
        <v>86074</v>
      </c>
      <c r="J13" s="1">
        <v>88393</v>
      </c>
      <c r="K13" s="42"/>
      <c r="L13" s="48">
        <f>IFERROR(B13/I13,0)</f>
        <v>0.12086111950182402</v>
      </c>
      <c r="M13" s="49">
        <f>IFERROR(H13/G13,0)</f>
        <v>4.0718899185622014E-2</v>
      </c>
      <c r="N13" s="47">
        <f>D13*250</f>
        <v>106000</v>
      </c>
      <c r="O13" s="50">
        <f t="shared" si="0"/>
        <v>9.1893684514082477</v>
      </c>
    </row>
    <row r="14" spans="1:15" ht="15" thickBot="1" x14ac:dyDescent="0.35">
      <c r="A14" s="3" t="s">
        <v>27</v>
      </c>
      <c r="B14" s="1">
        <v>40786</v>
      </c>
      <c r="C14" s="2"/>
      <c r="D14" s="1">
        <v>2447</v>
      </c>
      <c r="E14" s="2"/>
      <c r="F14" s="1">
        <v>9246</v>
      </c>
      <c r="G14" s="1">
        <v>6058</v>
      </c>
      <c r="H14" s="2">
        <v>363</v>
      </c>
      <c r="I14" s="1">
        <v>363745</v>
      </c>
      <c r="J14" s="1">
        <v>54030</v>
      </c>
      <c r="K14" s="41"/>
      <c r="L14" s="48">
        <f>IFERROR(B14/I14,0)</f>
        <v>0.11212800175947436</v>
      </c>
      <c r="M14" s="49">
        <f>IFERROR(H14/G14,0)</f>
        <v>5.9920765929349619E-2</v>
      </c>
      <c r="N14" s="47">
        <f>D14*250</f>
        <v>611750</v>
      </c>
      <c r="O14" s="50">
        <f t="shared" si="0"/>
        <v>13.999019271318589</v>
      </c>
    </row>
    <row r="15" spans="1:15" ht="14.5" thickBot="1" x14ac:dyDescent="0.35">
      <c r="A15" s="3" t="s">
        <v>30</v>
      </c>
      <c r="B15" s="1">
        <v>20152</v>
      </c>
      <c r="C15" s="2"/>
      <c r="D15" s="2">
        <v>915</v>
      </c>
      <c r="E15" s="2"/>
      <c r="F15" s="1">
        <v>3914</v>
      </c>
      <c r="G15" s="1">
        <v>6771</v>
      </c>
      <c r="H15" s="2">
        <v>307</v>
      </c>
      <c r="I15" s="1">
        <v>240664</v>
      </c>
      <c r="J15" s="1">
        <v>80864</v>
      </c>
      <c r="K15" s="42"/>
      <c r="L15" s="48">
        <f>IFERROR(B15/I15,0)</f>
        <v>8.3734999833793178E-2</v>
      </c>
      <c r="M15" s="49">
        <f>IFERROR(H15/G15,0)</f>
        <v>4.5340422389602716E-2</v>
      </c>
      <c r="N15" s="47">
        <f>D15*250</f>
        <v>228750</v>
      </c>
      <c r="O15" s="50">
        <f t="shared" si="0"/>
        <v>10.351230647082176</v>
      </c>
    </row>
    <row r="16" spans="1:15" ht="14.5" thickBot="1" x14ac:dyDescent="0.35">
      <c r="A16" s="3" t="s">
        <v>18</v>
      </c>
      <c r="B16" s="1">
        <v>29442</v>
      </c>
      <c r="C16" s="2"/>
      <c r="D16" s="1">
        <v>1617</v>
      </c>
      <c r="E16" s="2"/>
      <c r="F16" s="1">
        <v>23564</v>
      </c>
      <c r="G16" s="1">
        <v>5113</v>
      </c>
      <c r="H16" s="2">
        <v>281</v>
      </c>
      <c r="I16" s="1">
        <v>254020</v>
      </c>
      <c r="J16" s="1">
        <v>44110</v>
      </c>
      <c r="K16" s="42"/>
      <c r="L16" s="48">
        <f>IFERROR(B16/I16,0)</f>
        <v>0.11590425950712542</v>
      </c>
      <c r="M16" s="49">
        <f>IFERROR(H16/G16,0)</f>
        <v>5.4957950322706825E-2</v>
      </c>
      <c r="N16" s="47">
        <f>D16*250</f>
        <v>404250</v>
      </c>
      <c r="O16" s="50">
        <f t="shared" si="0"/>
        <v>12.730385164051356</v>
      </c>
    </row>
    <row r="17" spans="1:15" ht="14.5" thickBot="1" x14ac:dyDescent="0.35">
      <c r="A17" s="3" t="s">
        <v>42</v>
      </c>
      <c r="B17" s="1">
        <v>5364</v>
      </c>
      <c r="C17" s="2"/>
      <c r="D17" s="2">
        <v>326</v>
      </c>
      <c r="E17" s="2"/>
      <c r="F17" s="2">
        <v>971</v>
      </c>
      <c r="G17" s="1">
        <v>3945</v>
      </c>
      <c r="H17" s="2">
        <v>240</v>
      </c>
      <c r="I17" s="1">
        <v>116371</v>
      </c>
      <c r="J17" s="1">
        <v>85585</v>
      </c>
      <c r="K17" s="42"/>
      <c r="L17" s="48">
        <f>IFERROR(B17/I17,0)</f>
        <v>4.6093958116712928E-2</v>
      </c>
      <c r="M17" s="49">
        <f>IFERROR(H17/G17,0)</f>
        <v>6.0836501901140684E-2</v>
      </c>
      <c r="N17" s="47">
        <f>D17*250</f>
        <v>81500</v>
      </c>
      <c r="O17" s="50">
        <f t="shared" si="0"/>
        <v>14.193885160328113</v>
      </c>
    </row>
    <row r="18" spans="1:15" ht="14.5" thickBot="1" x14ac:dyDescent="0.35">
      <c r="A18" s="3" t="s">
        <v>16</v>
      </c>
      <c r="B18" s="1">
        <v>59078</v>
      </c>
      <c r="C18" s="2"/>
      <c r="D18" s="1">
        <v>2529</v>
      </c>
      <c r="E18" s="2"/>
      <c r="F18" s="1">
        <v>53031</v>
      </c>
      <c r="G18" s="1">
        <v>5564</v>
      </c>
      <c r="H18" s="2">
        <v>238</v>
      </c>
      <c r="I18" s="1">
        <v>747348</v>
      </c>
      <c r="J18" s="1">
        <v>70389</v>
      </c>
      <c r="K18" s="42"/>
      <c r="L18" s="48">
        <f>IFERROR(B18/I18,0)</f>
        <v>7.9050188131901067E-2</v>
      </c>
      <c r="M18" s="49">
        <f>IFERROR(H18/G18,0)</f>
        <v>4.2774982027318477E-2</v>
      </c>
      <c r="N18" s="47">
        <f>D18*250</f>
        <v>632250</v>
      </c>
      <c r="O18" s="50">
        <f t="shared" si="0"/>
        <v>9.7019533498087274</v>
      </c>
    </row>
    <row r="19" spans="1:15" ht="15" thickBot="1" x14ac:dyDescent="0.35">
      <c r="A19" s="3" t="s">
        <v>32</v>
      </c>
      <c r="B19" s="1">
        <v>30882</v>
      </c>
      <c r="C19" s="2"/>
      <c r="D19" s="1">
        <v>1344</v>
      </c>
      <c r="E19" s="2"/>
      <c r="F19" s="1">
        <v>2532</v>
      </c>
      <c r="G19" s="1">
        <v>5476</v>
      </c>
      <c r="H19" s="2">
        <v>238</v>
      </c>
      <c r="I19" s="1">
        <v>429145</v>
      </c>
      <c r="J19" s="1">
        <v>76095</v>
      </c>
      <c r="K19" s="41"/>
      <c r="L19" s="48">
        <f>IFERROR(B19/I19,0)</f>
        <v>7.1961691269850511E-2</v>
      </c>
      <c r="M19" s="49">
        <f>IFERROR(H19/G19,0)</f>
        <v>4.3462381300219136E-2</v>
      </c>
      <c r="N19" s="47">
        <f>D19*250</f>
        <v>336000</v>
      </c>
      <c r="O19" s="50">
        <f t="shared" si="0"/>
        <v>9.8801243442782205</v>
      </c>
    </row>
    <row r="20" spans="1:15" ht="15" thickBot="1" x14ac:dyDescent="0.35">
      <c r="A20" s="44" t="s">
        <v>21</v>
      </c>
      <c r="B20" s="1">
        <v>42062</v>
      </c>
      <c r="C20" s="2"/>
      <c r="D20" s="1">
        <v>2602</v>
      </c>
      <c r="E20" s="2"/>
      <c r="F20" s="1">
        <v>30420</v>
      </c>
      <c r="G20" s="1">
        <v>3598</v>
      </c>
      <c r="H20" s="2">
        <v>223</v>
      </c>
      <c r="I20" s="1">
        <v>568133</v>
      </c>
      <c r="J20" s="1">
        <v>48604</v>
      </c>
      <c r="K20" s="41"/>
      <c r="L20" s="48">
        <f>IFERROR(B20/I20,0)</f>
        <v>7.4035481128538569E-2</v>
      </c>
      <c r="M20" s="49">
        <f>IFERROR(H20/G20,0)</f>
        <v>6.1978877153974432E-2</v>
      </c>
      <c r="N20" s="47">
        <f>D20*250</f>
        <v>650500</v>
      </c>
      <c r="O20" s="50">
        <f t="shared" si="0"/>
        <v>14.465265560363273</v>
      </c>
    </row>
    <row r="21" spans="1:15" ht="15" thickBot="1" x14ac:dyDescent="0.35">
      <c r="A21" s="3" t="s">
        <v>44</v>
      </c>
      <c r="B21" s="1">
        <v>9933</v>
      </c>
      <c r="C21" s="2"/>
      <c r="D21" s="2">
        <v>447</v>
      </c>
      <c r="E21" s="2"/>
      <c r="F21" s="1">
        <v>5269</v>
      </c>
      <c r="G21" s="1">
        <v>4737</v>
      </c>
      <c r="H21" s="2">
        <v>213</v>
      </c>
      <c r="I21" s="1">
        <v>271553</v>
      </c>
      <c r="J21" s="1">
        <v>129507</v>
      </c>
      <c r="K21" s="41"/>
      <c r="L21" s="48">
        <f>IFERROR(B21/I21,0)</f>
        <v>3.6578494805802185E-2</v>
      </c>
      <c r="M21" s="49">
        <f>IFERROR(H21/G21,0)</f>
        <v>4.4965167827739072E-2</v>
      </c>
      <c r="N21" s="47">
        <f>D21*250</f>
        <v>111750</v>
      </c>
      <c r="O21" s="50">
        <f t="shared" si="0"/>
        <v>10.250377529447297</v>
      </c>
    </row>
    <row r="22" spans="1:15" ht="14.5" thickBot="1" x14ac:dyDescent="0.35">
      <c r="A22" s="3" t="s">
        <v>41</v>
      </c>
      <c r="B22" s="1">
        <v>24263</v>
      </c>
      <c r="C22" s="53">
        <v>84</v>
      </c>
      <c r="D22" s="2">
        <v>670</v>
      </c>
      <c r="E22" s="54">
        <v>1</v>
      </c>
      <c r="F22" s="1">
        <v>8474</v>
      </c>
      <c r="G22" s="1">
        <v>7690</v>
      </c>
      <c r="H22" s="2">
        <v>212</v>
      </c>
      <c r="I22" s="1">
        <v>232558</v>
      </c>
      <c r="J22" s="1">
        <v>73709</v>
      </c>
      <c r="K22" s="42"/>
      <c r="L22" s="48">
        <f>IFERROR(B22/I22,0)</f>
        <v>0.10433096259857756</v>
      </c>
      <c r="M22" s="49">
        <f>IFERROR(H22/G22,0)</f>
        <v>2.7568270481144342E-2</v>
      </c>
      <c r="N22" s="47">
        <f>D22*250</f>
        <v>167500</v>
      </c>
      <c r="O22" s="50">
        <f t="shared" si="0"/>
        <v>5.9035156410996166</v>
      </c>
    </row>
    <row r="23" spans="1:15" ht="14.5" thickBot="1" x14ac:dyDescent="0.35">
      <c r="A23" s="3" t="s">
        <v>29</v>
      </c>
      <c r="B23" s="1">
        <v>55331</v>
      </c>
      <c r="C23" s="2"/>
      <c r="D23" s="1">
        <v>1570</v>
      </c>
      <c r="E23" s="2"/>
      <c r="F23" s="1">
        <v>46420</v>
      </c>
      <c r="G23" s="1">
        <v>6482</v>
      </c>
      <c r="H23" s="2">
        <v>184</v>
      </c>
      <c r="I23" s="1">
        <v>536989</v>
      </c>
      <c r="J23" s="1">
        <v>62912</v>
      </c>
      <c r="K23" s="42"/>
      <c r="L23" s="48">
        <f>IFERROR(B23/I23,0)</f>
        <v>0.10303935462365151</v>
      </c>
      <c r="M23" s="49">
        <f>IFERROR(H23/G23,0)</f>
        <v>2.8386300524529465E-2</v>
      </c>
      <c r="N23" s="47">
        <f>D23*250</f>
        <v>392500</v>
      </c>
      <c r="O23" s="50">
        <f t="shared" si="0"/>
        <v>6.0936726247492361</v>
      </c>
    </row>
    <row r="24" spans="1:15" ht="14.5" thickBot="1" x14ac:dyDescent="0.35">
      <c r="A24" s="3" t="s">
        <v>33</v>
      </c>
      <c r="B24" s="1">
        <v>39097</v>
      </c>
      <c r="C24" s="2"/>
      <c r="D24" s="1">
        <v>1219</v>
      </c>
      <c r="E24" s="2"/>
      <c r="F24" s="1">
        <v>31280</v>
      </c>
      <c r="G24" s="1">
        <v>5371</v>
      </c>
      <c r="H24" s="2">
        <v>167</v>
      </c>
      <c r="I24" s="1">
        <v>489286</v>
      </c>
      <c r="J24" s="1">
        <v>67221</v>
      </c>
      <c r="K24" s="42"/>
      <c r="L24" s="48">
        <f>IFERROR(B24/I24,0)</f>
        <v>7.9906230711690091E-2</v>
      </c>
      <c r="M24" s="49">
        <f>IFERROR(H24/G24,0)</f>
        <v>3.1092906348910817E-2</v>
      </c>
      <c r="N24" s="47">
        <f>D24*250</f>
        <v>304750</v>
      </c>
      <c r="O24" s="50">
        <f t="shared" si="0"/>
        <v>6.7947157070875006</v>
      </c>
    </row>
    <row r="25" spans="1:15" ht="15" thickBot="1" x14ac:dyDescent="0.35">
      <c r="A25" s="44" t="s">
        <v>9</v>
      </c>
      <c r="B25" s="1">
        <v>27174</v>
      </c>
      <c r="C25" s="2"/>
      <c r="D25" s="1">
        <v>1234</v>
      </c>
      <c r="E25" s="2"/>
      <c r="F25" s="1">
        <v>17157</v>
      </c>
      <c r="G25" s="1">
        <v>3569</v>
      </c>
      <c r="H25" s="2">
        <v>162</v>
      </c>
      <c r="I25" s="1">
        <v>480026</v>
      </c>
      <c r="J25" s="1">
        <v>63038</v>
      </c>
      <c r="K25" s="42"/>
      <c r="L25" s="48">
        <f>IFERROR(B25/I25,0)</f>
        <v>5.6609433655676986E-2</v>
      </c>
      <c r="M25" s="49">
        <f>IFERROR(H25/G25,0)</f>
        <v>4.5390865788736343E-2</v>
      </c>
      <c r="N25" s="47">
        <f>D25*250</f>
        <v>308500</v>
      </c>
      <c r="O25" s="50">
        <f t="shared" si="0"/>
        <v>10.352763671156252</v>
      </c>
    </row>
    <row r="26" spans="1:15" ht="14.5" thickBot="1" x14ac:dyDescent="0.35">
      <c r="A26" s="3" t="s">
        <v>36</v>
      </c>
      <c r="B26" s="1">
        <v>26912</v>
      </c>
      <c r="C26" s="2"/>
      <c r="D26" s="2">
        <v>785</v>
      </c>
      <c r="E26" s="2"/>
      <c r="F26" s="1">
        <v>12619</v>
      </c>
      <c r="G26" s="1">
        <v>5489</v>
      </c>
      <c r="H26" s="2">
        <v>160</v>
      </c>
      <c r="I26" s="1">
        <v>305424</v>
      </c>
      <c r="J26" s="1">
        <v>62291</v>
      </c>
      <c r="K26" s="42"/>
      <c r="L26" s="48">
        <f>IFERROR(B26/I26,0)</f>
        <v>8.8113573262088116E-2</v>
      </c>
      <c r="M26" s="49">
        <f>IFERROR(H26/G26,0)</f>
        <v>2.9149207505920934E-2</v>
      </c>
      <c r="N26" s="47">
        <f>D26*250</f>
        <v>196250</v>
      </c>
      <c r="O26" s="50">
        <f t="shared" si="0"/>
        <v>6.2922859690844231</v>
      </c>
    </row>
    <row r="27" spans="1:15" ht="14.5" thickBot="1" x14ac:dyDescent="0.35">
      <c r="A27" s="3" t="s">
        <v>31</v>
      </c>
      <c r="B27" s="1">
        <v>11658</v>
      </c>
      <c r="C27" s="2"/>
      <c r="D27" s="2">
        <v>467</v>
      </c>
      <c r="E27" s="2"/>
      <c r="F27" s="1">
        <v>2782</v>
      </c>
      <c r="G27" s="1">
        <v>3785</v>
      </c>
      <c r="H27" s="2">
        <v>152</v>
      </c>
      <c r="I27" s="1">
        <v>254799</v>
      </c>
      <c r="J27" s="1">
        <v>82723</v>
      </c>
      <c r="K27" s="42"/>
      <c r="L27" s="48">
        <f>IFERROR(B27/I27,0)</f>
        <v>4.5753711749261183E-2</v>
      </c>
      <c r="M27" s="49">
        <f>IFERROR(H27/G27,0)</f>
        <v>4.0158520475561427E-2</v>
      </c>
      <c r="N27" s="47">
        <f>D27*250</f>
        <v>116750</v>
      </c>
      <c r="O27" s="50">
        <f t="shared" si="0"/>
        <v>9.0145822611082522</v>
      </c>
    </row>
    <row r="28" spans="1:15" ht="15" thickBot="1" x14ac:dyDescent="0.35">
      <c r="A28" s="3" t="s">
        <v>35</v>
      </c>
      <c r="B28" s="1">
        <v>16958</v>
      </c>
      <c r="C28" s="2"/>
      <c r="D28" s="2">
        <v>905</v>
      </c>
      <c r="E28" s="2"/>
      <c r="F28" s="1">
        <v>12260</v>
      </c>
      <c r="G28" s="1">
        <v>2763</v>
      </c>
      <c r="H28" s="2">
        <v>147</v>
      </c>
      <c r="I28" s="1">
        <v>319736</v>
      </c>
      <c r="J28" s="1">
        <v>52096</v>
      </c>
      <c r="K28" s="41"/>
      <c r="L28" s="48">
        <f>IFERROR(B28/I28,0)</f>
        <v>5.3037505942402481E-2</v>
      </c>
      <c r="M28" s="49">
        <f>IFERROR(H28/G28,0)</f>
        <v>5.3203040173724216E-2</v>
      </c>
      <c r="N28" s="47">
        <f>D28*250</f>
        <v>226250</v>
      </c>
      <c r="O28" s="50">
        <f t="shared" si="0"/>
        <v>12.341785587923104</v>
      </c>
    </row>
    <row r="29" spans="1:15" ht="15" thickBot="1" x14ac:dyDescent="0.35">
      <c r="A29" s="44" t="s">
        <v>13</v>
      </c>
      <c r="B29" s="1">
        <v>80109</v>
      </c>
      <c r="C29" s="2"/>
      <c r="D29" s="1">
        <v>2996</v>
      </c>
      <c r="E29" s="2"/>
      <c r="F29" s="1">
        <v>61423</v>
      </c>
      <c r="G29" s="1">
        <v>3730</v>
      </c>
      <c r="H29" s="2">
        <v>139</v>
      </c>
      <c r="I29" s="1">
        <v>1461297</v>
      </c>
      <c r="J29" s="1">
        <v>68038</v>
      </c>
      <c r="K29" s="42"/>
      <c r="L29" s="48">
        <f>IFERROR(B29/I29,0)</f>
        <v>5.4820477972650321E-2</v>
      </c>
      <c r="M29" s="49">
        <f>IFERROR(H29/G29,0)</f>
        <v>3.7265415549597856E-2</v>
      </c>
      <c r="N29" s="47">
        <f>D29*250</f>
        <v>749000</v>
      </c>
      <c r="O29" s="50">
        <f t="shared" si="0"/>
        <v>8.3497609507046651</v>
      </c>
    </row>
    <row r="30" spans="1:15" ht="15" thickBot="1" x14ac:dyDescent="0.35">
      <c r="A30" s="44" t="s">
        <v>10</v>
      </c>
      <c r="B30" s="1">
        <v>159183</v>
      </c>
      <c r="C30" s="53">
        <v>142</v>
      </c>
      <c r="D30" s="1">
        <v>5205</v>
      </c>
      <c r="E30" s="2"/>
      <c r="F30" s="1">
        <v>110849</v>
      </c>
      <c r="G30" s="1">
        <v>4029</v>
      </c>
      <c r="H30" s="2">
        <v>132</v>
      </c>
      <c r="I30" s="1">
        <v>2937755</v>
      </c>
      <c r="J30" s="1">
        <v>74351</v>
      </c>
      <c r="K30" s="41"/>
      <c r="L30" s="48">
        <f>IFERROR(B30/I30,0)</f>
        <v>5.4185253705635768E-2</v>
      </c>
      <c r="M30" s="49">
        <f>IFERROR(H30/G30,0)</f>
        <v>3.276247207743857E-2</v>
      </c>
      <c r="N30" s="47">
        <f>D30*250</f>
        <v>1301250</v>
      </c>
      <c r="O30" s="50">
        <f t="shared" si="0"/>
        <v>7.1745538154199879</v>
      </c>
    </row>
    <row r="31" spans="1:15" ht="14.5" thickBot="1" x14ac:dyDescent="0.35">
      <c r="A31" s="3" t="s">
        <v>22</v>
      </c>
      <c r="B31" s="1">
        <v>23198</v>
      </c>
      <c r="C31" s="2"/>
      <c r="D31" s="2">
        <v>703</v>
      </c>
      <c r="E31" s="2"/>
      <c r="F31" s="1">
        <v>5373</v>
      </c>
      <c r="G31" s="1">
        <v>3984</v>
      </c>
      <c r="H31" s="2">
        <v>121</v>
      </c>
      <c r="I31" s="1">
        <v>437528</v>
      </c>
      <c r="J31" s="1">
        <v>75145</v>
      </c>
      <c r="K31" s="42"/>
      <c r="L31" s="48">
        <f>IFERROR(B31/I31,0)</f>
        <v>5.3020606681172408E-2</v>
      </c>
      <c r="M31" s="49">
        <f>IFERROR(H31/G31,0)</f>
        <v>3.03714859437751E-2</v>
      </c>
      <c r="N31" s="47">
        <f>D31*250</f>
        <v>175750</v>
      </c>
      <c r="O31" s="50">
        <f t="shared" si="0"/>
        <v>6.5760841451849297</v>
      </c>
    </row>
    <row r="32" spans="1:15" ht="15" thickBot="1" x14ac:dyDescent="0.35">
      <c r="A32" s="3" t="s">
        <v>50</v>
      </c>
      <c r="B32" s="1">
        <v>17031</v>
      </c>
      <c r="C32" s="2"/>
      <c r="D32" s="2">
        <v>231</v>
      </c>
      <c r="E32" s="2"/>
      <c r="F32" s="1">
        <v>6271</v>
      </c>
      <c r="G32" s="1">
        <v>8804</v>
      </c>
      <c r="H32" s="2">
        <v>119</v>
      </c>
      <c r="I32" s="1">
        <v>142566</v>
      </c>
      <c r="J32" s="1">
        <v>73700</v>
      </c>
      <c r="K32" s="41"/>
      <c r="L32" s="48">
        <f>IFERROR(B32/I32,0)</f>
        <v>0.11946046041833257</v>
      </c>
      <c r="M32" s="49">
        <f>IFERROR(H32/G32,0)</f>
        <v>1.3516583371194912E-2</v>
      </c>
      <c r="N32" s="47">
        <f>D32*250</f>
        <v>57750</v>
      </c>
      <c r="O32" s="50">
        <f t="shared" si="0"/>
        <v>2.3908754623921085</v>
      </c>
    </row>
    <row r="33" spans="1:15" ht="15" thickBot="1" x14ac:dyDescent="0.35">
      <c r="A33" s="3" t="s">
        <v>25</v>
      </c>
      <c r="B33" s="1">
        <v>19990</v>
      </c>
      <c r="C33" s="2"/>
      <c r="D33" s="2">
        <v>607</v>
      </c>
      <c r="E33" s="2"/>
      <c r="F33" s="1">
        <v>9649</v>
      </c>
      <c r="G33" s="1">
        <v>3883</v>
      </c>
      <c r="H33" s="2">
        <v>118</v>
      </c>
      <c r="I33" s="1">
        <v>299903</v>
      </c>
      <c r="J33" s="1">
        <v>58248</v>
      </c>
      <c r="K33" s="41"/>
      <c r="L33" s="48">
        <f>IFERROR(B33/I33,0)</f>
        <v>6.6654885079509035E-2</v>
      </c>
      <c r="M33" s="49">
        <f>IFERROR(H33/G33,0)</f>
        <v>3.0388874581509143E-2</v>
      </c>
      <c r="N33" s="47">
        <f>D33*250</f>
        <v>151750</v>
      </c>
      <c r="O33" s="50">
        <f t="shared" si="0"/>
        <v>6.5912956478239115</v>
      </c>
    </row>
    <row r="34" spans="1:15" ht="14.5" thickBot="1" x14ac:dyDescent="0.35">
      <c r="A34" s="3" t="s">
        <v>38</v>
      </c>
      <c r="B34" s="1">
        <v>12829</v>
      </c>
      <c r="C34" s="2"/>
      <c r="D34" s="2">
        <v>512</v>
      </c>
      <c r="E34" s="2"/>
      <c r="F34" s="1">
        <v>8886</v>
      </c>
      <c r="G34" s="1">
        <v>2872</v>
      </c>
      <c r="H34" s="2">
        <v>115</v>
      </c>
      <c r="I34" s="1">
        <v>325065</v>
      </c>
      <c r="J34" s="1">
        <v>72759</v>
      </c>
      <c r="K34" s="42"/>
      <c r="L34" s="48">
        <f>IFERROR(B34/I34,0)</f>
        <v>3.9465952963253503E-2</v>
      </c>
      <c r="M34" s="49">
        <f>IFERROR(H34/G34,0)</f>
        <v>4.0041782729805013E-2</v>
      </c>
      <c r="N34" s="47">
        <f>D34*250</f>
        <v>128000</v>
      </c>
      <c r="O34" s="50">
        <f t="shared" si="0"/>
        <v>8.9773949645334792</v>
      </c>
    </row>
    <row r="35" spans="1:15" ht="14.5" thickBot="1" x14ac:dyDescent="0.35">
      <c r="A35" s="3" t="s">
        <v>24</v>
      </c>
      <c r="B35" s="1">
        <v>45906</v>
      </c>
      <c r="C35" s="2"/>
      <c r="D35" s="1">
        <v>1169</v>
      </c>
      <c r="E35" s="2"/>
      <c r="F35" s="1">
        <v>15518</v>
      </c>
      <c r="G35" s="1">
        <v>4377</v>
      </c>
      <c r="H35" s="2">
        <v>111</v>
      </c>
      <c r="I35" s="1">
        <v>651421</v>
      </c>
      <c r="J35" s="1">
        <v>62111</v>
      </c>
      <c r="K35" s="42"/>
      <c r="L35" s="48">
        <f>IFERROR(B35/I35,0)</f>
        <v>7.0470555907776997E-2</v>
      </c>
      <c r="M35" s="49">
        <f>IFERROR(H35/G35,0)</f>
        <v>2.5359835503769704E-2</v>
      </c>
      <c r="N35" s="47">
        <f>D35*250</f>
        <v>292250</v>
      </c>
      <c r="O35" s="50">
        <f t="shared" si="0"/>
        <v>5.366270204330589</v>
      </c>
    </row>
    <row r="36" spans="1:15" ht="15" thickBot="1" x14ac:dyDescent="0.35">
      <c r="A36" s="3" t="s">
        <v>53</v>
      </c>
      <c r="B36" s="1">
        <v>3124</v>
      </c>
      <c r="C36" s="2"/>
      <c r="D36" s="2">
        <v>74</v>
      </c>
      <c r="E36" s="2"/>
      <c r="F36" s="2">
        <v>330</v>
      </c>
      <c r="G36" s="1">
        <v>4099</v>
      </c>
      <c r="H36" s="2">
        <v>97</v>
      </c>
      <c r="I36" s="1">
        <v>88651</v>
      </c>
      <c r="J36" s="1">
        <v>116330</v>
      </c>
      <c r="K36" s="41"/>
      <c r="L36" s="48">
        <f>IFERROR(B36/I36,0)</f>
        <v>3.5239309201249847E-2</v>
      </c>
      <c r="M36" s="49">
        <f>IFERROR(H36/G36,0)</f>
        <v>2.3664308367894609E-2</v>
      </c>
      <c r="N36" s="47">
        <f>D36*250</f>
        <v>18500</v>
      </c>
      <c r="O36" s="50">
        <f t="shared" si="0"/>
        <v>4.9218950064020488</v>
      </c>
    </row>
    <row r="37" spans="1:15" ht="14.5" thickBot="1" x14ac:dyDescent="0.35">
      <c r="A37" s="3" t="s">
        <v>46</v>
      </c>
      <c r="B37" s="1">
        <v>8645</v>
      </c>
      <c r="C37" s="2"/>
      <c r="D37" s="2">
        <v>363</v>
      </c>
      <c r="E37" s="2"/>
      <c r="F37" s="1">
        <v>1517</v>
      </c>
      <c r="G37" s="1">
        <v>2185</v>
      </c>
      <c r="H37" s="2">
        <v>92</v>
      </c>
      <c r="I37" s="1">
        <v>267424</v>
      </c>
      <c r="J37" s="1">
        <v>67583</v>
      </c>
      <c r="K37" s="42"/>
      <c r="L37" s="48">
        <f>IFERROR(B37/I37,0)</f>
        <v>3.2326941486179248E-2</v>
      </c>
      <c r="M37" s="49">
        <f>IFERROR(H37/G37,0)</f>
        <v>4.2105263157894736E-2</v>
      </c>
      <c r="N37" s="47">
        <f>D37*250</f>
        <v>90750</v>
      </c>
      <c r="O37" s="50">
        <f t="shared" si="0"/>
        <v>9.4973973395026032</v>
      </c>
    </row>
    <row r="38" spans="1:15" ht="14.5" thickBot="1" x14ac:dyDescent="0.35">
      <c r="A38" s="3" t="s">
        <v>48</v>
      </c>
      <c r="B38" s="1">
        <v>1131</v>
      </c>
      <c r="C38" s="2"/>
      <c r="D38" s="2">
        <v>55</v>
      </c>
      <c r="E38" s="2"/>
      <c r="F38" s="2">
        <v>162</v>
      </c>
      <c r="G38" s="1">
        <v>1813</v>
      </c>
      <c r="H38" s="2">
        <v>88</v>
      </c>
      <c r="I38" s="1">
        <v>52890</v>
      </c>
      <c r="J38" s="1">
        <v>84761</v>
      </c>
      <c r="K38" s="42"/>
      <c r="L38" s="48">
        <f>IFERROR(B38/I38,0)</f>
        <v>2.1384004537719797E-2</v>
      </c>
      <c r="M38" s="49">
        <f>IFERROR(H38/G38,0)</f>
        <v>4.8538334252619969E-2</v>
      </c>
      <c r="N38" s="47">
        <f>D38*250</f>
        <v>13750</v>
      </c>
      <c r="O38" s="50">
        <f t="shared" si="0"/>
        <v>11.15738284703802</v>
      </c>
    </row>
    <row r="39" spans="1:15" ht="15" thickBot="1" x14ac:dyDescent="0.35">
      <c r="A39" s="3" t="s">
        <v>54</v>
      </c>
      <c r="B39" s="1">
        <v>5966</v>
      </c>
      <c r="C39" s="2"/>
      <c r="D39" s="2">
        <v>77</v>
      </c>
      <c r="E39" s="2"/>
      <c r="F39" s="2">
        <v>820</v>
      </c>
      <c r="G39" s="1">
        <v>6744</v>
      </c>
      <c r="H39" s="2">
        <v>87</v>
      </c>
      <c r="I39" s="1">
        <v>67202</v>
      </c>
      <c r="J39" s="1">
        <v>75964</v>
      </c>
      <c r="K39" s="41"/>
      <c r="L39" s="48">
        <f>IFERROR(B39/I39,0)</f>
        <v>8.8777119728579504E-2</v>
      </c>
      <c r="M39" s="49">
        <f>IFERROR(H39/G39,0)</f>
        <v>1.2900355871886121E-2</v>
      </c>
      <c r="N39" s="47">
        <f>D39*250</f>
        <v>19250</v>
      </c>
      <c r="O39" s="50">
        <f t="shared" si="0"/>
        <v>2.2266174991619176</v>
      </c>
    </row>
    <row r="40" spans="1:15" ht="14.5" thickBot="1" x14ac:dyDescent="0.35">
      <c r="A40" s="3" t="s">
        <v>45</v>
      </c>
      <c r="B40" s="1">
        <v>11534</v>
      </c>
      <c r="C40" s="2"/>
      <c r="D40" s="2">
        <v>248</v>
      </c>
      <c r="E40" s="2"/>
      <c r="F40" s="1">
        <v>4584</v>
      </c>
      <c r="G40" s="1">
        <v>3959</v>
      </c>
      <c r="H40" s="2">
        <v>85</v>
      </c>
      <c r="I40" s="1">
        <v>136962</v>
      </c>
      <c r="J40" s="1">
        <v>47012</v>
      </c>
      <c r="K40" s="42"/>
      <c r="L40" s="48">
        <f>IFERROR(B40/I40,0)</f>
        <v>8.4213139410931503E-2</v>
      </c>
      <c r="M40" s="49">
        <f>IFERROR(H40/G40,0)</f>
        <v>2.1470068199040161E-2</v>
      </c>
      <c r="N40" s="47">
        <f>D40*250</f>
        <v>62000</v>
      </c>
      <c r="O40" s="50">
        <f t="shared" si="0"/>
        <v>4.3754118259060171</v>
      </c>
    </row>
    <row r="41" spans="1:15" ht="15" thickBot="1" x14ac:dyDescent="0.35">
      <c r="A41" s="3" t="s">
        <v>39</v>
      </c>
      <c r="B41" s="1">
        <v>2819</v>
      </c>
      <c r="C41" s="2"/>
      <c r="D41" s="2">
        <v>101</v>
      </c>
      <c r="E41" s="2"/>
      <c r="F41" s="2">
        <v>485</v>
      </c>
      <c r="G41" s="1">
        <v>2097</v>
      </c>
      <c r="H41" s="2">
        <v>75</v>
      </c>
      <c r="I41" s="1">
        <v>79084</v>
      </c>
      <c r="J41" s="1">
        <v>58833</v>
      </c>
      <c r="K41" s="41"/>
      <c r="L41" s="48">
        <f>IFERROR(B41/I41,0)</f>
        <v>3.5645642607859997E-2</v>
      </c>
      <c r="M41" s="49">
        <f>IFERROR(H41/G41,0)</f>
        <v>3.5765379113018601E-2</v>
      </c>
      <c r="N41" s="47">
        <f>D41*250</f>
        <v>25250</v>
      </c>
      <c r="O41" s="50">
        <f t="shared" si="0"/>
        <v>7.9570769776516492</v>
      </c>
    </row>
    <row r="42" spans="1:15" ht="14.5" thickBot="1" x14ac:dyDescent="0.35">
      <c r="A42" s="3" t="s">
        <v>20</v>
      </c>
      <c r="B42" s="1">
        <v>31830</v>
      </c>
      <c r="C42" s="2"/>
      <c r="D42" s="2">
        <v>493</v>
      </c>
      <c r="E42" s="2"/>
      <c r="F42" s="1">
        <v>10627</v>
      </c>
      <c r="G42" s="1">
        <v>4661</v>
      </c>
      <c r="H42" s="2">
        <v>72</v>
      </c>
      <c r="I42" s="1">
        <v>638990</v>
      </c>
      <c r="J42" s="1">
        <v>93568</v>
      </c>
      <c r="K42" s="42"/>
      <c r="L42" s="48">
        <f>IFERROR(B42/I42,0)</f>
        <v>4.9812986118718601E-2</v>
      </c>
      <c r="M42" s="49">
        <f>IFERROR(H42/G42,0)</f>
        <v>1.5447328899377817E-2</v>
      </c>
      <c r="N42" s="47">
        <f>D42*250</f>
        <v>123250</v>
      </c>
      <c r="O42" s="50">
        <f t="shared" si="0"/>
        <v>2.872133207665724</v>
      </c>
    </row>
    <row r="43" spans="1:15" ht="15" thickBot="1" x14ac:dyDescent="0.35">
      <c r="A43" s="44" t="s">
        <v>15</v>
      </c>
      <c r="B43" s="1">
        <v>95793</v>
      </c>
      <c r="C43" s="2"/>
      <c r="D43" s="1">
        <v>2062</v>
      </c>
      <c r="E43" s="2"/>
      <c r="F43" s="1">
        <v>33087</v>
      </c>
      <c r="G43" s="1">
        <v>3304</v>
      </c>
      <c r="H43" s="2">
        <v>71</v>
      </c>
      <c r="I43" s="1">
        <v>1522434</v>
      </c>
      <c r="J43" s="1">
        <v>52505</v>
      </c>
      <c r="K43" s="42"/>
      <c r="L43" s="48">
        <f>IFERROR(B43/I43,0)</f>
        <v>6.2920954208852409E-2</v>
      </c>
      <c r="M43" s="49">
        <f>IFERROR(H43/G43,0)</f>
        <v>2.1489104116222759E-2</v>
      </c>
      <c r="N43" s="47">
        <f>D43*250</f>
        <v>515500</v>
      </c>
      <c r="O43" s="50">
        <f t="shared" si="0"/>
        <v>4.381395300282902</v>
      </c>
    </row>
    <row r="44" spans="1:15" ht="15" thickBot="1" x14ac:dyDescent="0.35">
      <c r="A44" s="3" t="s">
        <v>34</v>
      </c>
      <c r="B44" s="1">
        <v>13191</v>
      </c>
      <c r="C44" s="2"/>
      <c r="D44" s="2">
        <v>188</v>
      </c>
      <c r="E44" s="2"/>
      <c r="F44" s="1">
        <v>4338</v>
      </c>
      <c r="G44" s="1">
        <v>4371</v>
      </c>
      <c r="H44" s="2">
        <v>62</v>
      </c>
      <c r="I44" s="1">
        <v>214403</v>
      </c>
      <c r="J44" s="1">
        <v>71046</v>
      </c>
      <c r="K44" s="41"/>
      <c r="L44" s="48">
        <f>IFERROR(B44/I44,0)</f>
        <v>6.1524325685741336E-2</v>
      </c>
      <c r="M44" s="49">
        <f>IFERROR(H44/G44,0)</f>
        <v>1.4184397163120567E-2</v>
      </c>
      <c r="N44" s="47">
        <f>D44*250</f>
        <v>47000</v>
      </c>
      <c r="O44" s="50">
        <f t="shared" si="0"/>
        <v>2.5630354029262374</v>
      </c>
    </row>
    <row r="45" spans="1:15" ht="14.5" thickBot="1" x14ac:dyDescent="0.35">
      <c r="A45" s="3" t="s">
        <v>49</v>
      </c>
      <c r="B45" s="1">
        <v>3540</v>
      </c>
      <c r="C45" s="2"/>
      <c r="D45" s="2">
        <v>88</v>
      </c>
      <c r="E45" s="2"/>
      <c r="F45" s="2">
        <v>531</v>
      </c>
      <c r="G45" s="1">
        <v>1981</v>
      </c>
      <c r="H45" s="2">
        <v>49</v>
      </c>
      <c r="I45" s="1">
        <v>66441</v>
      </c>
      <c r="J45" s="1">
        <v>37179</v>
      </c>
      <c r="K45" s="42"/>
      <c r="L45" s="48">
        <f>IFERROR(B45/I45,0)</f>
        <v>5.3280353998284194E-2</v>
      </c>
      <c r="M45" s="49">
        <f>IFERROR(H45/G45,0)</f>
        <v>2.4734982332155476E-2</v>
      </c>
      <c r="N45" s="47">
        <f>D45*250</f>
        <v>22000</v>
      </c>
      <c r="O45" s="50">
        <f t="shared" si="0"/>
        <v>5.2146892655367232</v>
      </c>
    </row>
    <row r="46" spans="1:15" ht="14.5" thickBot="1" x14ac:dyDescent="0.35">
      <c r="A46" s="3" t="s">
        <v>56</v>
      </c>
      <c r="B46" s="1">
        <v>2341</v>
      </c>
      <c r="C46" s="2"/>
      <c r="D46" s="2">
        <v>88</v>
      </c>
      <c r="E46" s="2"/>
      <c r="F46" s="2">
        <v>617</v>
      </c>
      <c r="G46" s="1">
        <v>1306</v>
      </c>
      <c r="H46" s="2">
        <v>49</v>
      </c>
      <c r="I46" s="1">
        <v>136991</v>
      </c>
      <c r="J46" s="1">
        <v>76440</v>
      </c>
      <c r="K46" s="42"/>
      <c r="L46" s="48">
        <f>IFERROR(B46/I46,0)</f>
        <v>1.7088713857114701E-2</v>
      </c>
      <c r="M46" s="49">
        <f>IFERROR(H46/G46,0)</f>
        <v>3.7519142419601838E-2</v>
      </c>
      <c r="N46" s="47">
        <f>D46*250</f>
        <v>22000</v>
      </c>
      <c r="O46" s="50">
        <f t="shared" si="0"/>
        <v>8.3976932934643322</v>
      </c>
    </row>
    <row r="47" spans="1:15" ht="15" thickBot="1" x14ac:dyDescent="0.35">
      <c r="A47" s="3" t="s">
        <v>28</v>
      </c>
      <c r="B47" s="1">
        <v>14937</v>
      </c>
      <c r="C47" s="2"/>
      <c r="D47" s="2">
        <v>145</v>
      </c>
      <c r="E47" s="2"/>
      <c r="F47" s="1">
        <v>6322</v>
      </c>
      <c r="G47" s="1">
        <v>4659</v>
      </c>
      <c r="H47" s="2">
        <v>45</v>
      </c>
      <c r="I47" s="1">
        <v>275700</v>
      </c>
      <c r="J47" s="1">
        <v>85996</v>
      </c>
      <c r="K47" s="41"/>
      <c r="L47" s="48">
        <f>IFERROR(B47/I47,0)</f>
        <v>5.4178454842219802E-2</v>
      </c>
      <c r="M47" s="49">
        <f>IFERROR(H47/G47,0)</f>
        <v>9.658725048293626E-3</v>
      </c>
      <c r="N47" s="47">
        <f>D47*250</f>
        <v>36250</v>
      </c>
      <c r="O47" s="50">
        <f t="shared" si="0"/>
        <v>1.4268594764678315</v>
      </c>
    </row>
    <row r="48" spans="1:15" ht="15" thickBot="1" x14ac:dyDescent="0.35">
      <c r="A48" s="3" t="s">
        <v>65</v>
      </c>
      <c r="B48" s="1">
        <v>6003</v>
      </c>
      <c r="C48" s="53">
        <v>52</v>
      </c>
      <c r="D48" s="2">
        <v>147</v>
      </c>
      <c r="E48" s="2"/>
      <c r="F48" s="1">
        <v>5006</v>
      </c>
      <c r="G48" s="1">
        <v>1772</v>
      </c>
      <c r="H48" s="2">
        <v>43</v>
      </c>
      <c r="I48" s="1">
        <v>13022</v>
      </c>
      <c r="J48" s="1">
        <v>3845</v>
      </c>
      <c r="K48" s="52"/>
      <c r="L48" s="48">
        <f>IFERROR(B48/I48,0)</f>
        <v>0.46098909537705424</v>
      </c>
      <c r="M48" s="49">
        <f>IFERROR(H48/G48,0)</f>
        <v>2.4266365688487584E-2</v>
      </c>
      <c r="N48" s="47">
        <f>D48*250</f>
        <v>36750</v>
      </c>
      <c r="O48" s="50">
        <f t="shared" si="0"/>
        <v>5.1219390304847572</v>
      </c>
    </row>
    <row r="49" spans="1:15" ht="15" thickBot="1" x14ac:dyDescent="0.35">
      <c r="A49" s="3" t="s">
        <v>37</v>
      </c>
      <c r="B49" s="1">
        <v>6098</v>
      </c>
      <c r="C49" s="2"/>
      <c r="D49" s="2">
        <v>182</v>
      </c>
      <c r="E49" s="2"/>
      <c r="F49" s="1">
        <v>3459</v>
      </c>
      <c r="G49" s="1">
        <v>1446</v>
      </c>
      <c r="H49" s="2">
        <v>43</v>
      </c>
      <c r="I49" s="1">
        <v>179538</v>
      </c>
      <c r="J49" s="1">
        <v>42567</v>
      </c>
      <c r="K49" s="41"/>
      <c r="L49" s="48">
        <f>IFERROR(B49/I49,0)</f>
        <v>3.3964954494313179E-2</v>
      </c>
      <c r="M49" s="49">
        <f>IFERROR(H49/G49,0)</f>
        <v>2.9737206085753802E-2</v>
      </c>
      <c r="N49" s="47">
        <f>D49*250</f>
        <v>45500</v>
      </c>
      <c r="O49" s="50">
        <f t="shared" si="0"/>
        <v>6.4614627746802231</v>
      </c>
    </row>
    <row r="50" spans="1:15" ht="15" thickBot="1" x14ac:dyDescent="0.35">
      <c r="A50" s="3" t="s">
        <v>55</v>
      </c>
      <c r="B50" s="1">
        <v>1079</v>
      </c>
      <c r="C50" s="2"/>
      <c r="D50" s="2">
        <v>18</v>
      </c>
      <c r="E50" s="2"/>
      <c r="F50" s="2">
        <v>223</v>
      </c>
      <c r="G50" s="1">
        <v>1864</v>
      </c>
      <c r="H50" s="2">
        <v>31</v>
      </c>
      <c r="I50" s="1">
        <v>33589</v>
      </c>
      <c r="J50" s="1">
        <v>58036</v>
      </c>
      <c r="K50" s="8"/>
      <c r="L50" s="48">
        <f>IFERROR(B50/I50,0)</f>
        <v>3.2123611896751912E-2</v>
      </c>
      <c r="M50" s="49">
        <f>IFERROR(H50/G50,0)</f>
        <v>1.6630901287553648E-2</v>
      </c>
      <c r="N50" s="47">
        <f>D50*250</f>
        <v>4500</v>
      </c>
      <c r="O50" s="50">
        <f t="shared" si="0"/>
        <v>3.1705282669138093</v>
      </c>
    </row>
    <row r="51" spans="1:15" ht="15" thickBot="1" x14ac:dyDescent="0.35">
      <c r="A51" s="3" t="s">
        <v>51</v>
      </c>
      <c r="B51" s="2">
        <v>614</v>
      </c>
      <c r="C51" s="2"/>
      <c r="D51" s="2">
        <v>19</v>
      </c>
      <c r="E51" s="2"/>
      <c r="F51" s="2">
        <v>60</v>
      </c>
      <c r="G51" s="2">
        <v>574</v>
      </c>
      <c r="H51" s="2">
        <v>18</v>
      </c>
      <c r="I51" s="1">
        <v>63577</v>
      </c>
      <c r="J51" s="1">
        <v>59486</v>
      </c>
      <c r="K51" s="8"/>
      <c r="L51" s="48">
        <f>IFERROR(B51/I51,0)</f>
        <v>9.6575805715903556E-3</v>
      </c>
      <c r="M51" s="49">
        <f>IFERROR(H51/G51,0)</f>
        <v>3.1358885017421602E-2</v>
      </c>
      <c r="N51" s="47">
        <f>D51*250</f>
        <v>4750</v>
      </c>
      <c r="O51" s="50">
        <f t="shared" ref="O51" si="1">ABS(N51-B51)/B51</f>
        <v>6.7361563517915313</v>
      </c>
    </row>
    <row r="52" spans="1:15" ht="14.5" thickBot="1" x14ac:dyDescent="0.35">
      <c r="A52" s="3" t="s">
        <v>52</v>
      </c>
      <c r="B52" s="2">
        <v>676</v>
      </c>
      <c r="C52" s="2"/>
      <c r="D52" s="2">
        <v>12</v>
      </c>
      <c r="E52" s="2"/>
      <c r="F52" s="2">
        <v>235</v>
      </c>
      <c r="G52" s="2">
        <v>924</v>
      </c>
      <c r="H52" s="2">
        <v>16</v>
      </c>
      <c r="I52" s="1">
        <v>76215</v>
      </c>
      <c r="J52" s="1">
        <v>104184</v>
      </c>
      <c r="K52" s="42"/>
      <c r="L52" s="48">
        <f>IFERROR(B52/I52,0)</f>
        <v>8.8696450829889133E-3</v>
      </c>
      <c r="M52" s="49">
        <f>IFERROR(H52/G52,0)</f>
        <v>1.7316017316017316E-2</v>
      </c>
      <c r="N52" s="47">
        <f>D52*250</f>
        <v>3000</v>
      </c>
      <c r="O52" s="50">
        <f t="shared" si="0"/>
        <v>3.4378698224852071</v>
      </c>
    </row>
    <row r="53" spans="1:15" ht="14.5" thickBot="1" x14ac:dyDescent="0.35">
      <c r="A53" s="3" t="s">
        <v>47</v>
      </c>
      <c r="B53" s="2">
        <v>740</v>
      </c>
      <c r="C53" s="2"/>
      <c r="D53" s="2">
        <v>17</v>
      </c>
      <c r="E53" s="2"/>
      <c r="F53" s="2">
        <v>86</v>
      </c>
      <c r="G53" s="2">
        <v>523</v>
      </c>
      <c r="H53" s="2">
        <v>12</v>
      </c>
      <c r="I53" s="1">
        <v>73078</v>
      </c>
      <c r="J53" s="1">
        <v>51613</v>
      </c>
      <c r="K53" s="42"/>
      <c r="L53" s="48">
        <f>IFERROR(B53/I53,0)</f>
        <v>1.0126166561755932E-2</v>
      </c>
      <c r="M53" s="49">
        <f>IFERROR(H53/G53,0)</f>
        <v>2.2944550669216062E-2</v>
      </c>
      <c r="N53" s="47">
        <f>D53*250</f>
        <v>4250</v>
      </c>
      <c r="O53" s="50">
        <f t="shared" si="0"/>
        <v>4.743243243243243</v>
      </c>
    </row>
    <row r="54" spans="1:15" ht="14.5" thickBot="1" x14ac:dyDescent="0.35">
      <c r="A54" s="62" t="s">
        <v>66</v>
      </c>
      <c r="B54" s="56">
        <v>73</v>
      </c>
      <c r="C54" s="56"/>
      <c r="D54" s="56">
        <v>6</v>
      </c>
      <c r="E54" s="56"/>
      <c r="F54" s="56">
        <v>3</v>
      </c>
      <c r="G54" s="56"/>
      <c r="H54" s="56"/>
      <c r="I54" s="55">
        <v>2383</v>
      </c>
      <c r="J54" s="56"/>
      <c r="K54" s="42"/>
      <c r="L54" s="48">
        <f>IFERROR(B54/I54,0)</f>
        <v>3.063365505665128E-2</v>
      </c>
      <c r="M54" s="49">
        <f>IFERROR(H54/G54,0)</f>
        <v>0</v>
      </c>
      <c r="N54" s="47">
        <f>D54*250</f>
        <v>1500</v>
      </c>
      <c r="O54" s="50">
        <f t="shared" si="0"/>
        <v>19.547945205479451</v>
      </c>
    </row>
    <row r="55" spans="1:15" ht="15" thickBot="1" x14ac:dyDescent="0.35">
      <c r="A55" s="3" t="s">
        <v>64</v>
      </c>
      <c r="B55" s="2">
        <v>188</v>
      </c>
      <c r="C55" s="53">
        <v>2</v>
      </c>
      <c r="D55" s="2">
        <v>5</v>
      </c>
      <c r="E55" s="2"/>
      <c r="F55" s="2">
        <v>13</v>
      </c>
      <c r="G55" s="2"/>
      <c r="H55" s="2"/>
      <c r="I55" s="1">
        <v>8915</v>
      </c>
      <c r="J55" s="2"/>
      <c r="K55" s="41"/>
      <c r="L55" s="48">
        <f>IFERROR(B55/I55,0)</f>
        <v>2.1088053841839597E-2</v>
      </c>
      <c r="M55" s="49">
        <f>IFERROR(H55/G55,0)</f>
        <v>0</v>
      </c>
      <c r="N55" s="47">
        <f>D55*250</f>
        <v>1250</v>
      </c>
      <c r="O55" s="50">
        <f t="shared" si="0"/>
        <v>5.6489361702127656</v>
      </c>
    </row>
    <row r="56" spans="1:15" ht="14.5" thickBot="1" x14ac:dyDescent="0.35">
      <c r="A56" s="14" t="s">
        <v>67</v>
      </c>
      <c r="B56" s="15">
        <v>30</v>
      </c>
      <c r="C56" s="15"/>
      <c r="D56" s="15">
        <v>2</v>
      </c>
      <c r="E56" s="15"/>
      <c r="F56" s="15">
        <v>9</v>
      </c>
      <c r="G56" s="15"/>
      <c r="H56" s="15"/>
      <c r="I56" s="36">
        <v>8169</v>
      </c>
      <c r="J56" s="15"/>
      <c r="K56" s="65"/>
      <c r="L56" s="48">
        <f>IFERROR(B56/I56,0)</f>
        <v>3.6724201248622842E-3</v>
      </c>
      <c r="M56" s="49">
        <f>IFERROR(H56/G56,0)</f>
        <v>0</v>
      </c>
      <c r="N56" s="47">
        <f>D56*250</f>
        <v>500</v>
      </c>
      <c r="O56" s="50">
        <f t="shared" si="0"/>
        <v>15.666666666666666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descending="1" ref="H1:H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" r:id="rId1" display="https://www.worldometers.info/coronavirus/usa/new-york/" xr:uid="{519DBEE7-9D17-4519-A001-7FF86B49F746}"/>
    <hyperlink ref="A3" r:id="rId2" display="https://www.worldometers.info/coronavirus/usa/new-jersey/" xr:uid="{90BA3EAB-6E8A-4D6D-9D97-9303FAE44287}"/>
    <hyperlink ref="A30" r:id="rId3" display="https://www.worldometers.info/coronavirus/usa/california/" xr:uid="{320DED8F-53C4-4FB2-A019-FE2F3003A591}"/>
    <hyperlink ref="A10" r:id="rId4" display="https://www.worldometers.info/coronavirus/usa/illinois/" xr:uid="{4EB945BB-FAB9-4D7D-B8D7-182E17F18225}"/>
    <hyperlink ref="A5" r:id="rId5" display="https://www.worldometers.info/coronavirus/usa/massachusetts/" xr:uid="{86B64255-E40C-47B6-BF13-4A30DA3BFCB4}"/>
    <hyperlink ref="A43" r:id="rId6" display="https://www.worldometers.info/coronavirus/usa/texas/" xr:uid="{5A8D1B81-B93E-433D-A0EB-BED20B2FB617}"/>
    <hyperlink ref="A11" r:id="rId7" display="https://www.worldometers.info/coronavirus/usa/pennsylvania/" xr:uid="{FAED4CCA-50BF-4392-9215-F2E512D77AB3}"/>
    <hyperlink ref="A29" r:id="rId8" display="https://www.worldometers.info/coronavirus/usa/florida/" xr:uid="{6960678B-1B5D-4792-8045-9ADD94225619}"/>
    <hyperlink ref="A8" r:id="rId9" display="https://www.worldometers.info/coronavirus/usa/louisiana/" xr:uid="{E1CD9D6D-D9BF-4FA0-9CC9-4C3C82DA8ED3}"/>
    <hyperlink ref="A20" r:id="rId10" display="https://www.worldometers.info/coronavirus/usa/ohio/" xr:uid="{702D7CDC-2ABD-45B2-AE21-2CFC1CB0E30C}"/>
    <hyperlink ref="A25" r:id="rId11" display="https://www.worldometers.info/coronavirus/usa/washington/" xr:uid="{8BD02F7D-CDCB-4E58-A008-29BAB5C7C4D9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workbookViewId="0">
      <selection activeCell="B56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785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1219</v>
      </c>
    </row>
    <row r="5" spans="1:2" ht="15" thickBot="1" x14ac:dyDescent="0.4">
      <c r="A5" s="3" t="s">
        <v>34</v>
      </c>
      <c r="B5" s="38">
        <v>188</v>
      </c>
    </row>
    <row r="6" spans="1:2" ht="15" thickBot="1" x14ac:dyDescent="0.4">
      <c r="A6" s="44" t="s">
        <v>10</v>
      </c>
      <c r="B6" s="38">
        <v>5205</v>
      </c>
    </row>
    <row r="7" spans="1:2" ht="15" thickBot="1" x14ac:dyDescent="0.4">
      <c r="A7" s="3" t="s">
        <v>18</v>
      </c>
      <c r="B7" s="38">
        <v>1617</v>
      </c>
    </row>
    <row r="8" spans="1:2" ht="15" thickBot="1" x14ac:dyDescent="0.4">
      <c r="A8" s="3" t="s">
        <v>23</v>
      </c>
      <c r="B8" s="38">
        <v>4210</v>
      </c>
    </row>
    <row r="9" spans="1:2" ht="15" thickBot="1" x14ac:dyDescent="0.4">
      <c r="A9" s="3" t="s">
        <v>43</v>
      </c>
      <c r="B9" s="38">
        <v>424</v>
      </c>
    </row>
    <row r="10" spans="1:2" ht="21.5" thickBot="1" x14ac:dyDescent="0.4">
      <c r="A10" s="3" t="s">
        <v>63</v>
      </c>
      <c r="B10" s="38">
        <v>520</v>
      </c>
    </row>
    <row r="11" spans="1:2" ht="15" thickBot="1" x14ac:dyDescent="0.4">
      <c r="A11" s="44" t="s">
        <v>13</v>
      </c>
      <c r="B11" s="38">
        <v>2996</v>
      </c>
    </row>
    <row r="12" spans="1:2" ht="15" thickBot="1" x14ac:dyDescent="0.4">
      <c r="A12" s="3" t="s">
        <v>16</v>
      </c>
      <c r="B12" s="38">
        <v>2529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88</v>
      </c>
    </row>
    <row r="16" spans="1:2" ht="15" thickBot="1" x14ac:dyDescent="0.4">
      <c r="A16" s="44" t="s">
        <v>12</v>
      </c>
      <c r="B16" s="38">
        <v>6398</v>
      </c>
    </row>
    <row r="17" spans="1:2" ht="15" thickBot="1" x14ac:dyDescent="0.4">
      <c r="A17" s="3" t="s">
        <v>27</v>
      </c>
      <c r="B17" s="38">
        <v>2447</v>
      </c>
    </row>
    <row r="18" spans="1:2" ht="15" thickBot="1" x14ac:dyDescent="0.4">
      <c r="A18" s="3" t="s">
        <v>41</v>
      </c>
      <c r="B18" s="38">
        <v>670</v>
      </c>
    </row>
    <row r="19" spans="1:2" ht="15" thickBot="1" x14ac:dyDescent="0.4">
      <c r="A19" s="3" t="s">
        <v>45</v>
      </c>
      <c r="B19" s="38">
        <v>248</v>
      </c>
    </row>
    <row r="20" spans="1:2" ht="15" thickBot="1" x14ac:dyDescent="0.4">
      <c r="A20" s="3" t="s">
        <v>38</v>
      </c>
      <c r="B20" s="38">
        <v>512</v>
      </c>
    </row>
    <row r="21" spans="1:2" ht="15" thickBot="1" x14ac:dyDescent="0.4">
      <c r="A21" s="44" t="s">
        <v>14</v>
      </c>
      <c r="B21" s="38">
        <v>3047</v>
      </c>
    </row>
    <row r="22" spans="1:2" ht="15" thickBot="1" x14ac:dyDescent="0.4">
      <c r="A22" s="3" t="s">
        <v>39</v>
      </c>
      <c r="B22" s="38">
        <v>101</v>
      </c>
    </row>
    <row r="23" spans="1:2" ht="15" thickBot="1" x14ac:dyDescent="0.4">
      <c r="A23" s="3" t="s">
        <v>26</v>
      </c>
      <c r="B23" s="38">
        <v>2982</v>
      </c>
    </row>
    <row r="24" spans="1:2" ht="15" thickBot="1" x14ac:dyDescent="0.4">
      <c r="A24" s="44" t="s">
        <v>17</v>
      </c>
      <c r="B24" s="38">
        <v>7665</v>
      </c>
    </row>
    <row r="25" spans="1:2" ht="15" thickBot="1" x14ac:dyDescent="0.4">
      <c r="A25" s="3" t="s">
        <v>11</v>
      </c>
      <c r="B25" s="38">
        <v>6034</v>
      </c>
    </row>
    <row r="26" spans="1:2" ht="15" thickBot="1" x14ac:dyDescent="0.4">
      <c r="A26" s="3" t="s">
        <v>32</v>
      </c>
      <c r="B26" s="38">
        <v>1344</v>
      </c>
    </row>
    <row r="27" spans="1:2" ht="15" thickBot="1" x14ac:dyDescent="0.4">
      <c r="A27" s="3" t="s">
        <v>30</v>
      </c>
      <c r="B27" s="38">
        <v>915</v>
      </c>
    </row>
    <row r="28" spans="1:2" ht="15" thickBot="1" x14ac:dyDescent="0.4">
      <c r="A28" s="3" t="s">
        <v>35</v>
      </c>
      <c r="B28" s="38">
        <v>905</v>
      </c>
    </row>
    <row r="29" spans="1:2" ht="15" thickBot="1" x14ac:dyDescent="0.4">
      <c r="A29" s="3" t="s">
        <v>51</v>
      </c>
      <c r="B29" s="38">
        <v>19</v>
      </c>
    </row>
    <row r="30" spans="1:2" ht="15" thickBot="1" x14ac:dyDescent="0.4">
      <c r="A30" s="3" t="s">
        <v>50</v>
      </c>
      <c r="B30" s="38">
        <v>231</v>
      </c>
    </row>
    <row r="31" spans="1:2" ht="15" thickBot="1" x14ac:dyDescent="0.4">
      <c r="A31" s="3" t="s">
        <v>31</v>
      </c>
      <c r="B31" s="38">
        <v>467</v>
      </c>
    </row>
    <row r="32" spans="1:2" ht="15" thickBot="1" x14ac:dyDescent="0.4">
      <c r="A32" s="3" t="s">
        <v>42</v>
      </c>
      <c r="B32" s="38">
        <v>326</v>
      </c>
    </row>
    <row r="33" spans="1:2" ht="15" thickBot="1" x14ac:dyDescent="0.4">
      <c r="A33" s="44" t="s">
        <v>8</v>
      </c>
      <c r="B33" s="38">
        <v>12837</v>
      </c>
    </row>
    <row r="34" spans="1:2" ht="15" thickBot="1" x14ac:dyDescent="0.4">
      <c r="A34" s="3" t="s">
        <v>44</v>
      </c>
      <c r="B34" s="38">
        <v>447</v>
      </c>
    </row>
    <row r="35" spans="1:2" ht="15" thickBot="1" x14ac:dyDescent="0.4">
      <c r="A35" s="44" t="s">
        <v>7</v>
      </c>
      <c r="B35" s="38">
        <v>30998</v>
      </c>
    </row>
    <row r="36" spans="1:2" ht="15" thickBot="1" x14ac:dyDescent="0.4">
      <c r="A36" s="3" t="s">
        <v>24</v>
      </c>
      <c r="B36" s="38">
        <v>1169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2602</v>
      </c>
    </row>
    <row r="40" spans="1:2" ht="15" thickBot="1" x14ac:dyDescent="0.4">
      <c r="A40" s="3" t="s">
        <v>46</v>
      </c>
      <c r="B40" s="38">
        <v>363</v>
      </c>
    </row>
    <row r="41" spans="1:2" ht="15" thickBot="1" x14ac:dyDescent="0.4">
      <c r="A41" s="3" t="s">
        <v>37</v>
      </c>
      <c r="B41" s="38">
        <v>182</v>
      </c>
    </row>
    <row r="42" spans="1:2" ht="15" thickBot="1" x14ac:dyDescent="0.4">
      <c r="A42" s="44" t="s">
        <v>19</v>
      </c>
      <c r="B42" s="38">
        <v>6347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865</v>
      </c>
    </row>
    <row r="45" spans="1:2" ht="15" thickBot="1" x14ac:dyDescent="0.4">
      <c r="A45" s="3" t="s">
        <v>25</v>
      </c>
      <c r="B45" s="38">
        <v>607</v>
      </c>
    </row>
    <row r="46" spans="1:2" ht="15" thickBot="1" x14ac:dyDescent="0.4">
      <c r="A46" s="3" t="s">
        <v>54</v>
      </c>
      <c r="B46" s="38">
        <v>77</v>
      </c>
    </row>
    <row r="47" spans="1:2" ht="15" thickBot="1" x14ac:dyDescent="0.4">
      <c r="A47" s="3" t="s">
        <v>20</v>
      </c>
      <c r="B47" s="38">
        <v>493</v>
      </c>
    </row>
    <row r="48" spans="1:2" ht="15" thickBot="1" x14ac:dyDescent="0.4">
      <c r="A48" s="44" t="s">
        <v>15</v>
      </c>
      <c r="B48" s="38">
        <v>2062</v>
      </c>
    </row>
    <row r="49" spans="1:2" ht="21.5" thickBot="1" x14ac:dyDescent="0.4">
      <c r="A49" s="62" t="s">
        <v>66</v>
      </c>
      <c r="B49" s="59">
        <v>6</v>
      </c>
    </row>
    <row r="50" spans="1:2" ht="15" thickBot="1" x14ac:dyDescent="0.4">
      <c r="A50" s="3" t="s">
        <v>28</v>
      </c>
      <c r="B50" s="38">
        <v>145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1570</v>
      </c>
    </row>
    <row r="53" spans="1:2" ht="15" thickBot="1" x14ac:dyDescent="0.4">
      <c r="A53" s="44" t="s">
        <v>9</v>
      </c>
      <c r="B53" s="38">
        <v>1234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703</v>
      </c>
    </row>
    <row r="56" spans="1:2" ht="15" thickBot="1" x14ac:dyDescent="0.4">
      <c r="A56" s="14" t="s">
        <v>55</v>
      </c>
      <c r="B56" s="39">
        <v>18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2A651794-A3C9-41D0-BFFC-7370EAEAF892}"/>
    <hyperlink ref="A33" r:id="rId2" display="https://www.worldometers.info/coronavirus/usa/new-jersey/" xr:uid="{8B57C02A-4E94-44F7-87B5-2C7ACE4841C9}"/>
    <hyperlink ref="A6" r:id="rId3" display="https://www.worldometers.info/coronavirus/usa/california/" xr:uid="{1AFA329E-9727-475D-AA79-E6D2E3157B23}"/>
    <hyperlink ref="A16" r:id="rId4" display="https://www.worldometers.info/coronavirus/usa/illinois/" xr:uid="{499FB78D-A552-4E36-B8E3-B05411548F0F}"/>
    <hyperlink ref="A24" r:id="rId5" display="https://www.worldometers.info/coronavirus/usa/massachusetts/" xr:uid="{A6DA63BA-EEA6-4CE2-9327-AB1A334871C9}"/>
    <hyperlink ref="A48" r:id="rId6" display="https://www.worldometers.info/coronavirus/usa/texas/" xr:uid="{2FD500EA-E87A-414B-A7B0-D4CB547D6BBF}"/>
    <hyperlink ref="A42" r:id="rId7" display="https://www.worldometers.info/coronavirus/usa/pennsylvania/" xr:uid="{22066E9F-C4CB-4767-B743-F08B6388EC84}"/>
    <hyperlink ref="A11" r:id="rId8" display="https://www.worldometers.info/coronavirus/usa/florida/" xr:uid="{C183C5CC-FB97-4446-BFF7-6715F6765185}"/>
    <hyperlink ref="A21" r:id="rId9" display="https://www.worldometers.info/coronavirus/usa/louisiana/" xr:uid="{635175B9-4BBA-415D-9699-8D12922188F1}"/>
    <hyperlink ref="A39" r:id="rId10" display="https://www.worldometers.info/coronavirus/usa/ohio/" xr:uid="{C45C046B-E556-48AA-ADBE-EBB7BC743118}"/>
    <hyperlink ref="A53" r:id="rId11" display="https://www.worldometers.info/coronavirus/usa/washington/" xr:uid="{D54C3604-246D-4D0F-ADD1-99813228ED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785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1219</v>
      </c>
    </row>
    <row r="5" spans="1:3" ht="13" thickBot="1" x14ac:dyDescent="0.4">
      <c r="A5" s="34" t="s">
        <v>34</v>
      </c>
      <c r="B5" s="3" t="s">
        <v>34</v>
      </c>
      <c r="C5" s="38">
        <v>188</v>
      </c>
    </row>
    <row r="6" spans="1:3" ht="15" thickBot="1" x14ac:dyDescent="0.4">
      <c r="A6" s="34" t="s">
        <v>10</v>
      </c>
      <c r="B6" s="44" t="s">
        <v>10</v>
      </c>
      <c r="C6" s="38">
        <v>5205</v>
      </c>
    </row>
    <row r="7" spans="1:3" ht="13" thickBot="1" x14ac:dyDescent="0.4">
      <c r="A7" s="34" t="s">
        <v>18</v>
      </c>
      <c r="B7" s="3" t="s">
        <v>18</v>
      </c>
      <c r="C7" s="38">
        <v>1617</v>
      </c>
    </row>
    <row r="8" spans="1:3" ht="13" thickBot="1" x14ac:dyDescent="0.4">
      <c r="A8" s="34" t="s">
        <v>23</v>
      </c>
      <c r="B8" s="3" t="s">
        <v>23</v>
      </c>
      <c r="C8" s="38">
        <v>4210</v>
      </c>
    </row>
    <row r="9" spans="1:3" ht="13" thickBot="1" x14ac:dyDescent="0.4">
      <c r="A9" s="34" t="s">
        <v>43</v>
      </c>
      <c r="B9" s="3" t="s">
        <v>43</v>
      </c>
      <c r="C9" s="38">
        <v>424</v>
      </c>
    </row>
    <row r="10" spans="1:3" ht="13" thickBot="1" x14ac:dyDescent="0.4">
      <c r="A10" s="34" t="s">
        <v>95</v>
      </c>
      <c r="B10" s="3" t="s">
        <v>63</v>
      </c>
      <c r="C10" s="38">
        <v>520</v>
      </c>
    </row>
    <row r="11" spans="1:3" ht="15" thickBot="1" x14ac:dyDescent="0.4">
      <c r="A11" s="34" t="s">
        <v>13</v>
      </c>
      <c r="B11" s="44" t="s">
        <v>13</v>
      </c>
      <c r="C11" s="38">
        <v>2996</v>
      </c>
    </row>
    <row r="12" spans="1:3" ht="13" thickBot="1" x14ac:dyDescent="0.4">
      <c r="A12" s="34" t="s">
        <v>16</v>
      </c>
      <c r="B12" s="3" t="s">
        <v>16</v>
      </c>
      <c r="C12" s="38">
        <v>2529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88</v>
      </c>
    </row>
    <row r="16" spans="1:3" ht="15" thickBot="1" x14ac:dyDescent="0.4">
      <c r="A16" s="34" t="s">
        <v>12</v>
      </c>
      <c r="B16" s="44" t="s">
        <v>12</v>
      </c>
      <c r="C16" s="38">
        <v>6398</v>
      </c>
    </row>
    <row r="17" spans="1:3" ht="13" thickBot="1" x14ac:dyDescent="0.4">
      <c r="A17" s="34" t="s">
        <v>27</v>
      </c>
      <c r="B17" s="3" t="s">
        <v>27</v>
      </c>
      <c r="C17" s="38">
        <v>2447</v>
      </c>
    </row>
    <row r="18" spans="1:3" ht="13" thickBot="1" x14ac:dyDescent="0.4">
      <c r="A18" s="34" t="s">
        <v>41</v>
      </c>
      <c r="B18" s="3" t="s">
        <v>41</v>
      </c>
      <c r="C18" s="38">
        <v>670</v>
      </c>
    </row>
    <row r="19" spans="1:3" ht="13" thickBot="1" x14ac:dyDescent="0.4">
      <c r="A19" s="34" t="s">
        <v>45</v>
      </c>
      <c r="B19" s="3" t="s">
        <v>45</v>
      </c>
      <c r="C19" s="38">
        <v>248</v>
      </c>
    </row>
    <row r="20" spans="1:3" ht="13" thickBot="1" x14ac:dyDescent="0.4">
      <c r="A20" s="34" t="s">
        <v>38</v>
      </c>
      <c r="B20" s="3" t="s">
        <v>38</v>
      </c>
      <c r="C20" s="38">
        <v>512</v>
      </c>
    </row>
    <row r="21" spans="1:3" ht="15" thickBot="1" x14ac:dyDescent="0.4">
      <c r="A21" s="34" t="s">
        <v>14</v>
      </c>
      <c r="B21" s="44" t="s">
        <v>14</v>
      </c>
      <c r="C21" s="38">
        <v>3047</v>
      </c>
    </row>
    <row r="22" spans="1:3" ht="13" thickBot="1" x14ac:dyDescent="0.4">
      <c r="B22" s="3" t="s">
        <v>39</v>
      </c>
      <c r="C22" s="38">
        <v>101</v>
      </c>
    </row>
    <row r="23" spans="1:3" ht="13" thickBot="1" x14ac:dyDescent="0.4">
      <c r="A23" s="34" t="s">
        <v>26</v>
      </c>
      <c r="B23" s="3" t="s">
        <v>26</v>
      </c>
      <c r="C23" s="38">
        <v>2982</v>
      </c>
    </row>
    <row r="24" spans="1:3" ht="15" thickBot="1" x14ac:dyDescent="0.4">
      <c r="A24" s="34" t="s">
        <v>17</v>
      </c>
      <c r="B24" s="44" t="s">
        <v>17</v>
      </c>
      <c r="C24" s="38">
        <v>7665</v>
      </c>
    </row>
    <row r="25" spans="1:3" ht="13" thickBot="1" x14ac:dyDescent="0.4">
      <c r="A25" s="34" t="s">
        <v>11</v>
      </c>
      <c r="B25" s="3" t="s">
        <v>11</v>
      </c>
      <c r="C25" s="38">
        <v>6034</v>
      </c>
    </row>
    <row r="26" spans="1:3" ht="13" thickBot="1" x14ac:dyDescent="0.4">
      <c r="A26" s="34" t="s">
        <v>32</v>
      </c>
      <c r="B26" s="3" t="s">
        <v>32</v>
      </c>
      <c r="C26" s="38">
        <v>1344</v>
      </c>
    </row>
    <row r="27" spans="1:3" ht="13" thickBot="1" x14ac:dyDescent="0.4">
      <c r="A27" s="34" t="s">
        <v>30</v>
      </c>
      <c r="B27" s="3" t="s">
        <v>30</v>
      </c>
      <c r="C27" s="38">
        <v>915</v>
      </c>
    </row>
    <row r="28" spans="1:3" ht="13" thickBot="1" x14ac:dyDescent="0.4">
      <c r="A28" s="34" t="s">
        <v>35</v>
      </c>
      <c r="B28" s="3" t="s">
        <v>35</v>
      </c>
      <c r="C28" s="38">
        <v>905</v>
      </c>
    </row>
    <row r="29" spans="1:3" ht="13" thickBot="1" x14ac:dyDescent="0.4">
      <c r="B29" s="3" t="s">
        <v>51</v>
      </c>
      <c r="C29" s="38">
        <v>19</v>
      </c>
    </row>
    <row r="30" spans="1:3" ht="13" thickBot="1" x14ac:dyDescent="0.4">
      <c r="B30" s="3" t="s">
        <v>50</v>
      </c>
      <c r="C30" s="38">
        <v>231</v>
      </c>
    </row>
    <row r="31" spans="1:3" ht="13" thickBot="1" x14ac:dyDescent="0.4">
      <c r="A31" s="34" t="s">
        <v>31</v>
      </c>
      <c r="B31" s="3" t="s">
        <v>31</v>
      </c>
      <c r="C31" s="38">
        <v>467</v>
      </c>
    </row>
    <row r="32" spans="1:3" ht="13" thickBot="1" x14ac:dyDescent="0.4">
      <c r="A32" s="34" t="s">
        <v>42</v>
      </c>
      <c r="B32" s="3" t="s">
        <v>42</v>
      </c>
      <c r="C32" s="38">
        <v>326</v>
      </c>
    </row>
    <row r="33" spans="1:3" ht="15" thickBot="1" x14ac:dyDescent="0.4">
      <c r="A33" s="34" t="s">
        <v>8</v>
      </c>
      <c r="B33" s="44" t="s">
        <v>8</v>
      </c>
      <c r="C33" s="38">
        <v>12837</v>
      </c>
    </row>
    <row r="34" spans="1:3" ht="13" thickBot="1" x14ac:dyDescent="0.4">
      <c r="A34" s="34" t="s">
        <v>44</v>
      </c>
      <c r="B34" s="3" t="s">
        <v>44</v>
      </c>
      <c r="C34" s="38">
        <v>447</v>
      </c>
    </row>
    <row r="35" spans="1:3" ht="15" thickBot="1" x14ac:dyDescent="0.4">
      <c r="A35" s="34" t="s">
        <v>7</v>
      </c>
      <c r="B35" s="44" t="s">
        <v>7</v>
      </c>
      <c r="C35" s="38">
        <v>30998</v>
      </c>
    </row>
    <row r="36" spans="1:3" ht="13" thickBot="1" x14ac:dyDescent="0.4">
      <c r="A36" s="34" t="s">
        <v>24</v>
      </c>
      <c r="B36" s="3" t="s">
        <v>24</v>
      </c>
      <c r="C36" s="38">
        <v>1169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2602</v>
      </c>
    </row>
    <row r="39" spans="1:3" ht="13" thickBot="1" x14ac:dyDescent="0.4">
      <c r="A39" s="34" t="s">
        <v>46</v>
      </c>
      <c r="B39" s="3" t="s">
        <v>46</v>
      </c>
      <c r="C39" s="38">
        <v>363</v>
      </c>
    </row>
    <row r="40" spans="1:3" ht="13" thickBot="1" x14ac:dyDescent="0.4">
      <c r="A40" s="34" t="s">
        <v>37</v>
      </c>
      <c r="B40" s="3" t="s">
        <v>37</v>
      </c>
      <c r="C40" s="38">
        <v>182</v>
      </c>
    </row>
    <row r="41" spans="1:3" ht="15" thickBot="1" x14ac:dyDescent="0.4">
      <c r="A41" s="34" t="s">
        <v>19</v>
      </c>
      <c r="B41" s="44" t="s">
        <v>19</v>
      </c>
      <c r="C41" s="38">
        <v>6347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865</v>
      </c>
    </row>
    <row r="44" spans="1:3" ht="13" thickBot="1" x14ac:dyDescent="0.4">
      <c r="A44" s="34" t="s">
        <v>25</v>
      </c>
      <c r="B44" s="3" t="s">
        <v>25</v>
      </c>
      <c r="C44" s="38">
        <v>607</v>
      </c>
    </row>
    <row r="45" spans="1:3" ht="13" thickBot="1" x14ac:dyDescent="0.4">
      <c r="A45" s="34" t="s">
        <v>54</v>
      </c>
      <c r="B45" s="3" t="s">
        <v>54</v>
      </c>
      <c r="C45" s="38">
        <v>77</v>
      </c>
    </row>
    <row r="46" spans="1:3" ht="13" thickBot="1" x14ac:dyDescent="0.4">
      <c r="A46" s="34" t="s">
        <v>20</v>
      </c>
      <c r="B46" s="3" t="s">
        <v>20</v>
      </c>
      <c r="C46" s="38">
        <v>493</v>
      </c>
    </row>
    <row r="47" spans="1:3" ht="15" thickBot="1" x14ac:dyDescent="0.4">
      <c r="A47" s="34" t="s">
        <v>15</v>
      </c>
      <c r="B47" s="44" t="s">
        <v>15</v>
      </c>
      <c r="C47" s="38">
        <v>2062</v>
      </c>
    </row>
    <row r="48" spans="1:3" ht="13" thickBot="1" x14ac:dyDescent="0.4">
      <c r="A48" s="34" t="s">
        <v>28</v>
      </c>
      <c r="B48" s="3" t="s">
        <v>28</v>
      </c>
      <c r="C48" s="38">
        <v>145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1570</v>
      </c>
    </row>
    <row r="51" spans="1:3" ht="15" thickBot="1" x14ac:dyDescent="0.4">
      <c r="A51" s="34" t="s">
        <v>9</v>
      </c>
      <c r="B51" s="44" t="s">
        <v>9</v>
      </c>
      <c r="C51" s="38">
        <v>1234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703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72FAF603-7C4B-429E-936F-4562620E6977}"/>
    <hyperlink ref="B33" r:id="rId2" display="https://www.worldometers.info/coronavirus/usa/new-jersey/" xr:uid="{BBA79DFC-AD63-4673-9473-391AAA069AAB}"/>
    <hyperlink ref="B6" r:id="rId3" display="https://www.worldometers.info/coronavirus/usa/california/" xr:uid="{84F484C2-AF6A-4199-879C-CE311BA18AC8}"/>
    <hyperlink ref="B16" r:id="rId4" display="https://www.worldometers.info/coronavirus/usa/illinois/" xr:uid="{90BD44EA-99A6-4A48-BBAF-B4DB9DD7B563}"/>
    <hyperlink ref="B24" r:id="rId5" display="https://www.worldometers.info/coronavirus/usa/massachusetts/" xr:uid="{81D0A1C2-009E-4E7E-8ACA-16BBD0E853AE}"/>
    <hyperlink ref="B47" r:id="rId6" display="https://www.worldometers.info/coronavirus/usa/texas/" xr:uid="{D15566DF-BB79-45DF-B77E-6C1CDF6A1AB7}"/>
    <hyperlink ref="B41" r:id="rId7" display="https://www.worldometers.info/coronavirus/usa/pennsylvania/" xr:uid="{05165720-54B4-41E8-A3A3-468700B5011D}"/>
    <hyperlink ref="B11" r:id="rId8" display="https://www.worldometers.info/coronavirus/usa/florida/" xr:uid="{F7CF86A6-00DB-4161-8C3E-43063AB5CB32}"/>
    <hyperlink ref="B21" r:id="rId9" display="https://www.worldometers.info/coronavirus/usa/louisiana/" xr:uid="{BB6DB196-4183-46BB-A429-E4F18AA53579}"/>
    <hyperlink ref="B38" r:id="rId10" display="https://www.worldometers.info/coronavirus/usa/ohio/" xr:uid="{CACC1303-FE43-48BC-AD83-1C649041296E}"/>
    <hyperlink ref="B51" r:id="rId11" display="https://www.worldometers.info/coronavirus/usa/washington/" xr:uid="{4CA7EE02-ECAD-4045-8CD8-A697C98F1DCA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2020-06-17T12:09:42Z</dcterms:modified>
</cp:coreProperties>
</file>