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91EB83C3-4169-4710-B6E1-7F1BCB213F65}" xr6:coauthVersionLast="45" xr6:coauthVersionMax="45" xr10:uidLastSave="{216E8586-9DBD-45C1-AA5F-8C97F68CEE4C}"/>
  <bookViews>
    <workbookView xWindow="15435" yWindow="-20625" windowWidth="2488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27" i="3"/>
  <c r="N11" i="3"/>
  <c r="N4" i="3"/>
  <c r="N6" i="3"/>
  <c r="N44" i="3"/>
  <c r="N15" i="3"/>
  <c r="N39" i="3"/>
  <c r="N38" i="3"/>
  <c r="N40" i="3"/>
  <c r="N13" i="3"/>
  <c r="N42" i="3"/>
  <c r="N18" i="3"/>
  <c r="N51" i="3"/>
  <c r="N16" i="3"/>
  <c r="N29" i="3"/>
  <c r="N26" i="3"/>
  <c r="N25" i="3"/>
  <c r="N35" i="3"/>
  <c r="N47" i="3"/>
  <c r="N22" i="3"/>
  <c r="N17" i="3"/>
  <c r="N55" i="3"/>
  <c r="N52" i="3"/>
  <c r="N50" i="3"/>
  <c r="N3" i="3"/>
  <c r="N21" i="3"/>
  <c r="N12" i="3"/>
  <c r="N30" i="3"/>
  <c r="N31" i="3"/>
  <c r="N8" i="3"/>
  <c r="N2" i="3"/>
  <c r="N53" i="3"/>
  <c r="N20" i="3"/>
  <c r="N54" i="3"/>
  <c r="N37" i="3"/>
  <c r="N9" i="3"/>
  <c r="N5" i="3"/>
  <c r="N24" i="3"/>
  <c r="N41" i="3"/>
  <c r="N43" i="3"/>
  <c r="N10" i="3"/>
  <c r="N7" i="3"/>
  <c r="N45" i="3"/>
  <c r="N19" i="3"/>
  <c r="N46" i="3"/>
  <c r="N34" i="3"/>
  <c r="N49" i="3"/>
  <c r="N48" i="3"/>
  <c r="N14" i="3"/>
  <c r="N33" i="3"/>
  <c r="N23" i="3"/>
  <c r="N28" i="3"/>
  <c r="N36" i="3"/>
  <c r="N56" i="3"/>
  <c r="N32" i="3"/>
  <c r="M54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L54" i="3" l="1"/>
  <c r="L15" i="3"/>
  <c r="L43" i="3"/>
  <c r="L9" i="3"/>
  <c r="L33" i="3"/>
  <c r="L21" i="3"/>
  <c r="L27" i="3"/>
  <c r="L3" i="3"/>
  <c r="L30" i="3"/>
  <c r="L52" i="3"/>
  <c r="L16" i="3"/>
  <c r="L36" i="3"/>
  <c r="L41" i="3"/>
  <c r="L4" i="3"/>
  <c r="L25" i="3"/>
  <c r="L44" i="3"/>
  <c r="L28" i="3"/>
  <c r="L56" i="3"/>
  <c r="L31" i="3"/>
  <c r="L37" i="3"/>
  <c r="L40" i="3"/>
  <c r="L8" i="3"/>
  <c r="L19" i="3"/>
  <c r="L14" i="3"/>
  <c r="L38" i="3"/>
  <c r="L18" i="3"/>
  <c r="L55" i="3"/>
  <c r="L23" i="3"/>
  <c r="L46" i="3"/>
  <c r="L11" i="3"/>
  <c r="L35" i="3"/>
  <c r="L5" i="3"/>
  <c r="L24" i="3"/>
  <c r="L26" i="3"/>
  <c r="L22" i="3"/>
  <c r="L13" i="3"/>
  <c r="L17" i="3"/>
  <c r="L51" i="3"/>
  <c r="L48" i="3"/>
  <c r="L53" i="3"/>
  <c r="L2" i="3"/>
  <c r="L45" i="3"/>
  <c r="L34" i="3"/>
  <c r="L32" i="3"/>
  <c r="L49" i="3"/>
  <c r="L47" i="3"/>
  <c r="L7" i="3"/>
  <c r="L42" i="3"/>
  <c r="L20" i="3"/>
  <c r="L12" i="3"/>
  <c r="L50" i="3"/>
  <c r="L10" i="3"/>
  <c r="L6" i="3"/>
  <c r="L29" i="3"/>
  <c r="M51" i="3" l="1"/>
  <c r="M14" i="3"/>
  <c r="M31" i="3"/>
  <c r="M45" i="3"/>
  <c r="M27" i="3"/>
  <c r="M12" i="3"/>
  <c r="M48" i="3"/>
  <c r="M41" i="3"/>
  <c r="M8" i="3"/>
  <c r="M17" i="3"/>
  <c r="M18" i="3"/>
  <c r="M56" i="3"/>
  <c r="M38" i="3"/>
  <c r="M6" i="3"/>
  <c r="M39" i="3"/>
  <c r="M16" i="3"/>
  <c r="M40" i="3"/>
  <c r="M20" i="3"/>
  <c r="M15" i="3"/>
  <c r="M2" i="3"/>
  <c r="M37" i="3"/>
  <c r="M21" i="3"/>
  <c r="M22" i="3"/>
  <c r="M4" i="3"/>
  <c r="M36" i="3"/>
  <c r="M7" i="3"/>
  <c r="M30" i="3"/>
  <c r="M46" i="3"/>
  <c r="M23" i="3"/>
  <c r="M3" i="3"/>
  <c r="M26" i="3"/>
  <c r="M55" i="3"/>
  <c r="M49" i="3"/>
  <c r="M35" i="3"/>
  <c r="M42" i="3"/>
  <c r="M50" i="3"/>
  <c r="M24" i="3"/>
  <c r="M28" i="3"/>
  <c r="M44" i="3"/>
  <c r="M29" i="3"/>
  <c r="M13" i="3"/>
  <c r="M47" i="3"/>
  <c r="M11" i="3"/>
  <c r="M5" i="3"/>
  <c r="M19" i="3"/>
  <c r="M10" i="3"/>
  <c r="M32" i="3"/>
  <c r="M34" i="3"/>
  <c r="M33" i="3"/>
  <c r="M52" i="3"/>
  <c r="M53" i="3"/>
  <c r="M43" i="3"/>
  <c r="M25" i="3"/>
  <c r="M9" i="3"/>
  <c r="L39" i="3" l="1"/>
  <c r="N5" i="1" l="1"/>
  <c r="O5" i="1" s="1"/>
  <c r="N6" i="1"/>
  <c r="O6" i="1" s="1"/>
  <c r="N7" i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N32" i="1"/>
  <c r="N33" i="1"/>
  <c r="O33" i="1" s="1"/>
  <c r="N34" i="1"/>
  <c r="O34" i="1" s="1"/>
  <c r="N35" i="1"/>
  <c r="O35" i="1" s="1"/>
  <c r="N36" i="1"/>
  <c r="O36" i="1" s="1"/>
  <c r="N37" i="1"/>
  <c r="O37" i="1" s="1"/>
  <c r="N38" i="1"/>
  <c r="N39" i="1"/>
  <c r="N40" i="1"/>
  <c r="N41" i="1"/>
  <c r="O41" i="1" s="1"/>
  <c r="N42" i="1"/>
  <c r="O42" i="1" s="1"/>
  <c r="O39" i="1" l="1"/>
  <c r="O20" i="1"/>
  <c r="O38" i="1"/>
  <c r="O23" i="1"/>
  <c r="O22" i="1"/>
  <c r="O15" i="1"/>
  <c r="O7" i="1"/>
  <c r="O31" i="1"/>
  <c r="O16" i="1"/>
  <c r="O40" i="1"/>
  <c r="O32" i="1"/>
  <c r="U2" i="1"/>
  <c r="N43" i="1" l="1"/>
  <c r="O43" i="1" l="1"/>
  <c r="U37" i="1"/>
  <c r="V37" i="1" s="1"/>
  <c r="U39" i="1"/>
  <c r="V39" i="1" s="1"/>
  <c r="U14" i="1"/>
  <c r="V14" i="1" s="1"/>
  <c r="U9" i="1"/>
  <c r="V9" i="1" s="1"/>
  <c r="U16" i="1"/>
  <c r="V16" i="1" s="1"/>
  <c r="U26" i="1"/>
  <c r="V26" i="1" s="1"/>
  <c r="U21" i="1"/>
  <c r="V21" i="1" s="1"/>
  <c r="U25" i="1"/>
  <c r="V25" i="1" s="1"/>
  <c r="U19" i="1"/>
  <c r="V19" i="1" s="1"/>
  <c r="U10" i="1"/>
  <c r="V10" i="1" s="1"/>
  <c r="U12" i="1"/>
  <c r="V12" i="1" s="1"/>
  <c r="U7" i="1"/>
  <c r="V7" i="1" s="1"/>
  <c r="U11" i="1"/>
  <c r="V11" i="1" s="1"/>
  <c r="U27" i="1"/>
  <c r="V27" i="1" s="1"/>
  <c r="U36" i="1"/>
  <c r="V36" i="1" s="1"/>
  <c r="U18" i="1"/>
  <c r="V18" i="1" s="1"/>
  <c r="U34" i="1"/>
  <c r="V34" i="1" s="1"/>
  <c r="U13" i="1"/>
  <c r="V13" i="1" s="1"/>
  <c r="U42" i="1"/>
  <c r="V42" i="1" s="1"/>
  <c r="U20" i="1"/>
  <c r="V20" i="1" s="1"/>
  <c r="U15" i="1"/>
  <c r="V15" i="1" s="1"/>
  <c r="U6" i="1"/>
  <c r="V6" i="1" s="1"/>
  <c r="U40" i="1"/>
  <c r="V40" i="1" s="1"/>
  <c r="U35" i="1"/>
  <c r="V35" i="1" s="1"/>
  <c r="U5" i="1"/>
  <c r="V5" i="1" s="1"/>
  <c r="U28" i="1"/>
  <c r="V28" i="1" s="1"/>
  <c r="U23" i="1"/>
  <c r="V23" i="1" s="1"/>
  <c r="U30" i="1"/>
  <c r="V30" i="1" s="1"/>
  <c r="U41" i="1"/>
  <c r="V41" i="1" s="1"/>
  <c r="U32" i="1"/>
  <c r="V32" i="1" s="1"/>
  <c r="U29" i="1"/>
  <c r="V29" i="1" s="1"/>
  <c r="U38" i="1"/>
  <c r="V38" i="1" s="1"/>
  <c r="U31" i="1"/>
  <c r="V31" i="1" s="1"/>
  <c r="U22" i="1"/>
  <c r="V22" i="1" s="1"/>
  <c r="U33" i="1"/>
  <c r="V33" i="1" s="1"/>
  <c r="U8" i="1"/>
  <c r="V8" i="1" s="1"/>
  <c r="U24" i="1"/>
  <c r="V24" i="1" s="1"/>
  <c r="U17" i="1"/>
  <c r="V17" i="1" s="1"/>
  <c r="S31" i="1"/>
  <c r="S15" i="1"/>
  <c r="S42" i="1"/>
  <c r="S34" i="1"/>
  <c r="S26" i="1"/>
  <c r="S18" i="1"/>
  <c r="S10" i="1"/>
  <c r="S36" i="1"/>
  <c r="S28" i="1"/>
  <c r="S20" i="1"/>
  <c r="S12" i="1"/>
  <c r="S7" i="1"/>
  <c r="S41" i="1"/>
  <c r="S33" i="1"/>
  <c r="S25" i="1"/>
  <c r="S9" i="1"/>
  <c r="S38" i="1"/>
  <c r="S30" i="1"/>
  <c r="S22" i="1"/>
  <c r="S14" i="1"/>
  <c r="S6" i="1"/>
  <c r="S23" i="1"/>
  <c r="S35" i="1"/>
  <c r="S19" i="1"/>
  <c r="S32" i="1"/>
  <c r="S24" i="1"/>
  <c r="S16" i="1"/>
  <c r="S8" i="1"/>
  <c r="S39" i="1"/>
  <c r="S27" i="1"/>
  <c r="S11" i="1"/>
  <c r="S40" i="1"/>
  <c r="S43" i="1" s="1"/>
  <c r="S37" i="1"/>
  <c r="S29" i="1"/>
  <c r="S21" i="1"/>
  <c r="S13" i="1"/>
  <c r="S5" i="1"/>
  <c r="S17" i="1"/>
  <c r="T36" i="1"/>
  <c r="T40" i="1"/>
  <c r="T43" i="1" s="1"/>
  <c r="T39" i="1"/>
  <c r="T31" i="1"/>
  <c r="T23" i="1"/>
  <c r="T15" i="1"/>
  <c r="T7" i="1"/>
  <c r="T12" i="1"/>
  <c r="T41" i="1"/>
  <c r="T9" i="1"/>
  <c r="T33" i="1"/>
  <c r="T25" i="1"/>
  <c r="T38" i="1"/>
  <c r="T30" i="1"/>
  <c r="T22" i="1"/>
  <c r="T14" i="1"/>
  <c r="T6" i="1"/>
  <c r="T28" i="1"/>
  <c r="T35" i="1"/>
  <c r="T27" i="1"/>
  <c r="T19" i="1"/>
  <c r="T11" i="1"/>
  <c r="T24" i="1"/>
  <c r="T8" i="1"/>
  <c r="T37" i="1"/>
  <c r="T29" i="1"/>
  <c r="T21" i="1"/>
  <c r="T13" i="1"/>
  <c r="T5" i="1"/>
  <c r="T20" i="1"/>
  <c r="T32" i="1"/>
  <c r="T16" i="1"/>
  <c r="T42" i="1"/>
  <c r="T34" i="1"/>
  <c r="T26" i="1"/>
  <c r="T18" i="1"/>
  <c r="T10" i="1"/>
  <c r="T17" i="1"/>
  <c r="R37" i="1"/>
  <c r="R29" i="1"/>
  <c r="R21" i="1"/>
  <c r="R13" i="1"/>
  <c r="R5" i="1"/>
  <c r="R18" i="1"/>
  <c r="R34" i="1"/>
  <c r="R23" i="1"/>
  <c r="R7" i="1"/>
  <c r="R26" i="1"/>
  <c r="R39" i="1"/>
  <c r="R31" i="1"/>
  <c r="R15" i="1"/>
  <c r="R36" i="1"/>
  <c r="R28" i="1"/>
  <c r="R20" i="1"/>
  <c r="R12" i="1"/>
  <c r="R42" i="1"/>
  <c r="R10" i="1"/>
  <c r="R41" i="1"/>
  <c r="R33" i="1"/>
  <c r="R25" i="1"/>
  <c r="R9" i="1"/>
  <c r="R30" i="1"/>
  <c r="R14" i="1"/>
  <c r="R35" i="1"/>
  <c r="R27" i="1"/>
  <c r="R19" i="1"/>
  <c r="R11" i="1"/>
  <c r="R38" i="1"/>
  <c r="R22" i="1"/>
  <c r="R6" i="1"/>
  <c r="R40" i="1"/>
  <c r="R43" i="1" s="1"/>
  <c r="R32" i="1"/>
  <c r="R24" i="1"/>
  <c r="R16" i="1"/>
  <c r="R8" i="1"/>
  <c r="R17" i="1"/>
  <c r="Q13" i="1"/>
  <c r="Q10" i="1"/>
  <c r="Q21" i="1"/>
  <c r="Q14" i="1"/>
  <c r="Q33" i="1"/>
  <c r="Q8" i="1"/>
  <c r="Q40" i="1"/>
  <c r="Q43" i="1" s="1"/>
  <c r="Q15" i="1"/>
  <c r="Q26" i="1"/>
  <c r="Q16" i="1"/>
  <c r="Q37" i="1"/>
  <c r="Q23" i="1"/>
  <c r="Q34" i="1"/>
  <c r="Q19" i="1"/>
  <c r="Q5" i="1"/>
  <c r="Q20" i="1"/>
  <c r="Q24" i="1"/>
  <c r="Q18" i="1"/>
  <c r="Q38" i="1"/>
  <c r="Q42" i="1"/>
  <c r="Q41" i="1"/>
  <c r="Q6" i="1"/>
  <c r="Q7" i="1"/>
  <c r="Q25" i="1"/>
  <c r="Q22" i="1"/>
  <c r="Q29" i="1"/>
  <c r="Q30" i="1"/>
  <c r="Q35" i="1"/>
  <c r="Q36" i="1"/>
  <c r="Q32" i="1"/>
  <c r="Q11" i="1"/>
  <c r="Q28" i="1"/>
  <c r="Q12" i="1"/>
  <c r="Q31" i="1"/>
  <c r="Q39" i="1"/>
  <c r="Q27" i="1"/>
  <c r="Q9" i="1"/>
  <c r="Q17" i="1"/>
  <c r="U43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<sst xmlns="http://schemas.openxmlformats.org/spreadsheetml/2006/main" count="321" uniqueCount="102">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</sst>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right" vertical="top" wrapText="1"/>
    </xf>
    <xf numFmtId="0" fontId="4" fillId="3" borderId="3" xfId="3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5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1" t="s">
        <v>68</v>
      </c>
      <c r="M1" s="61"/>
      <c r="N1" s="61"/>
      <c r="O1" s="6">
        <v>1.4999999999999999E-2</v>
      </c>
      <c r="P1" s="6"/>
      <c r="Q1" s="62" t="s">
        <v>77</v>
      </c>
      <c r="R1" s="62"/>
      <c r="S1" s="62"/>
      <c r="T1" s="62"/>
      <c r="U1" s="62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364249</v>
      </c>
      <c r="C5" s="2"/>
      <c r="D5" s="1">
        <v>28758</v>
      </c>
      <c r="E5" s="2"/>
      <c r="F5" s="1">
        <v>272484</v>
      </c>
      <c r="G5" s="1">
        <v>18724</v>
      </c>
      <c r="H5" s="1">
        <v>1478</v>
      </c>
      <c r="I5" s="1">
        <v>2622544</v>
      </c>
      <c r="J5" s="1">
        <v>134810</v>
      </c>
      <c r="K5" s="7"/>
      <c r="L5" s="8"/>
      <c r="M5" s="26">
        <f t="shared" ref="M5:M20" si="0">D5/B5</f>
        <v>7.8951486483147523E-2</v>
      </c>
      <c r="N5" s="4">
        <f t="shared" ref="N5:N20" si="1">D5/$O$1</f>
        <v>1917200</v>
      </c>
      <c r="O5" s="5">
        <f t="shared" ref="O5:O20" si="2">ABS(F5-N5)/N5</f>
        <v>0.85787398289171712</v>
      </c>
      <c r="P5" s="5"/>
      <c r="Q5" s="22">
        <f t="shared" ref="Q5:Q20" si="3">$Q$2*$N5</f>
        <v>287580</v>
      </c>
      <c r="R5" s="22">
        <f t="shared" ref="R5:R20" si="4">$R$2*$N5</f>
        <v>1150320</v>
      </c>
      <c r="S5" s="22">
        <f t="shared" ref="S5:S20" si="5">$S$2*$N5</f>
        <v>479300</v>
      </c>
      <c r="T5" s="22">
        <f t="shared" ref="T5:T20" si="6">$T$2*$N5</f>
        <v>239650</v>
      </c>
      <c r="U5" s="22">
        <f t="shared" ref="U5:U20" si="7">$U$2*$N5</f>
        <v>28758</v>
      </c>
      <c r="V5" s="19">
        <f t="shared" ref="V5:V20" si="8">N5-U5</f>
        <v>1888442</v>
      </c>
    </row>
    <row r="6" spans="1:22" ht="15" thickBot="1" x14ac:dyDescent="0.4">
      <c r="A6" s="46" t="s">
        <v>8</v>
      </c>
      <c r="B6" s="1">
        <v>152096</v>
      </c>
      <c r="C6" s="2"/>
      <c r="D6" s="1">
        <v>10747</v>
      </c>
      <c r="E6" s="2"/>
      <c r="F6" s="1">
        <v>134311</v>
      </c>
      <c r="G6" s="1">
        <v>17124</v>
      </c>
      <c r="H6" s="1">
        <v>1210</v>
      </c>
      <c r="I6" s="1">
        <v>531950</v>
      </c>
      <c r="J6" s="1">
        <v>59890</v>
      </c>
      <c r="K6" s="7"/>
      <c r="L6" s="8"/>
      <c r="M6" s="26">
        <f t="shared" si="0"/>
        <v>7.0659320429202616E-2</v>
      </c>
      <c r="N6" s="4">
        <f t="shared" si="1"/>
        <v>716466.66666666674</v>
      </c>
      <c r="O6" s="5">
        <f t="shared" si="2"/>
        <v>0.81253698706615807</v>
      </c>
      <c r="P6" s="5"/>
      <c r="Q6" s="22">
        <f t="shared" si="3"/>
        <v>107470.00000000001</v>
      </c>
      <c r="R6" s="22">
        <f t="shared" si="4"/>
        <v>429880.00000000006</v>
      </c>
      <c r="S6" s="22">
        <f t="shared" si="5"/>
        <v>179116.66666666669</v>
      </c>
      <c r="T6" s="22">
        <f t="shared" si="6"/>
        <v>89558.333333333343</v>
      </c>
      <c r="U6" s="22">
        <f t="shared" si="7"/>
        <v>10747</v>
      </c>
      <c r="V6" s="19">
        <f t="shared" si="8"/>
        <v>705719.66666666674</v>
      </c>
    </row>
    <row r="7" spans="1:22" ht="15" thickBot="1" x14ac:dyDescent="0.4">
      <c r="A7" s="3" t="s">
        <v>12</v>
      </c>
      <c r="B7" s="1">
        <v>100418</v>
      </c>
      <c r="C7" s="2"/>
      <c r="D7" s="1">
        <v>4525</v>
      </c>
      <c r="E7" s="2"/>
      <c r="F7" s="1">
        <v>95782</v>
      </c>
      <c r="G7" s="1">
        <v>7925</v>
      </c>
      <c r="H7" s="2">
        <v>357</v>
      </c>
      <c r="I7" s="1">
        <v>642713</v>
      </c>
      <c r="J7" s="1">
        <v>50720</v>
      </c>
      <c r="K7" s="7"/>
      <c r="L7" s="8"/>
      <c r="M7" s="26">
        <f t="shared" si="0"/>
        <v>4.5061642335039537E-2</v>
      </c>
      <c r="N7" s="4">
        <f t="shared" si="1"/>
        <v>301666.66666666669</v>
      </c>
      <c r="O7" s="5">
        <f t="shared" si="2"/>
        <v>0.68249060773480663</v>
      </c>
      <c r="P7" s="5"/>
      <c r="Q7" s="22">
        <f t="shared" si="3"/>
        <v>45250</v>
      </c>
      <c r="R7" s="22">
        <f t="shared" si="4"/>
        <v>181000</v>
      </c>
      <c r="S7" s="22">
        <f t="shared" si="5"/>
        <v>75416.666666666672</v>
      </c>
      <c r="T7" s="22">
        <f t="shared" si="6"/>
        <v>37708.333333333336</v>
      </c>
      <c r="U7" s="22">
        <f t="shared" si="7"/>
        <v>4525</v>
      </c>
      <c r="V7" s="19">
        <f t="shared" si="8"/>
        <v>297141.66666666669</v>
      </c>
    </row>
    <row r="8" spans="1:22" ht="15" thickBot="1" x14ac:dyDescent="0.4">
      <c r="A8" s="46" t="s">
        <v>17</v>
      </c>
      <c r="B8" s="1">
        <v>88970</v>
      </c>
      <c r="C8" s="2"/>
      <c r="D8" s="1">
        <v>6066</v>
      </c>
      <c r="E8" s="2"/>
      <c r="F8" s="1">
        <v>55092</v>
      </c>
      <c r="G8" s="1">
        <v>12908</v>
      </c>
      <c r="H8" s="2">
        <v>880</v>
      </c>
      <c r="I8" s="1">
        <v>489953</v>
      </c>
      <c r="J8" s="1">
        <v>71085</v>
      </c>
      <c r="K8" s="7"/>
      <c r="L8" s="8"/>
      <c r="M8" s="26">
        <f t="shared" si="0"/>
        <v>6.8180285489490844E-2</v>
      </c>
      <c r="N8" s="4">
        <f t="shared" si="1"/>
        <v>404400</v>
      </c>
      <c r="O8" s="5">
        <f t="shared" si="2"/>
        <v>0.86376854599406527</v>
      </c>
      <c r="P8" s="5"/>
      <c r="Q8" s="22">
        <f t="shared" si="3"/>
        <v>60660</v>
      </c>
      <c r="R8" s="22">
        <f t="shared" si="4"/>
        <v>242640</v>
      </c>
      <c r="S8" s="22">
        <f t="shared" si="5"/>
        <v>101100</v>
      </c>
      <c r="T8" s="22">
        <f t="shared" si="6"/>
        <v>50550</v>
      </c>
      <c r="U8" s="22">
        <f t="shared" si="7"/>
        <v>6066</v>
      </c>
      <c r="V8" s="19">
        <f t="shared" si="8"/>
        <v>398334</v>
      </c>
    </row>
    <row r="9" spans="1:22" ht="15" thickBot="1" x14ac:dyDescent="0.4">
      <c r="A9" s="46" t="s">
        <v>10</v>
      </c>
      <c r="B9" s="1">
        <v>85893</v>
      </c>
      <c r="C9" s="59">
        <v>8</v>
      </c>
      <c r="D9" s="1">
        <v>3512</v>
      </c>
      <c r="E9" s="2"/>
      <c r="F9" s="1">
        <v>66443</v>
      </c>
      <c r="G9" s="1">
        <v>2174</v>
      </c>
      <c r="H9" s="2">
        <v>89</v>
      </c>
      <c r="I9" s="1">
        <v>1428487</v>
      </c>
      <c r="J9" s="1">
        <v>36153</v>
      </c>
      <c r="K9" s="7"/>
      <c r="L9" s="8"/>
      <c r="M9" s="26">
        <f t="shared" si="0"/>
        <v>4.0888081683024227E-2</v>
      </c>
      <c r="N9" s="4">
        <f t="shared" si="1"/>
        <v>234133.33333333334</v>
      </c>
      <c r="O9" s="5">
        <f t="shared" si="2"/>
        <v>0.71621725512528478</v>
      </c>
      <c r="P9" s="5"/>
      <c r="Q9" s="22">
        <f t="shared" si="3"/>
        <v>35120</v>
      </c>
      <c r="R9" s="22">
        <f t="shared" si="4"/>
        <v>140480</v>
      </c>
      <c r="S9" s="22">
        <f t="shared" si="5"/>
        <v>58533.333333333336</v>
      </c>
      <c r="T9" s="22">
        <f t="shared" si="6"/>
        <v>29266.666666666668</v>
      </c>
      <c r="U9" s="22">
        <f t="shared" si="7"/>
        <v>3512</v>
      </c>
      <c r="V9" s="19">
        <f t="shared" si="8"/>
        <v>230621.33333333334</v>
      </c>
    </row>
    <row r="10" spans="1:22" ht="15" thickBot="1" x14ac:dyDescent="0.4">
      <c r="A10" s="46" t="s">
        <v>19</v>
      </c>
      <c r="B10" s="1">
        <v>68151</v>
      </c>
      <c r="C10" s="2"/>
      <c r="D10" s="1">
        <v>4822</v>
      </c>
      <c r="E10" s="2"/>
      <c r="F10" s="1">
        <v>56473</v>
      </c>
      <c r="G10" s="1">
        <v>5323</v>
      </c>
      <c r="H10" s="2">
        <v>377</v>
      </c>
      <c r="I10" s="1">
        <v>368743</v>
      </c>
      <c r="J10" s="1">
        <v>28804</v>
      </c>
      <c r="K10" s="7"/>
      <c r="L10" s="8"/>
      <c r="M10" s="26">
        <f t="shared" si="0"/>
        <v>7.075464776745756E-2</v>
      </c>
      <c r="N10" s="4">
        <f t="shared" si="1"/>
        <v>321466.66666666669</v>
      </c>
      <c r="O10" s="5">
        <f t="shared" si="2"/>
        <v>0.82432704272086277</v>
      </c>
      <c r="P10" s="5"/>
      <c r="Q10" s="22">
        <f t="shared" si="3"/>
        <v>48220</v>
      </c>
      <c r="R10" s="22">
        <f t="shared" si="4"/>
        <v>192880</v>
      </c>
      <c r="S10" s="22">
        <f t="shared" si="5"/>
        <v>80366.666666666672</v>
      </c>
      <c r="T10" s="22">
        <f t="shared" si="6"/>
        <v>40183.333333333336</v>
      </c>
      <c r="U10" s="22">
        <f t="shared" si="7"/>
        <v>4822</v>
      </c>
      <c r="V10" s="19">
        <f t="shared" si="8"/>
        <v>316644.66666666669</v>
      </c>
    </row>
    <row r="11" spans="1:22" ht="15" thickBot="1" x14ac:dyDescent="0.4">
      <c r="A11" s="3" t="s">
        <v>11</v>
      </c>
      <c r="B11" s="1">
        <v>53009</v>
      </c>
      <c r="C11" s="2"/>
      <c r="D11" s="1">
        <v>5060</v>
      </c>
      <c r="E11" s="2"/>
      <c r="F11" s="1">
        <v>19715</v>
      </c>
      <c r="G11" s="1">
        <v>5308</v>
      </c>
      <c r="H11" s="2">
        <v>507</v>
      </c>
      <c r="I11" s="1">
        <v>438565</v>
      </c>
      <c r="J11" s="1">
        <v>43914</v>
      </c>
      <c r="K11" s="7"/>
      <c r="L11" s="8"/>
      <c r="M11" s="26">
        <f t="shared" si="0"/>
        <v>9.5455488690599707E-2</v>
      </c>
      <c r="N11" s="4">
        <f t="shared" si="1"/>
        <v>337333.33333333337</v>
      </c>
      <c r="O11" s="5">
        <f t="shared" si="2"/>
        <v>0.94155632411067192</v>
      </c>
      <c r="P11" s="5"/>
      <c r="Q11" s="22">
        <f t="shared" si="3"/>
        <v>50600.000000000007</v>
      </c>
      <c r="R11" s="22">
        <f t="shared" si="4"/>
        <v>202400.00000000003</v>
      </c>
      <c r="S11" s="22">
        <f t="shared" si="5"/>
        <v>84333.333333333343</v>
      </c>
      <c r="T11" s="22">
        <f t="shared" si="6"/>
        <v>42166.666666666672</v>
      </c>
      <c r="U11" s="22">
        <f t="shared" si="7"/>
        <v>5060</v>
      </c>
      <c r="V11" s="19">
        <f t="shared" si="8"/>
        <v>332273.33333333337</v>
      </c>
    </row>
    <row r="12" spans="1:22" ht="15" thickBot="1" x14ac:dyDescent="0.4">
      <c r="A12" s="46" t="s">
        <v>15</v>
      </c>
      <c r="B12" s="1">
        <v>51651</v>
      </c>
      <c r="C12" s="2"/>
      <c r="D12" s="1">
        <v>1423</v>
      </c>
      <c r="E12" s="2"/>
      <c r="F12" s="1">
        <v>19852</v>
      </c>
      <c r="G12" s="1">
        <v>1781</v>
      </c>
      <c r="H12" s="2">
        <v>49</v>
      </c>
      <c r="I12" s="1">
        <v>788734</v>
      </c>
      <c r="J12" s="1">
        <v>27202</v>
      </c>
      <c r="K12" s="7"/>
      <c r="L12" s="8"/>
      <c r="M12" s="26">
        <f t="shared" si="0"/>
        <v>2.7550289442605177E-2</v>
      </c>
      <c r="N12" s="4">
        <f t="shared" si="1"/>
        <v>94866.666666666672</v>
      </c>
      <c r="O12" s="5">
        <f t="shared" si="2"/>
        <v>0.79073787772312021</v>
      </c>
      <c r="P12" s="5"/>
      <c r="Q12" s="22">
        <f t="shared" si="3"/>
        <v>14230</v>
      </c>
      <c r="R12" s="22">
        <f t="shared" si="4"/>
        <v>56920</v>
      </c>
      <c r="S12" s="22">
        <f t="shared" si="5"/>
        <v>23716.666666666668</v>
      </c>
      <c r="T12" s="22">
        <f t="shared" si="6"/>
        <v>11858.333333333334</v>
      </c>
      <c r="U12" s="22">
        <f t="shared" si="7"/>
        <v>1423</v>
      </c>
      <c r="V12" s="19">
        <f t="shared" si="8"/>
        <v>93443.666666666672</v>
      </c>
    </row>
    <row r="13" spans="1:22" ht="15" thickBot="1" x14ac:dyDescent="0.4">
      <c r="A13" s="46" t="s">
        <v>13</v>
      </c>
      <c r="B13" s="1">
        <v>47471</v>
      </c>
      <c r="C13" s="2"/>
      <c r="D13" s="1">
        <v>2096</v>
      </c>
      <c r="E13" s="2"/>
      <c r="F13" s="1">
        <v>37737</v>
      </c>
      <c r="G13" s="1">
        <v>2210</v>
      </c>
      <c r="H13" s="2">
        <v>98</v>
      </c>
      <c r="I13" s="1">
        <v>772669</v>
      </c>
      <c r="J13" s="1">
        <v>35975</v>
      </c>
      <c r="K13" s="7"/>
      <c r="L13" s="8"/>
      <c r="M13" s="26">
        <f t="shared" si="0"/>
        <v>4.4153272524277982E-2</v>
      </c>
      <c r="N13" s="4">
        <f t="shared" si="1"/>
        <v>139733.33333333334</v>
      </c>
      <c r="O13" s="5">
        <f t="shared" si="2"/>
        <v>0.72993559160305344</v>
      </c>
      <c r="P13" s="5"/>
      <c r="Q13" s="22">
        <f t="shared" si="3"/>
        <v>20960</v>
      </c>
      <c r="R13" s="22">
        <f t="shared" si="4"/>
        <v>83840</v>
      </c>
      <c r="S13" s="22">
        <f t="shared" si="5"/>
        <v>34933.333333333336</v>
      </c>
      <c r="T13" s="22">
        <f t="shared" si="6"/>
        <v>17466.666666666668</v>
      </c>
      <c r="U13" s="22">
        <f t="shared" si="7"/>
        <v>2096</v>
      </c>
      <c r="V13" s="19">
        <f t="shared" si="8"/>
        <v>137637.33333333334</v>
      </c>
    </row>
    <row r="14" spans="1:22" ht="15" thickBot="1" x14ac:dyDescent="0.4">
      <c r="A14" s="3" t="s">
        <v>26</v>
      </c>
      <c r="B14" s="1">
        <v>42323</v>
      </c>
      <c r="C14" s="2"/>
      <c r="D14" s="1">
        <v>2123</v>
      </c>
      <c r="E14" s="2"/>
      <c r="F14" s="1">
        <v>37394</v>
      </c>
      <c r="G14" s="1">
        <v>7001</v>
      </c>
      <c r="H14" s="2">
        <v>351</v>
      </c>
      <c r="I14" s="1">
        <v>215330</v>
      </c>
      <c r="J14" s="1">
        <v>35617</v>
      </c>
      <c r="K14" s="8"/>
      <c r="L14" s="8"/>
      <c r="M14" s="26">
        <f t="shared" si="0"/>
        <v>5.0161850530444439E-2</v>
      </c>
      <c r="N14" s="4">
        <f t="shared" si="1"/>
        <v>141533.33333333334</v>
      </c>
      <c r="O14" s="5">
        <f t="shared" si="2"/>
        <v>0.73579368817710789</v>
      </c>
      <c r="P14" s="5"/>
      <c r="Q14" s="22">
        <f t="shared" si="3"/>
        <v>21230</v>
      </c>
      <c r="R14" s="22">
        <f t="shared" si="4"/>
        <v>84920</v>
      </c>
      <c r="S14" s="22">
        <f t="shared" si="5"/>
        <v>35383.333333333336</v>
      </c>
      <c r="T14" s="22">
        <f t="shared" si="6"/>
        <v>17691.666666666668</v>
      </c>
      <c r="U14" s="22">
        <f t="shared" si="7"/>
        <v>2123</v>
      </c>
      <c r="V14" s="19">
        <f t="shared" si="8"/>
        <v>139410.33333333334</v>
      </c>
    </row>
    <row r="15" spans="1:22" ht="15" thickBot="1" x14ac:dyDescent="0.4">
      <c r="A15" s="3" t="s">
        <v>16</v>
      </c>
      <c r="B15" s="1">
        <v>39801</v>
      </c>
      <c r="C15" s="2"/>
      <c r="D15" s="1">
        <v>1697</v>
      </c>
      <c r="E15" s="2"/>
      <c r="F15" s="1">
        <v>37764</v>
      </c>
      <c r="G15" s="1">
        <v>3749</v>
      </c>
      <c r="H15" s="2">
        <v>160</v>
      </c>
      <c r="I15" s="1">
        <v>402940</v>
      </c>
      <c r="J15" s="1">
        <v>37951</v>
      </c>
      <c r="K15" s="8"/>
      <c r="L15" s="8"/>
      <c r="M15" s="26">
        <f t="shared" si="0"/>
        <v>4.2637119670360039E-2</v>
      </c>
      <c r="N15" s="4">
        <f t="shared" si="1"/>
        <v>113133.33333333334</v>
      </c>
      <c r="O15" s="5">
        <f t="shared" si="2"/>
        <v>0.66619917501473191</v>
      </c>
      <c r="P15" s="5"/>
      <c r="Q15" s="22">
        <f t="shared" si="3"/>
        <v>16970</v>
      </c>
      <c r="R15" s="22">
        <f t="shared" si="4"/>
        <v>67880</v>
      </c>
      <c r="S15" s="22">
        <f t="shared" si="5"/>
        <v>28283.333333333336</v>
      </c>
      <c r="T15" s="22">
        <f t="shared" si="6"/>
        <v>14141.666666666668</v>
      </c>
      <c r="U15" s="22">
        <f t="shared" si="7"/>
        <v>1697</v>
      </c>
      <c r="V15" s="19">
        <f t="shared" si="8"/>
        <v>111436.33333333334</v>
      </c>
    </row>
    <row r="16" spans="1:22" ht="15" thickBot="1" x14ac:dyDescent="0.4">
      <c r="A16" s="3" t="s">
        <v>23</v>
      </c>
      <c r="B16" s="1">
        <v>39017</v>
      </c>
      <c r="C16" s="2"/>
      <c r="D16" s="1">
        <v>3529</v>
      </c>
      <c r="E16" s="2"/>
      <c r="F16" s="1">
        <v>29224</v>
      </c>
      <c r="G16" s="1">
        <v>10944</v>
      </c>
      <c r="H16" s="2">
        <v>990</v>
      </c>
      <c r="I16" s="1">
        <v>190718</v>
      </c>
      <c r="J16" s="1">
        <v>53493</v>
      </c>
      <c r="K16" s="8"/>
      <c r="L16" s="8"/>
      <c r="M16" s="26">
        <f t="shared" si="0"/>
        <v>9.0447753543327264E-2</v>
      </c>
      <c r="N16" s="4">
        <f t="shared" si="1"/>
        <v>235266.66666666669</v>
      </c>
      <c r="O16" s="5">
        <f t="shared" si="2"/>
        <v>0.87578350807594219</v>
      </c>
      <c r="P16" s="5"/>
      <c r="Q16" s="22">
        <f t="shared" si="3"/>
        <v>35290</v>
      </c>
      <c r="R16" s="22">
        <f t="shared" si="4"/>
        <v>141160</v>
      </c>
      <c r="S16" s="22">
        <f t="shared" si="5"/>
        <v>58816.666666666672</v>
      </c>
      <c r="T16" s="22">
        <f t="shared" si="6"/>
        <v>29408.333333333336</v>
      </c>
      <c r="U16" s="22">
        <f t="shared" si="7"/>
        <v>3529</v>
      </c>
      <c r="V16" s="19">
        <f t="shared" si="8"/>
        <v>231737.66666666669</v>
      </c>
    </row>
    <row r="17" spans="1:22" ht="15" thickBot="1" x14ac:dyDescent="0.4">
      <c r="A17" s="46" t="s">
        <v>14</v>
      </c>
      <c r="B17" s="1">
        <v>35316</v>
      </c>
      <c r="C17" s="2"/>
      <c r="D17" s="1">
        <v>2608</v>
      </c>
      <c r="E17" s="2"/>
      <c r="F17" s="1">
        <v>6459</v>
      </c>
      <c r="G17" s="1">
        <v>7597</v>
      </c>
      <c r="H17" s="2">
        <v>561</v>
      </c>
      <c r="I17" s="1">
        <v>285970</v>
      </c>
      <c r="J17" s="1">
        <v>61515</v>
      </c>
      <c r="K17" s="7"/>
      <c r="L17" s="8"/>
      <c r="M17" s="26">
        <f t="shared" si="0"/>
        <v>7.3847547853664056E-2</v>
      </c>
      <c r="N17" s="30">
        <f t="shared" si="1"/>
        <v>173866.66666666669</v>
      </c>
      <c r="O17" s="31">
        <f t="shared" si="2"/>
        <v>0.96285084355828221</v>
      </c>
      <c r="P17" s="5"/>
      <c r="Q17" s="22">
        <f t="shared" si="3"/>
        <v>26080.000000000004</v>
      </c>
      <c r="R17" s="22">
        <f t="shared" si="4"/>
        <v>104320.00000000001</v>
      </c>
      <c r="S17" s="22">
        <f t="shared" si="5"/>
        <v>43466.666666666672</v>
      </c>
      <c r="T17" s="22">
        <f t="shared" si="6"/>
        <v>21733.333333333336</v>
      </c>
      <c r="U17" s="22">
        <f t="shared" si="7"/>
        <v>2608</v>
      </c>
      <c r="V17" s="19">
        <f t="shared" si="8"/>
        <v>171258.66666666669</v>
      </c>
    </row>
    <row r="18" spans="1:22" ht="15" thickBot="1" x14ac:dyDescent="0.4">
      <c r="A18" s="3" t="s">
        <v>29</v>
      </c>
      <c r="B18" s="1">
        <v>32908</v>
      </c>
      <c r="C18" s="2"/>
      <c r="D18" s="1">
        <v>1074</v>
      </c>
      <c r="E18" s="2"/>
      <c r="F18" s="1">
        <v>27563</v>
      </c>
      <c r="G18" s="1">
        <v>3855</v>
      </c>
      <c r="H18" s="2">
        <v>126</v>
      </c>
      <c r="I18" s="1">
        <v>235199</v>
      </c>
      <c r="J18" s="1">
        <v>27555</v>
      </c>
      <c r="K18" s="7"/>
      <c r="L18" s="8"/>
      <c r="M18" s="26">
        <f t="shared" si="0"/>
        <v>3.2636440986994045E-2</v>
      </c>
      <c r="N18" s="4">
        <f t="shared" si="1"/>
        <v>71600</v>
      </c>
      <c r="O18" s="5">
        <f t="shared" si="2"/>
        <v>0.6150418994413408</v>
      </c>
      <c r="P18" s="5"/>
      <c r="Q18" s="22">
        <f t="shared" si="3"/>
        <v>10740</v>
      </c>
      <c r="R18" s="22">
        <f t="shared" si="4"/>
        <v>42960</v>
      </c>
      <c r="S18" s="22">
        <f t="shared" si="5"/>
        <v>17900</v>
      </c>
      <c r="T18" s="22">
        <f t="shared" si="6"/>
        <v>8950</v>
      </c>
      <c r="U18" s="22">
        <f t="shared" si="7"/>
        <v>1074</v>
      </c>
      <c r="V18" s="19">
        <f t="shared" si="8"/>
        <v>70526</v>
      </c>
    </row>
    <row r="19" spans="1:22" ht="15" thickBot="1" x14ac:dyDescent="0.4">
      <c r="A19" s="46" t="s">
        <v>21</v>
      </c>
      <c r="B19" s="1">
        <v>29436</v>
      </c>
      <c r="C19" s="2"/>
      <c r="D19" s="1">
        <v>1781</v>
      </c>
      <c r="E19" s="2"/>
      <c r="F19" s="1">
        <v>22741</v>
      </c>
      <c r="G19" s="1">
        <v>2518</v>
      </c>
      <c r="H19" s="2">
        <v>152</v>
      </c>
      <c r="I19" s="1">
        <v>289528</v>
      </c>
      <c r="J19" s="1">
        <v>24769</v>
      </c>
      <c r="K19" s="7"/>
      <c r="L19" s="8"/>
      <c r="M19" s="26">
        <f t="shared" si="0"/>
        <v>6.0504144584862071E-2</v>
      </c>
      <c r="N19" s="4">
        <f t="shared" si="1"/>
        <v>118733.33333333334</v>
      </c>
      <c r="O19" s="5">
        <f t="shared" si="2"/>
        <v>0.80846996069623811</v>
      </c>
      <c r="P19" s="5"/>
      <c r="Q19" s="22">
        <f t="shared" si="3"/>
        <v>17810</v>
      </c>
      <c r="R19" s="22">
        <f t="shared" si="4"/>
        <v>71240</v>
      </c>
      <c r="S19" s="22">
        <f t="shared" si="5"/>
        <v>29683.333333333336</v>
      </c>
      <c r="T19" s="22">
        <f t="shared" si="6"/>
        <v>14841.666666666668</v>
      </c>
      <c r="U19" s="22">
        <f t="shared" si="7"/>
        <v>1781</v>
      </c>
      <c r="V19" s="19">
        <f t="shared" si="8"/>
        <v>116952.33333333334</v>
      </c>
    </row>
    <row r="20" spans="1:22" ht="15" thickBot="1" x14ac:dyDescent="0.4">
      <c r="A20" s="3" t="s">
        <v>27</v>
      </c>
      <c r="B20" s="1">
        <v>29274</v>
      </c>
      <c r="C20" s="2"/>
      <c r="D20" s="1">
        <v>1864</v>
      </c>
      <c r="E20" s="2"/>
      <c r="F20" s="1">
        <v>25541</v>
      </c>
      <c r="G20" s="1">
        <v>4348</v>
      </c>
      <c r="H20" s="2">
        <v>277</v>
      </c>
      <c r="I20" s="1">
        <v>195738</v>
      </c>
      <c r="J20" s="1">
        <v>29075</v>
      </c>
      <c r="K20" s="7"/>
      <c r="L20" s="8"/>
      <c r="M20" s="26">
        <f t="shared" si="0"/>
        <v>6.3674250187880033E-2</v>
      </c>
      <c r="N20" s="4">
        <f t="shared" si="1"/>
        <v>124266.66666666667</v>
      </c>
      <c r="O20" s="5">
        <f t="shared" si="2"/>
        <v>0.79446620171673821</v>
      </c>
      <c r="P20" s="5"/>
      <c r="Q20" s="22">
        <f t="shared" si="3"/>
        <v>18640</v>
      </c>
      <c r="R20" s="22">
        <f t="shared" si="4"/>
        <v>74560</v>
      </c>
      <c r="S20" s="22">
        <f t="shared" si="5"/>
        <v>31066.666666666668</v>
      </c>
      <c r="T20" s="22">
        <f t="shared" si="6"/>
        <v>15533.333333333334</v>
      </c>
      <c r="U20" s="22">
        <f t="shared" si="7"/>
        <v>1864</v>
      </c>
      <c r="V20" s="19">
        <f t="shared" si="8"/>
        <v>122402.66666666667</v>
      </c>
    </row>
    <row r="21" spans="1:22" ht="15" thickBot="1" x14ac:dyDescent="0.4">
      <c r="A21" s="3" t="s">
        <v>18</v>
      </c>
      <c r="B21" s="1">
        <v>22797</v>
      </c>
      <c r="C21" s="2"/>
      <c r="D21" s="1">
        <v>1299</v>
      </c>
      <c r="E21" s="2"/>
      <c r="F21" s="1">
        <v>20007</v>
      </c>
      <c r="G21" s="1">
        <v>3959</v>
      </c>
      <c r="H21" s="2">
        <v>226</v>
      </c>
      <c r="I21" s="1">
        <v>135611</v>
      </c>
      <c r="J21" s="1">
        <v>23549</v>
      </c>
      <c r="K21" s="8"/>
      <c r="L21" s="8"/>
      <c r="M21" s="26">
        <f t="shared" ref="M21:M42" si="9">D21/B21</f>
        <v>5.6981181734438745E-2</v>
      </c>
      <c r="N21" s="4">
        <f t="shared" ref="N21:N43" si="10">D21/$O$1</f>
        <v>86600</v>
      </c>
      <c r="O21" s="5">
        <f t="shared" ref="O21:O43" si="11">ABS(F21-N21)/N21</f>
        <v>0.76897228637413395</v>
      </c>
      <c r="P21" s="5"/>
      <c r="Q21" s="22">
        <f t="shared" ref="Q21:Q42" si="12">$Q$2*$N21</f>
        <v>12990</v>
      </c>
      <c r="R21" s="22">
        <f t="shared" ref="R21:R42" si="13">$R$2*$N21</f>
        <v>51960</v>
      </c>
      <c r="S21" s="22">
        <f t="shared" ref="S21:S42" si="14">$S$2*$N21</f>
        <v>21650</v>
      </c>
      <c r="T21" s="22">
        <f t="shared" ref="T21:T42" si="15">$T$2*$N21</f>
        <v>10825</v>
      </c>
      <c r="U21" s="22">
        <f t="shared" ref="U21:U42" si="16">$U$2*$N21</f>
        <v>1299</v>
      </c>
      <c r="V21" s="19">
        <f t="shared" ref="V21:V42" si="17">N21-U21</f>
        <v>85301</v>
      </c>
    </row>
    <row r="22" spans="1:22" ht="15" thickBot="1" x14ac:dyDescent="0.4">
      <c r="A22" s="3" t="s">
        <v>24</v>
      </c>
      <c r="B22" s="1">
        <v>20261</v>
      </c>
      <c r="C22" s="2"/>
      <c r="D22" s="2">
        <v>726</v>
      </c>
      <c r="E22" s="2"/>
      <c r="F22" s="1">
        <v>7898</v>
      </c>
      <c r="G22" s="1">
        <v>1932</v>
      </c>
      <c r="H22" s="2">
        <v>69</v>
      </c>
      <c r="I22" s="1">
        <v>277603</v>
      </c>
      <c r="J22" s="1">
        <v>26468</v>
      </c>
      <c r="K22" s="7"/>
      <c r="L22" s="8"/>
      <c r="M22" s="26">
        <f t="shared" si="9"/>
        <v>3.583238734514585E-2</v>
      </c>
      <c r="N22" s="4">
        <f t="shared" si="10"/>
        <v>48400</v>
      </c>
      <c r="O22" s="5">
        <f t="shared" si="11"/>
        <v>0.83681818181818179</v>
      </c>
      <c r="P22" s="5"/>
      <c r="Q22" s="22">
        <f t="shared" si="12"/>
        <v>7260</v>
      </c>
      <c r="R22" s="22">
        <f t="shared" si="13"/>
        <v>29040</v>
      </c>
      <c r="S22" s="22">
        <f t="shared" si="14"/>
        <v>12100</v>
      </c>
      <c r="T22" s="22">
        <f t="shared" si="15"/>
        <v>6050</v>
      </c>
      <c r="U22" s="22">
        <f t="shared" si="16"/>
        <v>726</v>
      </c>
      <c r="V22" s="19">
        <f t="shared" si="17"/>
        <v>47674</v>
      </c>
    </row>
    <row r="23" spans="1:22" ht="15" thickBot="1" x14ac:dyDescent="0.4">
      <c r="A23" s="46" t="s">
        <v>9</v>
      </c>
      <c r="B23" s="1">
        <v>19822</v>
      </c>
      <c r="C23" s="2"/>
      <c r="D23" s="1">
        <v>1036</v>
      </c>
      <c r="E23" s="2"/>
      <c r="F23" s="1">
        <v>13603</v>
      </c>
      <c r="G23" s="1">
        <v>2603</v>
      </c>
      <c r="H23" s="2">
        <v>136</v>
      </c>
      <c r="I23" s="1">
        <v>297942</v>
      </c>
      <c r="J23" s="1">
        <v>39126</v>
      </c>
      <c r="K23" s="7"/>
      <c r="L23" s="8"/>
      <c r="M23" s="26">
        <f t="shared" si="9"/>
        <v>5.2265159923317525E-2</v>
      </c>
      <c r="N23" s="4">
        <f t="shared" si="10"/>
        <v>69066.666666666672</v>
      </c>
      <c r="O23" s="5">
        <f t="shared" si="11"/>
        <v>0.80304536679536676</v>
      </c>
      <c r="P23" s="5"/>
      <c r="Q23" s="22">
        <f t="shared" si="12"/>
        <v>10360</v>
      </c>
      <c r="R23" s="22">
        <f t="shared" si="13"/>
        <v>41440</v>
      </c>
      <c r="S23" s="22">
        <f t="shared" si="14"/>
        <v>17266.666666666668</v>
      </c>
      <c r="T23" s="22">
        <f t="shared" si="15"/>
        <v>8633.3333333333339</v>
      </c>
      <c r="U23" s="22">
        <f t="shared" si="16"/>
        <v>1036</v>
      </c>
      <c r="V23" s="19">
        <f t="shared" si="17"/>
        <v>68030.666666666672</v>
      </c>
    </row>
    <row r="24" spans="1:22" ht="15" thickBot="1" x14ac:dyDescent="0.4">
      <c r="A24" s="3" t="s">
        <v>20</v>
      </c>
      <c r="B24" s="1">
        <v>18532</v>
      </c>
      <c r="C24" s="2"/>
      <c r="D24" s="2">
        <v>309</v>
      </c>
      <c r="E24" s="2"/>
      <c r="F24" s="1">
        <v>6440</v>
      </c>
      <c r="G24" s="1">
        <v>2714</v>
      </c>
      <c r="H24" s="2">
        <v>45</v>
      </c>
      <c r="I24" s="1">
        <v>354031</v>
      </c>
      <c r="J24" s="1">
        <v>51841</v>
      </c>
      <c r="K24" s="7"/>
      <c r="L24" s="8"/>
      <c r="M24" s="26">
        <f t="shared" si="9"/>
        <v>1.6673861428879777E-2</v>
      </c>
      <c r="N24" s="4">
        <f t="shared" si="10"/>
        <v>20600</v>
      </c>
      <c r="O24" s="5">
        <f t="shared" si="11"/>
        <v>0.68737864077669908</v>
      </c>
      <c r="P24" s="5"/>
      <c r="Q24" s="22">
        <f t="shared" si="12"/>
        <v>3090</v>
      </c>
      <c r="R24" s="22">
        <f t="shared" si="13"/>
        <v>12360</v>
      </c>
      <c r="S24" s="22">
        <f t="shared" si="14"/>
        <v>5150</v>
      </c>
      <c r="T24" s="22">
        <f t="shared" si="15"/>
        <v>2575</v>
      </c>
      <c r="U24" s="22">
        <f t="shared" si="16"/>
        <v>309</v>
      </c>
      <c r="V24" s="19">
        <f t="shared" si="17"/>
        <v>20291</v>
      </c>
    </row>
    <row r="25" spans="1:22" ht="15" thickBot="1" x14ac:dyDescent="0.4">
      <c r="A25" s="3" t="s">
        <v>32</v>
      </c>
      <c r="B25" s="1">
        <v>17670</v>
      </c>
      <c r="C25" s="2"/>
      <c r="D25" s="2">
        <v>786</v>
      </c>
      <c r="E25" s="2"/>
      <c r="F25" s="1">
        <v>4657</v>
      </c>
      <c r="G25" s="1">
        <v>3133</v>
      </c>
      <c r="H25" s="2">
        <v>139</v>
      </c>
      <c r="I25" s="1">
        <v>167338</v>
      </c>
      <c r="J25" s="1">
        <v>29672</v>
      </c>
      <c r="K25" s="7"/>
      <c r="L25" s="8"/>
      <c r="M25" s="26">
        <f t="shared" si="9"/>
        <v>4.4482173174872665E-2</v>
      </c>
      <c r="N25" s="4">
        <f t="shared" si="10"/>
        <v>52400</v>
      </c>
      <c r="O25" s="5">
        <f t="shared" si="11"/>
        <v>0.91112595419847331</v>
      </c>
      <c r="P25" s="5"/>
      <c r="Q25" s="22">
        <f t="shared" si="12"/>
        <v>7860</v>
      </c>
      <c r="R25" s="22">
        <f t="shared" si="13"/>
        <v>31440</v>
      </c>
      <c r="S25" s="22">
        <f t="shared" si="14"/>
        <v>13100</v>
      </c>
      <c r="T25" s="22">
        <f t="shared" si="15"/>
        <v>6550</v>
      </c>
      <c r="U25" s="22">
        <f t="shared" si="16"/>
        <v>786</v>
      </c>
      <c r="V25" s="19">
        <f t="shared" si="17"/>
        <v>51614</v>
      </c>
    </row>
    <row r="26" spans="1:22" ht="15" thickBot="1" x14ac:dyDescent="0.4">
      <c r="A26" s="3" t="s">
        <v>41</v>
      </c>
      <c r="B26" s="1">
        <v>15877</v>
      </c>
      <c r="C26" s="59">
        <v>257</v>
      </c>
      <c r="D26" s="2">
        <v>400</v>
      </c>
      <c r="E26" s="60">
        <v>7</v>
      </c>
      <c r="F26" s="1">
        <v>7006</v>
      </c>
      <c r="G26" s="1">
        <v>5032</v>
      </c>
      <c r="H26" s="2">
        <v>127</v>
      </c>
      <c r="I26" s="1">
        <v>113917</v>
      </c>
      <c r="J26" s="1">
        <v>36106</v>
      </c>
      <c r="K26" s="7"/>
      <c r="L26" s="8"/>
      <c r="M26" s="26">
        <f t="shared" si="9"/>
        <v>2.5193676387226804E-2</v>
      </c>
      <c r="N26" s="4">
        <f t="shared" si="10"/>
        <v>26666.666666666668</v>
      </c>
      <c r="O26" s="5">
        <f t="shared" si="11"/>
        <v>0.73727500000000001</v>
      </c>
      <c r="P26" s="5"/>
      <c r="Q26" s="22">
        <f t="shared" si="12"/>
        <v>4000</v>
      </c>
      <c r="R26" s="22">
        <f t="shared" si="13"/>
        <v>16000</v>
      </c>
      <c r="S26" s="22">
        <f t="shared" si="14"/>
        <v>6666.666666666667</v>
      </c>
      <c r="T26" s="22">
        <f t="shared" si="15"/>
        <v>3333.3333333333335</v>
      </c>
      <c r="U26" s="22">
        <f t="shared" si="16"/>
        <v>400</v>
      </c>
      <c r="V26" s="19">
        <f t="shared" si="17"/>
        <v>26266.666666666668</v>
      </c>
    </row>
    <row r="27" spans="1:22" ht="15" thickBot="1" x14ac:dyDescent="0.4">
      <c r="A27" s="3" t="s">
        <v>33</v>
      </c>
      <c r="B27" s="1">
        <v>14897</v>
      </c>
      <c r="C27" s="2"/>
      <c r="D27" s="2">
        <v>747</v>
      </c>
      <c r="E27" s="2"/>
      <c r="F27" s="1">
        <v>14080</v>
      </c>
      <c r="G27" s="1">
        <v>2047</v>
      </c>
      <c r="H27" s="2">
        <v>103</v>
      </c>
      <c r="I27" s="1">
        <v>227099</v>
      </c>
      <c r="J27" s="1">
        <v>31200</v>
      </c>
      <c r="K27" s="8"/>
      <c r="L27" s="8"/>
      <c r="M27" s="26">
        <f t="shared" si="9"/>
        <v>5.0144324360609518E-2</v>
      </c>
      <c r="N27" s="4">
        <f t="shared" si="10"/>
        <v>49800</v>
      </c>
      <c r="O27" s="5">
        <f t="shared" si="11"/>
        <v>0.71726907630522085</v>
      </c>
      <c r="P27" s="5"/>
      <c r="Q27" s="22">
        <f t="shared" si="12"/>
        <v>7470</v>
      </c>
      <c r="R27" s="22">
        <f t="shared" si="13"/>
        <v>29880</v>
      </c>
      <c r="S27" s="22">
        <f t="shared" si="14"/>
        <v>12450</v>
      </c>
      <c r="T27" s="22">
        <f t="shared" si="15"/>
        <v>6225</v>
      </c>
      <c r="U27" s="22">
        <f t="shared" si="16"/>
        <v>747</v>
      </c>
      <c r="V27" s="19">
        <f t="shared" si="17"/>
        <v>49053</v>
      </c>
    </row>
    <row r="28" spans="1:22" ht="15" thickBot="1" x14ac:dyDescent="0.4">
      <c r="A28" s="3" t="s">
        <v>22</v>
      </c>
      <c r="B28" s="1">
        <v>13413</v>
      </c>
      <c r="C28" s="2"/>
      <c r="D28" s="2">
        <v>481</v>
      </c>
      <c r="E28" s="2"/>
      <c r="F28" s="1">
        <v>5204</v>
      </c>
      <c r="G28" s="1">
        <v>2304</v>
      </c>
      <c r="H28" s="2">
        <v>83</v>
      </c>
      <c r="I28" s="1">
        <v>167713</v>
      </c>
      <c r="J28" s="1">
        <v>28805</v>
      </c>
      <c r="K28" s="7"/>
      <c r="L28" s="8"/>
      <c r="M28" s="26">
        <f t="shared" si="9"/>
        <v>3.5860732125549841E-2</v>
      </c>
      <c r="N28" s="4">
        <f t="shared" si="10"/>
        <v>32066.666666666668</v>
      </c>
      <c r="O28" s="5">
        <f t="shared" si="11"/>
        <v>0.83771309771309777</v>
      </c>
      <c r="P28" s="5"/>
      <c r="Q28" s="22">
        <f t="shared" si="12"/>
        <v>4810</v>
      </c>
      <c r="R28" s="22">
        <f t="shared" si="13"/>
        <v>19240</v>
      </c>
      <c r="S28" s="22">
        <f t="shared" si="14"/>
        <v>8016.666666666667</v>
      </c>
      <c r="T28" s="22">
        <f t="shared" si="15"/>
        <v>4008.3333333333335</v>
      </c>
      <c r="U28" s="22">
        <f t="shared" si="16"/>
        <v>481</v>
      </c>
      <c r="V28" s="19">
        <f t="shared" si="17"/>
        <v>31585.666666666668</v>
      </c>
    </row>
    <row r="29" spans="1:22" ht="15" thickBot="1" x14ac:dyDescent="0.4">
      <c r="A29" s="3" t="s">
        <v>40</v>
      </c>
      <c r="B29" s="1">
        <v>13356</v>
      </c>
      <c r="C29" s="2"/>
      <c r="D29" s="2">
        <v>538</v>
      </c>
      <c r="E29" s="2"/>
      <c r="F29" s="1">
        <v>11932</v>
      </c>
      <c r="G29" s="1">
        <v>12608</v>
      </c>
      <c r="H29" s="2">
        <v>508</v>
      </c>
      <c r="I29" s="1">
        <v>120528</v>
      </c>
      <c r="J29" s="1">
        <v>113774</v>
      </c>
      <c r="K29" s="8"/>
      <c r="L29" s="8"/>
      <c r="M29" s="26">
        <f t="shared" si="9"/>
        <v>4.0281521413596887E-2</v>
      </c>
      <c r="N29" s="4">
        <f t="shared" si="10"/>
        <v>35866.666666666672</v>
      </c>
      <c r="O29" s="5">
        <f t="shared" si="11"/>
        <v>0.66732342007434953</v>
      </c>
      <c r="P29" s="5"/>
      <c r="Q29" s="22">
        <f t="shared" si="12"/>
        <v>5380.0000000000009</v>
      </c>
      <c r="R29" s="22">
        <f t="shared" si="13"/>
        <v>21520.000000000004</v>
      </c>
      <c r="S29" s="22">
        <f t="shared" si="14"/>
        <v>8966.6666666666679</v>
      </c>
      <c r="T29" s="22">
        <f t="shared" si="15"/>
        <v>4483.3333333333339</v>
      </c>
      <c r="U29" s="22">
        <f t="shared" si="16"/>
        <v>538</v>
      </c>
      <c r="V29" s="19">
        <f t="shared" si="17"/>
        <v>35328.666666666672</v>
      </c>
    </row>
    <row r="30" spans="1:22" ht="15" thickBot="1" x14ac:dyDescent="0.4">
      <c r="A30" s="3" t="s">
        <v>36</v>
      </c>
      <c r="B30" s="1">
        <v>13052</v>
      </c>
      <c r="C30" s="59">
        <v>308</v>
      </c>
      <c r="D30" s="2">
        <v>522</v>
      </c>
      <c r="E30" s="60">
        <v>5</v>
      </c>
      <c r="F30" s="1">
        <v>12510</v>
      </c>
      <c r="G30" s="1">
        <v>2662</v>
      </c>
      <c r="H30" s="2">
        <v>106</v>
      </c>
      <c r="I30" s="1">
        <v>168120</v>
      </c>
      <c r="J30" s="1">
        <v>34288</v>
      </c>
      <c r="K30" s="8"/>
      <c r="L30" s="8"/>
      <c r="M30" s="26">
        <f t="shared" si="9"/>
        <v>3.9993870671161509E-2</v>
      </c>
      <c r="N30" s="4">
        <f t="shared" si="10"/>
        <v>34800</v>
      </c>
      <c r="O30" s="5">
        <f t="shared" si="11"/>
        <v>0.64051724137931032</v>
      </c>
      <c r="P30" s="5"/>
      <c r="Q30" s="22">
        <f t="shared" si="12"/>
        <v>5220</v>
      </c>
      <c r="R30" s="22">
        <f t="shared" si="13"/>
        <v>20880</v>
      </c>
      <c r="S30" s="22">
        <f t="shared" si="14"/>
        <v>8700</v>
      </c>
      <c r="T30" s="22">
        <f t="shared" si="15"/>
        <v>4350</v>
      </c>
      <c r="U30" s="22">
        <f t="shared" si="16"/>
        <v>522</v>
      </c>
      <c r="V30" s="19">
        <f t="shared" si="17"/>
        <v>34278</v>
      </c>
    </row>
    <row r="31" spans="1:22" ht="15" thickBot="1" x14ac:dyDescent="0.4">
      <c r="A31" s="3" t="s">
        <v>30</v>
      </c>
      <c r="B31" s="1">
        <v>11967</v>
      </c>
      <c r="C31" s="2"/>
      <c r="D31" s="2">
        <v>570</v>
      </c>
      <c r="E31" s="2"/>
      <c r="F31" s="1">
        <v>3716</v>
      </c>
      <c r="G31" s="1">
        <v>4021</v>
      </c>
      <c r="H31" s="2">
        <v>192</v>
      </c>
      <c r="I31" s="1">
        <v>120680</v>
      </c>
      <c r="J31" s="1">
        <v>40549</v>
      </c>
      <c r="K31" s="7"/>
      <c r="L31" s="8"/>
      <c r="M31" s="26">
        <f t="shared" si="9"/>
        <v>4.7630985209325648E-2</v>
      </c>
      <c r="N31" s="4">
        <f t="shared" si="10"/>
        <v>38000</v>
      </c>
      <c r="O31" s="5">
        <f t="shared" si="11"/>
        <v>0.90221052631578946</v>
      </c>
      <c r="P31" s="5"/>
      <c r="Q31" s="22">
        <f t="shared" si="12"/>
        <v>5700</v>
      </c>
      <c r="R31" s="22">
        <f t="shared" si="13"/>
        <v>22800</v>
      </c>
      <c r="S31" s="22">
        <f t="shared" si="14"/>
        <v>9500</v>
      </c>
      <c r="T31" s="22">
        <f t="shared" si="15"/>
        <v>4750</v>
      </c>
      <c r="U31" s="22">
        <f t="shared" si="16"/>
        <v>570</v>
      </c>
      <c r="V31" s="19">
        <f t="shared" si="17"/>
        <v>37430</v>
      </c>
    </row>
    <row r="32" spans="1:22" ht="15" thickBot="1" x14ac:dyDescent="0.4">
      <c r="A32" s="3" t="s">
        <v>35</v>
      </c>
      <c r="B32" s="1">
        <v>11513</v>
      </c>
      <c r="C32" s="2"/>
      <c r="D32" s="2">
        <v>644</v>
      </c>
      <c r="E32" s="2"/>
      <c r="F32" s="1">
        <v>7904</v>
      </c>
      <c r="G32" s="1">
        <v>1876</v>
      </c>
      <c r="H32" s="2">
        <v>105</v>
      </c>
      <c r="I32" s="1">
        <v>161984</v>
      </c>
      <c r="J32" s="1">
        <v>26393</v>
      </c>
      <c r="K32" s="7"/>
      <c r="L32" s="8"/>
      <c r="M32" s="26">
        <f t="shared" si="9"/>
        <v>5.5936767132806396E-2</v>
      </c>
      <c r="N32" s="4">
        <f t="shared" si="10"/>
        <v>42933.333333333336</v>
      </c>
      <c r="O32" s="5">
        <f t="shared" si="11"/>
        <v>0.81590062111801243</v>
      </c>
      <c r="P32" s="5"/>
      <c r="Q32" s="22">
        <f t="shared" si="12"/>
        <v>6440</v>
      </c>
      <c r="R32" s="22">
        <f t="shared" si="13"/>
        <v>25760</v>
      </c>
      <c r="S32" s="22">
        <f t="shared" si="14"/>
        <v>10733.333333333334</v>
      </c>
      <c r="T32" s="22">
        <f t="shared" si="15"/>
        <v>5366.666666666667</v>
      </c>
      <c r="U32" s="22">
        <f t="shared" si="16"/>
        <v>644</v>
      </c>
      <c r="V32" s="19">
        <f t="shared" si="17"/>
        <v>42289.333333333336</v>
      </c>
    </row>
    <row r="33" spans="1:22" ht="15" thickBot="1" x14ac:dyDescent="0.4">
      <c r="A33" s="3" t="s">
        <v>50</v>
      </c>
      <c r="B33" s="1">
        <v>11122</v>
      </c>
      <c r="C33" s="2"/>
      <c r="D33" s="2">
        <v>138</v>
      </c>
      <c r="E33" s="2"/>
      <c r="F33" s="1">
        <v>10635</v>
      </c>
      <c r="G33" s="1">
        <v>5750</v>
      </c>
      <c r="H33" s="2">
        <v>71</v>
      </c>
      <c r="I33" s="1">
        <v>75864</v>
      </c>
      <c r="J33" s="1">
        <v>39218</v>
      </c>
      <c r="K33" s="7"/>
      <c r="L33" s="8"/>
      <c r="M33" s="26">
        <f t="shared" si="9"/>
        <v>1.2407840316489839E-2</v>
      </c>
      <c r="N33" s="4">
        <f t="shared" si="10"/>
        <v>9200</v>
      </c>
      <c r="O33" s="5">
        <f t="shared" si="11"/>
        <v>0.15597826086956521</v>
      </c>
      <c r="P33" s="5"/>
      <c r="Q33" s="22">
        <f t="shared" si="12"/>
        <v>1380</v>
      </c>
      <c r="R33" s="22">
        <f t="shared" si="13"/>
        <v>5520</v>
      </c>
      <c r="S33" s="22">
        <f t="shared" si="14"/>
        <v>2300</v>
      </c>
      <c r="T33" s="22">
        <f t="shared" si="15"/>
        <v>1150</v>
      </c>
      <c r="U33" s="22">
        <f t="shared" si="16"/>
        <v>138</v>
      </c>
      <c r="V33" s="19">
        <f t="shared" si="17"/>
        <v>9062</v>
      </c>
    </row>
    <row r="34" spans="1:22" ht="15" thickBot="1" x14ac:dyDescent="0.4">
      <c r="A34" s="3" t="s">
        <v>25</v>
      </c>
      <c r="B34" s="1">
        <v>9175</v>
      </c>
      <c r="C34" s="2"/>
      <c r="D34" s="2">
        <v>407</v>
      </c>
      <c r="E34" s="2"/>
      <c r="F34" s="1">
        <v>2725</v>
      </c>
      <c r="G34" s="1">
        <v>1782</v>
      </c>
      <c r="H34" s="2">
        <v>79</v>
      </c>
      <c r="I34" s="1">
        <v>138238</v>
      </c>
      <c r="J34" s="1">
        <v>26849</v>
      </c>
      <c r="K34" s="7"/>
      <c r="L34" s="8"/>
      <c r="M34" s="26">
        <f t="shared" si="9"/>
        <v>4.4359673024523164E-2</v>
      </c>
      <c r="N34" s="4">
        <f t="shared" si="10"/>
        <v>27133.333333333336</v>
      </c>
      <c r="O34" s="5">
        <f t="shared" si="11"/>
        <v>0.89957002457002455</v>
      </c>
      <c r="P34" s="5"/>
      <c r="Q34" s="22">
        <f t="shared" si="12"/>
        <v>4070</v>
      </c>
      <c r="R34" s="22">
        <f t="shared" si="13"/>
        <v>16280</v>
      </c>
      <c r="S34" s="22">
        <f t="shared" si="14"/>
        <v>6783.3333333333339</v>
      </c>
      <c r="T34" s="22">
        <f t="shared" si="15"/>
        <v>3391.666666666667</v>
      </c>
      <c r="U34" s="22">
        <f t="shared" si="16"/>
        <v>407</v>
      </c>
      <c r="V34" s="19">
        <f t="shared" si="17"/>
        <v>26726.333333333336</v>
      </c>
    </row>
    <row r="35" spans="1:22" ht="15" thickBot="1" x14ac:dyDescent="0.4">
      <c r="A35" s="3" t="s">
        <v>45</v>
      </c>
      <c r="B35" s="1">
        <v>8504</v>
      </c>
      <c r="C35" s="2"/>
      <c r="D35" s="2">
        <v>202</v>
      </c>
      <c r="E35" s="2"/>
      <c r="F35" s="1">
        <v>5501</v>
      </c>
      <c r="G35" s="1">
        <v>2919</v>
      </c>
      <c r="H35" s="2">
        <v>69</v>
      </c>
      <c r="I35" s="1">
        <v>71203</v>
      </c>
      <c r="J35" s="1">
        <v>24441</v>
      </c>
      <c r="K35" s="7"/>
      <c r="L35" s="8"/>
      <c r="M35" s="26">
        <f t="shared" si="9"/>
        <v>2.3753527751646283E-2</v>
      </c>
      <c r="N35" s="4">
        <f t="shared" si="10"/>
        <v>13466.666666666668</v>
      </c>
      <c r="O35" s="5">
        <f t="shared" si="11"/>
        <v>0.59150990099009904</v>
      </c>
      <c r="P35" s="5"/>
      <c r="Q35" s="22">
        <f t="shared" si="12"/>
        <v>2020</v>
      </c>
      <c r="R35" s="22">
        <f t="shared" si="13"/>
        <v>8080</v>
      </c>
      <c r="S35" s="22">
        <f t="shared" si="14"/>
        <v>3366.666666666667</v>
      </c>
      <c r="T35" s="22">
        <f t="shared" si="15"/>
        <v>1683.3333333333335</v>
      </c>
      <c r="U35" s="22">
        <f t="shared" si="16"/>
        <v>202</v>
      </c>
      <c r="V35" s="19">
        <f t="shared" si="17"/>
        <v>13264.666666666668</v>
      </c>
    </row>
    <row r="36" spans="1:22" ht="15" thickBot="1" x14ac:dyDescent="0.4">
      <c r="A36" s="3" t="s">
        <v>43</v>
      </c>
      <c r="B36" s="1">
        <v>8194</v>
      </c>
      <c r="C36" s="2"/>
      <c r="D36" s="2">
        <v>310</v>
      </c>
      <c r="E36" s="2"/>
      <c r="F36" s="1">
        <v>3919</v>
      </c>
      <c r="G36" s="1">
        <v>8415</v>
      </c>
      <c r="H36" s="2">
        <v>318</v>
      </c>
      <c r="I36" s="1">
        <v>45412</v>
      </c>
      <c r="J36" s="1">
        <v>46636</v>
      </c>
      <c r="K36" s="8"/>
      <c r="L36" s="8"/>
      <c r="M36" s="26">
        <f t="shared" si="9"/>
        <v>3.7832560410056136E-2</v>
      </c>
      <c r="N36" s="4">
        <f t="shared" si="10"/>
        <v>20666.666666666668</v>
      </c>
      <c r="O36" s="5">
        <f t="shared" si="11"/>
        <v>0.81037096774193551</v>
      </c>
      <c r="P36" s="5"/>
      <c r="Q36" s="22">
        <f t="shared" si="12"/>
        <v>3100</v>
      </c>
      <c r="R36" s="22">
        <f t="shared" si="13"/>
        <v>12400</v>
      </c>
      <c r="S36" s="22">
        <f t="shared" si="14"/>
        <v>5166.666666666667</v>
      </c>
      <c r="T36" s="22">
        <f t="shared" si="15"/>
        <v>2583.3333333333335</v>
      </c>
      <c r="U36" s="22">
        <f t="shared" si="16"/>
        <v>310</v>
      </c>
      <c r="V36" s="19">
        <f t="shared" si="17"/>
        <v>20356.666666666668</v>
      </c>
    </row>
    <row r="37" spans="1:22" ht="15" thickBot="1" x14ac:dyDescent="0.4">
      <c r="A37" s="3" t="s">
        <v>38</v>
      </c>
      <c r="B37" s="1">
        <v>8167</v>
      </c>
      <c r="C37" s="2"/>
      <c r="D37" s="2">
        <v>376</v>
      </c>
      <c r="E37" s="2"/>
      <c r="F37" s="1">
        <v>4872</v>
      </c>
      <c r="G37" s="1">
        <v>1828</v>
      </c>
      <c r="H37" s="2">
        <v>84</v>
      </c>
      <c r="I37" s="1">
        <v>158672</v>
      </c>
      <c r="J37" s="1">
        <v>35516</v>
      </c>
      <c r="K37" s="8"/>
      <c r="L37" s="8"/>
      <c r="M37" s="26">
        <f t="shared" si="9"/>
        <v>4.6038937186237298E-2</v>
      </c>
      <c r="N37" s="4">
        <f t="shared" si="10"/>
        <v>25066.666666666668</v>
      </c>
      <c r="O37" s="5">
        <f t="shared" si="11"/>
        <v>0.80563829787234043</v>
      </c>
      <c r="P37" s="5"/>
      <c r="Q37" s="22">
        <f t="shared" si="12"/>
        <v>3760</v>
      </c>
      <c r="R37" s="22">
        <f t="shared" si="13"/>
        <v>15040</v>
      </c>
      <c r="S37" s="22">
        <f t="shared" si="14"/>
        <v>6266.666666666667</v>
      </c>
      <c r="T37" s="22">
        <f t="shared" si="15"/>
        <v>3133.3333333333335</v>
      </c>
      <c r="U37" s="22">
        <f t="shared" si="16"/>
        <v>376</v>
      </c>
      <c r="V37" s="19">
        <f t="shared" si="17"/>
        <v>24690.666666666668</v>
      </c>
    </row>
    <row r="38" spans="1:22" ht="15" thickBot="1" x14ac:dyDescent="0.4">
      <c r="A38" s="3" t="s">
        <v>28</v>
      </c>
      <c r="B38" s="1">
        <v>7710</v>
      </c>
      <c r="C38" s="2"/>
      <c r="D38" s="2">
        <v>90</v>
      </c>
      <c r="E38" s="2"/>
      <c r="F38" s="1">
        <v>3437</v>
      </c>
      <c r="G38" s="1">
        <v>2405</v>
      </c>
      <c r="H38" s="2">
        <v>28</v>
      </c>
      <c r="I38" s="1">
        <v>179664</v>
      </c>
      <c r="J38" s="1">
        <v>56041</v>
      </c>
      <c r="K38" s="8"/>
      <c r="L38" s="8"/>
      <c r="M38" s="26">
        <f t="shared" si="9"/>
        <v>1.1673151750972763E-2</v>
      </c>
      <c r="N38" s="4">
        <f t="shared" si="10"/>
        <v>6000</v>
      </c>
      <c r="O38" s="5">
        <f t="shared" si="11"/>
        <v>0.42716666666666664</v>
      </c>
      <c r="P38" s="5"/>
      <c r="Q38" s="22">
        <f t="shared" si="12"/>
        <v>900</v>
      </c>
      <c r="R38" s="22">
        <f t="shared" si="13"/>
        <v>3600</v>
      </c>
      <c r="S38" s="22">
        <f t="shared" si="14"/>
        <v>1500</v>
      </c>
      <c r="T38" s="22">
        <f t="shared" si="15"/>
        <v>750</v>
      </c>
      <c r="U38" s="22">
        <f t="shared" si="16"/>
        <v>90</v>
      </c>
      <c r="V38" s="19">
        <f t="shared" si="17"/>
        <v>5910</v>
      </c>
    </row>
    <row r="39" spans="1:22" ht="21.5" thickBot="1" x14ac:dyDescent="0.4">
      <c r="A39" s="3" t="s">
        <v>63</v>
      </c>
      <c r="B39" s="1">
        <v>7551</v>
      </c>
      <c r="C39" s="2"/>
      <c r="D39" s="2">
        <v>407</v>
      </c>
      <c r="E39" s="2"/>
      <c r="F39" s="1">
        <v>6085</v>
      </c>
      <c r="G39" s="1">
        <v>10699</v>
      </c>
      <c r="H39" s="2">
        <v>577</v>
      </c>
      <c r="I39" s="1">
        <v>40419</v>
      </c>
      <c r="J39" s="1">
        <v>57271</v>
      </c>
      <c r="K39" s="8"/>
      <c r="L39" s="8"/>
      <c r="M39" s="26">
        <f t="shared" si="9"/>
        <v>5.3900145676069391E-2</v>
      </c>
      <c r="N39" s="4">
        <f t="shared" si="10"/>
        <v>27133.333333333336</v>
      </c>
      <c r="O39" s="5">
        <f t="shared" si="11"/>
        <v>0.77573710073710078</v>
      </c>
      <c r="P39" s="5"/>
      <c r="Q39" s="22">
        <f t="shared" si="12"/>
        <v>4070</v>
      </c>
      <c r="R39" s="22">
        <f t="shared" si="13"/>
        <v>16280</v>
      </c>
      <c r="S39" s="22">
        <f t="shared" si="14"/>
        <v>6783.3333333333339</v>
      </c>
      <c r="T39" s="22">
        <f t="shared" si="15"/>
        <v>3391.666666666667</v>
      </c>
      <c r="U39" s="22">
        <f t="shared" si="16"/>
        <v>407</v>
      </c>
      <c r="V39" s="19">
        <f t="shared" si="17"/>
        <v>26726.333333333336</v>
      </c>
    </row>
    <row r="40" spans="1:22" ht="15" thickBot="1" x14ac:dyDescent="0.4">
      <c r="A40" s="3" t="s">
        <v>31</v>
      </c>
      <c r="B40" s="1">
        <v>7166</v>
      </c>
      <c r="C40" s="2"/>
      <c r="D40" s="2">
        <v>373</v>
      </c>
      <c r="E40" s="2"/>
      <c r="F40" s="1">
        <v>1754</v>
      </c>
      <c r="G40" s="1">
        <v>2327</v>
      </c>
      <c r="H40" s="2">
        <v>121</v>
      </c>
      <c r="I40" s="1">
        <v>107666</v>
      </c>
      <c r="J40" s="1">
        <v>34955</v>
      </c>
      <c r="K40" s="7"/>
      <c r="L40" s="8"/>
      <c r="M40" s="26">
        <f t="shared" si="9"/>
        <v>5.2051353614289704E-2</v>
      </c>
      <c r="N40" s="4">
        <f t="shared" si="10"/>
        <v>24866.666666666668</v>
      </c>
      <c r="O40" s="5">
        <f t="shared" si="11"/>
        <v>0.92946380697050934</v>
      </c>
      <c r="P40" s="5"/>
      <c r="Q40" s="22">
        <f t="shared" si="12"/>
        <v>3730</v>
      </c>
      <c r="R40" s="22">
        <f t="shared" si="13"/>
        <v>14920</v>
      </c>
      <c r="S40" s="22">
        <f t="shared" si="14"/>
        <v>6216.666666666667</v>
      </c>
      <c r="T40" s="22">
        <f t="shared" si="15"/>
        <v>3108.3333333333335</v>
      </c>
      <c r="U40" s="22">
        <f t="shared" si="16"/>
        <v>373</v>
      </c>
      <c r="V40" s="19">
        <f t="shared" si="17"/>
        <v>24493.666666666668</v>
      </c>
    </row>
    <row r="41" spans="1:22" ht="15" thickBot="1" x14ac:dyDescent="0.4">
      <c r="A41" s="3" t="s">
        <v>44</v>
      </c>
      <c r="B41" s="1">
        <v>6317</v>
      </c>
      <c r="C41" s="2"/>
      <c r="D41" s="2">
        <v>283</v>
      </c>
      <c r="E41" s="2"/>
      <c r="F41" s="1">
        <v>4049</v>
      </c>
      <c r="G41" s="1">
        <v>3013</v>
      </c>
      <c r="H41" s="2">
        <v>135</v>
      </c>
      <c r="I41" s="1">
        <v>147344</v>
      </c>
      <c r="J41" s="1">
        <v>70270</v>
      </c>
      <c r="K41" s="7"/>
      <c r="L41" s="8"/>
      <c r="M41" s="26">
        <f t="shared" si="9"/>
        <v>4.4799746715212918E-2</v>
      </c>
      <c r="N41" s="4">
        <f t="shared" si="10"/>
        <v>18866.666666666668</v>
      </c>
      <c r="O41" s="5">
        <f t="shared" si="11"/>
        <v>0.78538869257950528</v>
      </c>
      <c r="P41" s="5"/>
      <c r="Q41" s="22">
        <f t="shared" si="12"/>
        <v>2830</v>
      </c>
      <c r="R41" s="22">
        <f t="shared" si="13"/>
        <v>11320</v>
      </c>
      <c r="S41" s="22">
        <f t="shared" si="14"/>
        <v>4716.666666666667</v>
      </c>
      <c r="T41" s="22">
        <f t="shared" si="15"/>
        <v>2358.3333333333335</v>
      </c>
      <c r="U41" s="22">
        <f t="shared" si="16"/>
        <v>283</v>
      </c>
      <c r="V41" s="19">
        <f t="shared" si="17"/>
        <v>18583.666666666668</v>
      </c>
    </row>
    <row r="42" spans="1:22" ht="15" thickBot="1" x14ac:dyDescent="0.4">
      <c r="A42" s="3" t="s">
        <v>46</v>
      </c>
      <c r="B42" s="1">
        <v>5532</v>
      </c>
      <c r="C42" s="2"/>
      <c r="D42" s="2">
        <v>299</v>
      </c>
      <c r="E42" s="2"/>
      <c r="F42" s="2">
        <v>967</v>
      </c>
      <c r="G42" s="1">
        <v>1398</v>
      </c>
      <c r="H42" s="2">
        <v>76</v>
      </c>
      <c r="I42" s="1">
        <v>144371</v>
      </c>
      <c r="J42" s="1">
        <v>36485</v>
      </c>
      <c r="K42" s="7"/>
      <c r="L42" s="8"/>
      <c r="M42" s="26">
        <f t="shared" si="9"/>
        <v>5.4049168474331166E-2</v>
      </c>
      <c r="N42" s="4">
        <f t="shared" si="10"/>
        <v>19933.333333333336</v>
      </c>
      <c r="O42" s="5">
        <f t="shared" si="11"/>
        <v>0.95148829431438131</v>
      </c>
      <c r="P42" s="5"/>
      <c r="Q42" s="22">
        <f t="shared" si="12"/>
        <v>2990.0000000000005</v>
      </c>
      <c r="R42" s="22">
        <f t="shared" si="13"/>
        <v>11960.000000000002</v>
      </c>
      <c r="S42" s="22">
        <f t="shared" si="14"/>
        <v>4983.3333333333339</v>
      </c>
      <c r="T42" s="22">
        <f t="shared" si="15"/>
        <v>2491.666666666667</v>
      </c>
      <c r="U42" s="22">
        <f t="shared" si="16"/>
        <v>299</v>
      </c>
      <c r="V42" s="19">
        <f t="shared" si="17"/>
        <v>19634.333333333336</v>
      </c>
    </row>
    <row r="43" spans="1:22" ht="15" thickBot="1" x14ac:dyDescent="0.4">
      <c r="A43" s="3" t="s">
        <v>34</v>
      </c>
      <c r="B43" s="1">
        <v>5003</v>
      </c>
      <c r="C43" s="2"/>
      <c r="D43" s="2">
        <v>107</v>
      </c>
      <c r="E43" s="2"/>
      <c r="F43" s="1">
        <v>1044</v>
      </c>
      <c r="G43" s="1">
        <v>1658</v>
      </c>
      <c r="H43" s="2">
        <v>35</v>
      </c>
      <c r="I43" s="1">
        <v>96258</v>
      </c>
      <c r="J43" s="1">
        <v>31897</v>
      </c>
      <c r="K43" s="8"/>
      <c r="L43" s="8"/>
      <c r="M43" s="25"/>
      <c r="N43" s="4">
        <f t="shared" si="10"/>
        <v>7133.3333333333339</v>
      </c>
      <c r="O43" s="5">
        <f t="shared" si="11"/>
        <v>0.85364485981308413</v>
      </c>
      <c r="P43" s="5"/>
      <c r="Q43" s="22">
        <f>Q40*$N43</f>
        <v>26607333.333333336</v>
      </c>
      <c r="R43" s="22">
        <f>R40*$N43</f>
        <v>106429333.33333334</v>
      </c>
      <c r="S43" s="22">
        <f>S40*$N43</f>
        <v>44345555.55555556</v>
      </c>
      <c r="T43" s="22">
        <f>T40*$N43</f>
        <v>22172777.77777778</v>
      </c>
      <c r="U43" s="22">
        <f>U40*$N43</f>
        <v>2660733.3333333335</v>
      </c>
    </row>
    <row r="44" spans="1:22" ht="15" thickBot="1" x14ac:dyDescent="0.4">
      <c r="A44" s="3" t="s">
        <v>54</v>
      </c>
      <c r="B44" s="1">
        <v>4177</v>
      </c>
      <c r="C44" s="2"/>
      <c r="D44" s="2">
        <v>46</v>
      </c>
      <c r="E44" s="2"/>
      <c r="F44" s="1">
        <v>1108</v>
      </c>
      <c r="G44" s="1">
        <v>4722</v>
      </c>
      <c r="H44" s="2">
        <v>52</v>
      </c>
      <c r="I44" s="1">
        <v>30389</v>
      </c>
      <c r="J44" s="1">
        <v>34351</v>
      </c>
      <c r="K44" s="8"/>
      <c r="L44" s="8"/>
      <c r="M44" s="24"/>
      <c r="N44" s="4"/>
      <c r="O44" s="5"/>
      <c r="P44" s="5"/>
    </row>
    <row r="45" spans="1:22" ht="15" thickBot="1" x14ac:dyDescent="0.4">
      <c r="A45" s="3" t="s">
        <v>42</v>
      </c>
      <c r="B45" s="1">
        <v>3868</v>
      </c>
      <c r="C45" s="2"/>
      <c r="D45" s="2">
        <v>190</v>
      </c>
      <c r="E45" s="2"/>
      <c r="F45" s="1">
        <v>2290</v>
      </c>
      <c r="G45" s="1">
        <v>2845</v>
      </c>
      <c r="H45" s="2">
        <v>140</v>
      </c>
      <c r="I45" s="1">
        <v>57505</v>
      </c>
      <c r="J45" s="1">
        <v>42292</v>
      </c>
      <c r="K45" s="8"/>
      <c r="L45" s="8"/>
    </row>
    <row r="46" spans="1:22" ht="15" thickBot="1" x14ac:dyDescent="0.4">
      <c r="A46" s="3" t="s">
        <v>37</v>
      </c>
      <c r="B46" s="1">
        <v>3801</v>
      </c>
      <c r="C46" s="2"/>
      <c r="D46" s="2">
        <v>144</v>
      </c>
      <c r="E46" s="2"/>
      <c r="F46" s="1">
        <v>2251</v>
      </c>
      <c r="G46" s="2">
        <v>901</v>
      </c>
      <c r="H46" s="2">
        <v>34</v>
      </c>
      <c r="I46" s="1">
        <v>102149</v>
      </c>
      <c r="J46" s="1">
        <v>24219</v>
      </c>
      <c r="K46" s="7"/>
      <c r="L46" s="8"/>
    </row>
    <row r="47" spans="1:22" ht="15" thickBot="1" x14ac:dyDescent="0.4">
      <c r="A47" s="3" t="s">
        <v>49</v>
      </c>
      <c r="B47" s="1">
        <v>2506</v>
      </c>
      <c r="C47" s="2"/>
      <c r="D47" s="2">
        <v>77</v>
      </c>
      <c r="E47" s="2"/>
      <c r="F47" s="1">
        <v>1050</v>
      </c>
      <c r="G47" s="1">
        <v>1402</v>
      </c>
      <c r="H47" s="2">
        <v>43</v>
      </c>
      <c r="I47" s="1">
        <v>38567</v>
      </c>
      <c r="J47" s="1">
        <v>21581</v>
      </c>
      <c r="K47" s="7"/>
      <c r="L47" s="8"/>
    </row>
    <row r="48" spans="1:22" ht="15" thickBot="1" x14ac:dyDescent="0.4">
      <c r="A48" s="3" t="s">
        <v>53</v>
      </c>
      <c r="B48" s="1">
        <v>2095</v>
      </c>
      <c r="C48" s="2"/>
      <c r="D48" s="2">
        <v>49</v>
      </c>
      <c r="E48" s="2"/>
      <c r="F48" s="2">
        <v>744</v>
      </c>
      <c r="G48" s="1">
        <v>2749</v>
      </c>
      <c r="H48" s="2">
        <v>64</v>
      </c>
      <c r="I48" s="1">
        <v>59200</v>
      </c>
      <c r="J48" s="1">
        <v>77684</v>
      </c>
      <c r="K48" s="8"/>
      <c r="L48" s="8"/>
    </row>
    <row r="49" spans="1:12" ht="15" thickBot="1" x14ac:dyDescent="0.4">
      <c r="A49" s="3" t="s">
        <v>39</v>
      </c>
      <c r="B49" s="1">
        <v>1819</v>
      </c>
      <c r="C49" s="2"/>
      <c r="D49" s="2">
        <v>73</v>
      </c>
      <c r="E49" s="2"/>
      <c r="F49" s="2">
        <v>636</v>
      </c>
      <c r="G49" s="1">
        <v>1353</v>
      </c>
      <c r="H49" s="2">
        <v>54</v>
      </c>
      <c r="I49" s="1">
        <v>40609</v>
      </c>
      <c r="J49" s="1">
        <v>30210</v>
      </c>
      <c r="K49" s="7"/>
      <c r="L49" s="8"/>
    </row>
    <row r="50" spans="1:12" ht="15" thickBot="1" x14ac:dyDescent="0.4">
      <c r="A50" s="3" t="s">
        <v>56</v>
      </c>
      <c r="B50" s="1">
        <v>1567</v>
      </c>
      <c r="C50" s="2"/>
      <c r="D50" s="2">
        <v>69</v>
      </c>
      <c r="E50" s="2"/>
      <c r="F50" s="2">
        <v>521</v>
      </c>
      <c r="G50" s="2">
        <v>874</v>
      </c>
      <c r="H50" s="2">
        <v>39</v>
      </c>
      <c r="I50" s="1">
        <v>81343</v>
      </c>
      <c r="J50" s="1">
        <v>45389</v>
      </c>
      <c r="K50" s="8"/>
      <c r="L50" s="8"/>
    </row>
    <row r="51" spans="1:12" ht="15" thickBot="1" x14ac:dyDescent="0.4">
      <c r="A51" s="3" t="s">
        <v>48</v>
      </c>
      <c r="B51" s="2">
        <v>944</v>
      </c>
      <c r="C51" s="2"/>
      <c r="D51" s="2">
        <v>54</v>
      </c>
      <c r="E51" s="2"/>
      <c r="F51" s="2">
        <v>66</v>
      </c>
      <c r="G51" s="1">
        <v>1513</v>
      </c>
      <c r="H51" s="2">
        <v>87</v>
      </c>
      <c r="I51" s="1">
        <v>25058</v>
      </c>
      <c r="J51" s="1">
        <v>40158</v>
      </c>
      <c r="K51" s="8"/>
      <c r="L51" s="8"/>
    </row>
    <row r="52" spans="1:12" ht="15" thickBot="1" x14ac:dyDescent="0.4">
      <c r="A52" s="3" t="s">
        <v>55</v>
      </c>
      <c r="B52" s="2">
        <v>787</v>
      </c>
      <c r="C52" s="2"/>
      <c r="D52" s="2">
        <v>11</v>
      </c>
      <c r="E52" s="2"/>
      <c r="F52" s="2">
        <v>242</v>
      </c>
      <c r="G52" s="1">
        <v>1360</v>
      </c>
      <c r="H52" s="2">
        <v>19</v>
      </c>
      <c r="I52" s="1">
        <v>18840</v>
      </c>
      <c r="J52" s="1">
        <v>32552</v>
      </c>
      <c r="K52" s="7"/>
      <c r="L52" s="8"/>
    </row>
    <row r="53" spans="1:12" ht="15" thickBot="1" x14ac:dyDescent="0.4">
      <c r="A53" s="3" t="s">
        <v>47</v>
      </c>
      <c r="B53" s="2">
        <v>643</v>
      </c>
      <c r="C53" s="2"/>
      <c r="D53" s="2">
        <v>17</v>
      </c>
      <c r="E53" s="2"/>
      <c r="F53" s="2">
        <v>48</v>
      </c>
      <c r="G53" s="2">
        <v>454</v>
      </c>
      <c r="H53" s="2">
        <v>12</v>
      </c>
      <c r="I53" s="1">
        <v>46304</v>
      </c>
      <c r="J53" s="1">
        <v>32704</v>
      </c>
      <c r="K53" s="7"/>
      <c r="L53" s="8"/>
    </row>
    <row r="54" spans="1:12" ht="15" thickBot="1" x14ac:dyDescent="0.4">
      <c r="A54" s="3" t="s">
        <v>51</v>
      </c>
      <c r="B54" s="2">
        <v>478</v>
      </c>
      <c r="C54" s="2"/>
      <c r="D54" s="2">
        <v>16</v>
      </c>
      <c r="E54" s="2"/>
      <c r="F54" s="2">
        <v>22</v>
      </c>
      <c r="G54" s="2">
        <v>447</v>
      </c>
      <c r="H54" s="2">
        <v>15</v>
      </c>
      <c r="I54" s="1">
        <v>29726</v>
      </c>
      <c r="J54" s="1">
        <v>27813</v>
      </c>
      <c r="K54" s="7"/>
      <c r="L54" s="8"/>
    </row>
    <row r="55" spans="1:12" ht="15" thickBot="1" x14ac:dyDescent="0.4">
      <c r="A55" s="3" t="s">
        <v>52</v>
      </c>
      <c r="B55" s="2">
        <v>402</v>
      </c>
      <c r="C55" s="2"/>
      <c r="D55" s="2">
        <v>10</v>
      </c>
      <c r="E55" s="2"/>
      <c r="F55" s="2">
        <v>40</v>
      </c>
      <c r="G55" s="2">
        <v>550</v>
      </c>
      <c r="H55" s="2">
        <v>14</v>
      </c>
      <c r="I55" s="1">
        <v>37045</v>
      </c>
      <c r="J55" s="1">
        <v>50639</v>
      </c>
      <c r="K55" s="8"/>
      <c r="L55" s="8"/>
    </row>
    <row r="56" spans="1:12" ht="15" thickBot="1" x14ac:dyDescent="0.4">
      <c r="A56" s="3" t="s">
        <v>64</v>
      </c>
      <c r="B56" s="2">
        <v>154</v>
      </c>
      <c r="C56" s="2"/>
      <c r="D56" s="2">
        <v>5</v>
      </c>
      <c r="E56" s="2"/>
      <c r="F56" s="2">
        <v>18</v>
      </c>
      <c r="G56" s="2"/>
      <c r="H56" s="2"/>
      <c r="I56" s="1">
        <v>4920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59">
        <v>1</v>
      </c>
      <c r="D57" s="2">
        <v>2</v>
      </c>
      <c r="E57" s="2"/>
      <c r="F57" s="2">
        <v>7</v>
      </c>
      <c r="G57" s="2"/>
      <c r="H57" s="2"/>
      <c r="I57" s="1">
        <v>3817</v>
      </c>
      <c r="J57" s="2"/>
      <c r="K57" s="7"/>
      <c r="L57" s="7"/>
    </row>
    <row r="58" spans="1:12" ht="15" thickBot="1" x14ac:dyDescent="0.4">
      <c r="A58" s="57" t="s">
        <v>65</v>
      </c>
      <c r="B58" s="56">
        <v>2866</v>
      </c>
      <c r="C58" s="55"/>
      <c r="D58" s="55">
        <v>125</v>
      </c>
      <c r="E58" s="55"/>
      <c r="F58" s="56">
        <v>1891</v>
      </c>
      <c r="G58" s="55">
        <v>846</v>
      </c>
      <c r="H58" s="55">
        <v>37</v>
      </c>
      <c r="I58" s="56">
        <v>13022</v>
      </c>
      <c r="J58" s="56">
        <v>3845</v>
      </c>
      <c r="K58" s="63"/>
      <c r="L58" s="63"/>
    </row>
    <row r="59" spans="1:12" ht="21.5" thickBot="1" x14ac:dyDescent="0.4">
      <c r="A59" s="14" t="s">
        <v>66</v>
      </c>
      <c r="B59" s="15">
        <v>69</v>
      </c>
      <c r="C59" s="15"/>
      <c r="D59" s="15">
        <v>6</v>
      </c>
      <c r="E59" s="15"/>
      <c r="F59" s="15">
        <v>2</v>
      </c>
      <c r="G59" s="15"/>
      <c r="H59" s="15"/>
      <c r="I59" s="38">
        <v>1384</v>
      </c>
      <c r="J59" s="15"/>
      <c r="K59" s="39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57D2DD8C-4625-432A-A82D-ED8FA37DEEB1}"/>
    <hyperlink ref="A6" r:id="rId2" display="https://www.worldometers.info/coronavirus/usa/new-jersey/" xr:uid="{8D1BC300-98C7-41CE-8713-145328F6FA85}"/>
    <hyperlink ref="A8" r:id="rId3" display="https://www.worldometers.info/coronavirus/usa/massachusetts/" xr:uid="{F473F4FF-F67C-4BEF-B509-445E705BA7C5}"/>
    <hyperlink ref="A9" r:id="rId4" display="https://www.worldometers.info/coronavirus/usa/california/" xr:uid="{27328D73-5CCA-4D2D-A774-39BE0D31FE70}"/>
    <hyperlink ref="A10" r:id="rId5" display="https://www.worldometers.info/coronavirus/usa/pennsylvania/" xr:uid="{43EEA4AE-EE70-4804-AE9F-A39DB37089CB}"/>
    <hyperlink ref="A12" r:id="rId6" display="https://www.worldometers.info/coronavirus/usa/texas/" xr:uid="{A4EEAEF5-F39B-49C0-815E-17F5D8A46B8B}"/>
    <hyperlink ref="A13" r:id="rId7" display="https://www.worldometers.info/coronavirus/usa/florida/" xr:uid="{22A300D4-E9E4-4565-85C7-6CB9DED93465}"/>
    <hyperlink ref="A17" r:id="rId8" display="https://www.worldometers.info/coronavirus/usa/louisiana/" xr:uid="{56D21F1B-6649-46A8-B677-3215EC7EC135}"/>
    <hyperlink ref="A19" r:id="rId9" display="https://www.worldometers.info/coronavirus/usa/ohio/" xr:uid="{AE81B194-6A01-4AB5-9455-31503DC46870}"/>
    <hyperlink ref="A23" r:id="rId10" display="https://www.worldometers.info/coronavirus/usa/washington/" xr:uid="{F454B28C-D8F6-4340-A833-152D2AA4156E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13052</v>
      </c>
      <c r="C2" s="59">
        <v>308</v>
      </c>
      <c r="D2" s="2">
        <v>522</v>
      </c>
      <c r="E2" s="60">
        <v>5</v>
      </c>
      <c r="F2" s="1">
        <v>12510</v>
      </c>
      <c r="G2" s="1">
        <v>2662</v>
      </c>
      <c r="H2" s="2">
        <v>106</v>
      </c>
      <c r="I2" s="1">
        <v>168120</v>
      </c>
      <c r="J2" s="1">
        <v>34288</v>
      </c>
      <c r="K2" s="44"/>
      <c r="L2" s="51">
        <f>IFERROR(B2/I2,0)</f>
        <v>7.7635022602902684E-2</v>
      </c>
      <c r="M2" s="52">
        <f>IFERROR(H2/G2,0)</f>
        <v>3.9819684447783624E-2</v>
      </c>
      <c r="N2" s="50">
        <f>D2*250</f>
        <v>130500</v>
      </c>
      <c r="O2" s="53">
        <f>ABS(N2-B2)/B2</f>
        <v>8.9984676677903774</v>
      </c>
    </row>
    <row r="3" spans="1:15" ht="15" thickBot="1" x14ac:dyDescent="0.35">
      <c r="A3" s="3" t="s">
        <v>52</v>
      </c>
      <c r="B3" s="2">
        <v>402</v>
      </c>
      <c r="C3" s="2"/>
      <c r="D3" s="2">
        <v>10</v>
      </c>
      <c r="E3" s="2"/>
      <c r="F3" s="2">
        <v>40</v>
      </c>
      <c r="G3" s="2">
        <v>550</v>
      </c>
      <c r="H3" s="2">
        <v>14</v>
      </c>
      <c r="I3" s="1">
        <v>37045</v>
      </c>
      <c r="J3" s="1">
        <v>50639</v>
      </c>
      <c r="K3" s="43"/>
      <c r="L3" s="51">
        <f>IFERROR(B3/I3,0)</f>
        <v>1.0851666891618303E-2</v>
      </c>
      <c r="M3" s="52">
        <f>IFERROR(H3/G3,0)</f>
        <v>2.5454545454545455E-2</v>
      </c>
      <c r="N3" s="50">
        <f>D3*250</f>
        <v>2500</v>
      </c>
      <c r="O3" s="53">
        <f t="shared" ref="O3:O56" si="0">ABS(N3-B3)/B3</f>
        <v>5.2189054726368163</v>
      </c>
    </row>
    <row r="4" spans="1:15" ht="14.5" thickBot="1" x14ac:dyDescent="0.35">
      <c r="A4" s="3" t="s">
        <v>33</v>
      </c>
      <c r="B4" s="1">
        <v>14897</v>
      </c>
      <c r="C4" s="2"/>
      <c r="D4" s="2">
        <v>747</v>
      </c>
      <c r="E4" s="2"/>
      <c r="F4" s="1">
        <v>14080</v>
      </c>
      <c r="G4" s="1">
        <v>2047</v>
      </c>
      <c r="H4" s="2">
        <v>103</v>
      </c>
      <c r="I4" s="1">
        <v>227099</v>
      </c>
      <c r="J4" s="1">
        <v>31200</v>
      </c>
      <c r="K4" s="44"/>
      <c r="L4" s="51">
        <f>IFERROR(B4/I4,0)</f>
        <v>6.5596942302696179E-2</v>
      </c>
      <c r="M4" s="52">
        <f>IFERROR(H4/G4,0)</f>
        <v>5.031753786028334E-2</v>
      </c>
      <c r="N4" s="50">
        <f>D4*250</f>
        <v>186750</v>
      </c>
      <c r="O4" s="53">
        <f t="shared" si="0"/>
        <v>11.536081090152379</v>
      </c>
    </row>
    <row r="5" spans="1:15" ht="12.5" customHeight="1" thickBot="1" x14ac:dyDescent="0.35">
      <c r="A5" s="3" t="s">
        <v>34</v>
      </c>
      <c r="B5" s="1">
        <v>5003</v>
      </c>
      <c r="C5" s="2"/>
      <c r="D5" s="2">
        <v>107</v>
      </c>
      <c r="E5" s="2"/>
      <c r="F5" s="1">
        <v>1044</v>
      </c>
      <c r="G5" s="1">
        <v>1658</v>
      </c>
      <c r="H5" s="2">
        <v>35</v>
      </c>
      <c r="I5" s="1">
        <v>96258</v>
      </c>
      <c r="J5" s="1">
        <v>31897</v>
      </c>
      <c r="K5" s="44"/>
      <c r="L5" s="51">
        <f>IFERROR(B5/I5,0)</f>
        <v>5.1974900787467013E-2</v>
      </c>
      <c r="M5" s="52">
        <f>IFERROR(H5/G5,0)</f>
        <v>2.1109770808202654E-2</v>
      </c>
      <c r="N5" s="50">
        <f>D5*250</f>
        <v>26750</v>
      </c>
      <c r="O5" s="53">
        <f t="shared" si="0"/>
        <v>4.3467919248450926</v>
      </c>
    </row>
    <row r="6" spans="1:15" ht="15" thickBot="1" x14ac:dyDescent="0.35">
      <c r="A6" s="46" t="s">
        <v>10</v>
      </c>
      <c r="B6" s="1">
        <v>85893</v>
      </c>
      <c r="C6" s="59">
        <v>8</v>
      </c>
      <c r="D6" s="1">
        <v>3512</v>
      </c>
      <c r="E6" s="2"/>
      <c r="F6" s="1">
        <v>66443</v>
      </c>
      <c r="G6" s="1">
        <v>2174</v>
      </c>
      <c r="H6" s="2">
        <v>89</v>
      </c>
      <c r="I6" s="1">
        <v>1428487</v>
      </c>
      <c r="J6" s="1">
        <v>36153</v>
      </c>
      <c r="K6" s="44"/>
      <c r="L6" s="51">
        <f>IFERROR(B6/I6,0)</f>
        <v>6.0128653603427965E-2</v>
      </c>
      <c r="M6" s="52">
        <f>IFERROR(H6/G6,0)</f>
        <v>4.0938362465501379E-2</v>
      </c>
      <c r="N6" s="50">
        <f>D6*250</f>
        <v>878000</v>
      </c>
      <c r="O6" s="53">
        <f t="shared" si="0"/>
        <v>9.2220204207560563</v>
      </c>
    </row>
    <row r="7" spans="1:15" ht="14.5" thickBot="1" x14ac:dyDescent="0.35">
      <c r="A7" s="3" t="s">
        <v>18</v>
      </c>
      <c r="B7" s="1">
        <v>22797</v>
      </c>
      <c r="C7" s="2"/>
      <c r="D7" s="1">
        <v>1299</v>
      </c>
      <c r="E7" s="2"/>
      <c r="F7" s="1">
        <v>20007</v>
      </c>
      <c r="G7" s="1">
        <v>3959</v>
      </c>
      <c r="H7" s="2">
        <v>226</v>
      </c>
      <c r="I7" s="1">
        <v>135611</v>
      </c>
      <c r="J7" s="1">
        <v>23549</v>
      </c>
      <c r="K7" s="44"/>
      <c r="L7" s="51">
        <f>IFERROR(B7/I7,0)</f>
        <v>0.16810583212276289</v>
      </c>
      <c r="M7" s="52">
        <f>IFERROR(H7/G7,0)</f>
        <v>5.7085122505683254E-2</v>
      </c>
      <c r="N7" s="50">
        <f>D7*250</f>
        <v>324750</v>
      </c>
      <c r="O7" s="53">
        <f t="shared" si="0"/>
        <v>13.245295433609686</v>
      </c>
    </row>
    <row r="8" spans="1:15" ht="15" thickBot="1" x14ac:dyDescent="0.35">
      <c r="A8" s="3" t="s">
        <v>23</v>
      </c>
      <c r="B8" s="1">
        <v>39017</v>
      </c>
      <c r="C8" s="2"/>
      <c r="D8" s="1">
        <v>3529</v>
      </c>
      <c r="E8" s="2"/>
      <c r="F8" s="1">
        <v>29224</v>
      </c>
      <c r="G8" s="1">
        <v>10944</v>
      </c>
      <c r="H8" s="2">
        <v>990</v>
      </c>
      <c r="I8" s="1">
        <v>190718</v>
      </c>
      <c r="J8" s="1">
        <v>53493</v>
      </c>
      <c r="K8" s="43"/>
      <c r="L8" s="51">
        <f>IFERROR(B8/I8,0)</f>
        <v>0.20457953627869419</v>
      </c>
      <c r="M8" s="52">
        <f>IFERROR(H8/G8,0)</f>
        <v>9.0460526315789477E-2</v>
      </c>
      <c r="N8" s="50">
        <f>D8*250</f>
        <v>882250</v>
      </c>
      <c r="O8" s="53">
        <f t="shared" si="0"/>
        <v>21.611938385831817</v>
      </c>
    </row>
    <row r="9" spans="1:15" ht="14.5" thickBot="1" x14ac:dyDescent="0.35">
      <c r="A9" s="3" t="s">
        <v>43</v>
      </c>
      <c r="B9" s="1">
        <v>8194</v>
      </c>
      <c r="C9" s="2"/>
      <c r="D9" s="2">
        <v>310</v>
      </c>
      <c r="E9" s="2"/>
      <c r="F9" s="1">
        <v>3919</v>
      </c>
      <c r="G9" s="1">
        <v>8415</v>
      </c>
      <c r="H9" s="2">
        <v>318</v>
      </c>
      <c r="I9" s="1">
        <v>45412</v>
      </c>
      <c r="J9" s="1">
        <v>46636</v>
      </c>
      <c r="K9" s="44"/>
      <c r="L9" s="51">
        <f>IFERROR(B9/I9,0)</f>
        <v>0.18043688892803664</v>
      </c>
      <c r="M9" s="52">
        <f>IFERROR(H9/G9,0)</f>
        <v>3.7789661319073083E-2</v>
      </c>
      <c r="N9" s="50">
        <f>D9*250</f>
        <v>77500</v>
      </c>
      <c r="O9" s="53">
        <f t="shared" si="0"/>
        <v>8.4581401025140348</v>
      </c>
    </row>
    <row r="10" spans="1:15" ht="14.5" thickBot="1" x14ac:dyDescent="0.35">
      <c r="A10" s="3" t="s">
        <v>63</v>
      </c>
      <c r="B10" s="1">
        <v>7551</v>
      </c>
      <c r="C10" s="2"/>
      <c r="D10" s="2">
        <v>407</v>
      </c>
      <c r="E10" s="2"/>
      <c r="F10" s="1">
        <v>6085</v>
      </c>
      <c r="G10" s="1">
        <v>10699</v>
      </c>
      <c r="H10" s="2">
        <v>577</v>
      </c>
      <c r="I10" s="1">
        <v>40419</v>
      </c>
      <c r="J10" s="1">
        <v>57271</v>
      </c>
      <c r="K10" s="44"/>
      <c r="L10" s="51">
        <f>IFERROR(B10/I10,0)</f>
        <v>0.18681808060565575</v>
      </c>
      <c r="M10" s="52">
        <f>IFERROR(H10/G10,0)</f>
        <v>5.393027385736985E-2</v>
      </c>
      <c r="N10" s="50">
        <f>D10*250</f>
        <v>101750</v>
      </c>
      <c r="O10" s="53">
        <f t="shared" si="0"/>
        <v>12.475036419017348</v>
      </c>
    </row>
    <row r="11" spans="1:15" ht="15" thickBot="1" x14ac:dyDescent="0.35">
      <c r="A11" s="46" t="s">
        <v>13</v>
      </c>
      <c r="B11" s="1">
        <v>47471</v>
      </c>
      <c r="C11" s="2"/>
      <c r="D11" s="1">
        <v>2096</v>
      </c>
      <c r="E11" s="2"/>
      <c r="F11" s="1">
        <v>37737</v>
      </c>
      <c r="G11" s="1">
        <v>2210</v>
      </c>
      <c r="H11" s="2">
        <v>98</v>
      </c>
      <c r="I11" s="1">
        <v>772669</v>
      </c>
      <c r="J11" s="1">
        <v>35975</v>
      </c>
      <c r="K11" s="43"/>
      <c r="L11" s="51">
        <f>IFERROR(B11/I11,0)</f>
        <v>6.1437691948298692E-2</v>
      </c>
      <c r="M11" s="52">
        <f>IFERROR(H11/G11,0)</f>
        <v>4.4343891402714934E-2</v>
      </c>
      <c r="N11" s="50">
        <f>D11*250</f>
        <v>524000</v>
      </c>
      <c r="O11" s="53">
        <f t="shared" si="0"/>
        <v>10.038318131069495</v>
      </c>
    </row>
    <row r="12" spans="1:15" ht="14.5" thickBot="1" x14ac:dyDescent="0.35">
      <c r="A12" s="3" t="s">
        <v>16</v>
      </c>
      <c r="B12" s="1">
        <v>39801</v>
      </c>
      <c r="C12" s="2"/>
      <c r="D12" s="1">
        <v>1697</v>
      </c>
      <c r="E12" s="2"/>
      <c r="F12" s="1">
        <v>37764</v>
      </c>
      <c r="G12" s="1">
        <v>3749</v>
      </c>
      <c r="H12" s="2">
        <v>160</v>
      </c>
      <c r="I12" s="1">
        <v>402940</v>
      </c>
      <c r="J12" s="1">
        <v>37951</v>
      </c>
      <c r="K12" s="44"/>
      <c r="L12" s="51">
        <f>IFERROR(B12/I12,0)</f>
        <v>9.8776492778081107E-2</v>
      </c>
      <c r="M12" s="52">
        <f>IFERROR(H12/G12,0)</f>
        <v>4.2678047479327824E-2</v>
      </c>
      <c r="N12" s="50">
        <f>D12*250</f>
        <v>424250</v>
      </c>
      <c r="O12" s="53">
        <f t="shared" si="0"/>
        <v>9.6592799175900108</v>
      </c>
    </row>
    <row r="13" spans="1:15" ht="14.5" thickBot="1" x14ac:dyDescent="0.35">
      <c r="A13" s="3" t="s">
        <v>64</v>
      </c>
      <c r="B13" s="2">
        <v>154</v>
      </c>
      <c r="C13" s="2"/>
      <c r="D13" s="2">
        <v>5</v>
      </c>
      <c r="E13" s="2"/>
      <c r="F13" s="2">
        <v>18</v>
      </c>
      <c r="G13" s="2"/>
      <c r="H13" s="2"/>
      <c r="I13" s="1">
        <v>4920</v>
      </c>
      <c r="J13" s="2"/>
      <c r="K13" s="44"/>
      <c r="L13" s="51">
        <f>IFERROR(B13/I13,0)</f>
        <v>3.1300813008130084E-2</v>
      </c>
      <c r="M13" s="52">
        <f>IFERROR(H13/G13,0)</f>
        <v>0</v>
      </c>
      <c r="N13" s="50">
        <f>D13*250</f>
        <v>1250</v>
      </c>
      <c r="O13" s="53">
        <f t="shared" si="0"/>
        <v>7.116883116883117</v>
      </c>
    </row>
    <row r="14" spans="1:15" ht="14.5" thickBot="1" x14ac:dyDescent="0.35">
      <c r="A14" s="3" t="s">
        <v>47</v>
      </c>
      <c r="B14" s="2">
        <v>643</v>
      </c>
      <c r="C14" s="2"/>
      <c r="D14" s="2">
        <v>17</v>
      </c>
      <c r="E14" s="2"/>
      <c r="F14" s="2">
        <v>48</v>
      </c>
      <c r="G14" s="2">
        <v>454</v>
      </c>
      <c r="H14" s="2">
        <v>12</v>
      </c>
      <c r="I14" s="1">
        <v>46304</v>
      </c>
      <c r="J14" s="1">
        <v>32704</v>
      </c>
      <c r="K14" s="44"/>
      <c r="L14" s="51">
        <f>IFERROR(B14/I14,0)</f>
        <v>1.3886489288182447E-2</v>
      </c>
      <c r="M14" s="52">
        <f>IFERROR(H14/G14,0)</f>
        <v>2.643171806167401E-2</v>
      </c>
      <c r="N14" s="50">
        <f>D14*250</f>
        <v>4250</v>
      </c>
      <c r="O14" s="53">
        <f t="shared" si="0"/>
        <v>5.6096423017107311</v>
      </c>
    </row>
    <row r="15" spans="1:15" ht="15" thickBot="1" x14ac:dyDescent="0.35">
      <c r="A15" s="3" t="s">
        <v>49</v>
      </c>
      <c r="B15" s="1">
        <v>2506</v>
      </c>
      <c r="C15" s="2"/>
      <c r="D15" s="2">
        <v>77</v>
      </c>
      <c r="E15" s="2"/>
      <c r="F15" s="1">
        <v>1050</v>
      </c>
      <c r="G15" s="1">
        <v>1402</v>
      </c>
      <c r="H15" s="2">
        <v>43</v>
      </c>
      <c r="I15" s="1">
        <v>38567</v>
      </c>
      <c r="J15" s="1">
        <v>21581</v>
      </c>
      <c r="K15" s="43"/>
      <c r="L15" s="51">
        <f>IFERROR(B15/I15,0)</f>
        <v>6.4977830787979363E-2</v>
      </c>
      <c r="M15" s="52">
        <f>IFERROR(H15/G15,0)</f>
        <v>3.0670470756062766E-2</v>
      </c>
      <c r="N15" s="50">
        <f>D15*250</f>
        <v>19250</v>
      </c>
      <c r="O15" s="53">
        <f t="shared" si="0"/>
        <v>6.6815642458100557</v>
      </c>
    </row>
    <row r="16" spans="1:15" ht="14.5" thickBot="1" x14ac:dyDescent="0.35">
      <c r="A16" s="3" t="s">
        <v>12</v>
      </c>
      <c r="B16" s="1">
        <v>100418</v>
      </c>
      <c r="C16" s="2"/>
      <c r="D16" s="1">
        <v>4525</v>
      </c>
      <c r="E16" s="2"/>
      <c r="F16" s="1">
        <v>95782</v>
      </c>
      <c r="G16" s="1">
        <v>7925</v>
      </c>
      <c r="H16" s="2">
        <v>357</v>
      </c>
      <c r="I16" s="1">
        <v>642713</v>
      </c>
      <c r="J16" s="1">
        <v>50720</v>
      </c>
      <c r="K16" s="44"/>
      <c r="L16" s="51">
        <f>IFERROR(B16/I16,0)</f>
        <v>0.15624081043949634</v>
      </c>
      <c r="M16" s="52">
        <f>IFERROR(H16/G16,0)</f>
        <v>4.504731861198738E-2</v>
      </c>
      <c r="N16" s="50">
        <f>D16*250</f>
        <v>1131250</v>
      </c>
      <c r="O16" s="53">
        <f t="shared" si="0"/>
        <v>10.265410583759884</v>
      </c>
    </row>
    <row r="17" spans="1:15" ht="14.5" thickBot="1" x14ac:dyDescent="0.35">
      <c r="A17" s="3" t="s">
        <v>27</v>
      </c>
      <c r="B17" s="1">
        <v>29274</v>
      </c>
      <c r="C17" s="2"/>
      <c r="D17" s="1">
        <v>1864</v>
      </c>
      <c r="E17" s="2"/>
      <c r="F17" s="1">
        <v>25541</v>
      </c>
      <c r="G17" s="1">
        <v>4348</v>
      </c>
      <c r="H17" s="2">
        <v>277</v>
      </c>
      <c r="I17" s="1">
        <v>195738</v>
      </c>
      <c r="J17" s="1">
        <v>29075</v>
      </c>
      <c r="K17" s="44"/>
      <c r="L17" s="51">
        <f>IFERROR(B17/I17,0)</f>
        <v>0.14955706096925481</v>
      </c>
      <c r="M17" s="52">
        <f>IFERROR(H17/G17,0)</f>
        <v>6.3707451701931928E-2</v>
      </c>
      <c r="N17" s="50">
        <f>D17*250</f>
        <v>466000</v>
      </c>
      <c r="O17" s="53">
        <f t="shared" si="0"/>
        <v>14.918562546970007</v>
      </c>
    </row>
    <row r="18" spans="1:15" ht="15" thickBot="1" x14ac:dyDescent="0.35">
      <c r="A18" s="3" t="s">
        <v>41</v>
      </c>
      <c r="B18" s="1">
        <v>15877</v>
      </c>
      <c r="C18" s="59">
        <v>257</v>
      </c>
      <c r="D18" s="2">
        <v>400</v>
      </c>
      <c r="E18" s="60">
        <v>7</v>
      </c>
      <c r="F18" s="1">
        <v>7006</v>
      </c>
      <c r="G18" s="1">
        <v>5032</v>
      </c>
      <c r="H18" s="2">
        <v>127</v>
      </c>
      <c r="I18" s="1">
        <v>113917</v>
      </c>
      <c r="J18" s="1">
        <v>36106</v>
      </c>
      <c r="K18" s="43"/>
      <c r="L18" s="51">
        <f>IFERROR(B18/I18,0)</f>
        <v>0.13937340344285751</v>
      </c>
      <c r="M18" s="52">
        <f>IFERROR(H18/G18,0)</f>
        <v>2.5238473767885534E-2</v>
      </c>
      <c r="N18" s="50">
        <f>D18*250</f>
        <v>100000</v>
      </c>
      <c r="O18" s="53">
        <f t="shared" si="0"/>
        <v>5.2984190968067013</v>
      </c>
    </row>
    <row r="19" spans="1:15" ht="14.5" thickBot="1" x14ac:dyDescent="0.35">
      <c r="A19" s="3" t="s">
        <v>45</v>
      </c>
      <c r="B19" s="1">
        <v>8504</v>
      </c>
      <c r="C19" s="2"/>
      <c r="D19" s="2">
        <v>202</v>
      </c>
      <c r="E19" s="2"/>
      <c r="F19" s="1">
        <v>5501</v>
      </c>
      <c r="G19" s="1">
        <v>2919</v>
      </c>
      <c r="H19" s="2">
        <v>69</v>
      </c>
      <c r="I19" s="1">
        <v>71203</v>
      </c>
      <c r="J19" s="1">
        <v>24441</v>
      </c>
      <c r="K19" s="44"/>
      <c r="L19" s="51">
        <f>IFERROR(B19/I19,0)</f>
        <v>0.11943316995070433</v>
      </c>
      <c r="M19" s="52">
        <f>IFERROR(H19/G19,0)</f>
        <v>2.3638232271325797E-2</v>
      </c>
      <c r="N19" s="50">
        <f>D19*250</f>
        <v>50500</v>
      </c>
      <c r="O19" s="53">
        <f t="shared" si="0"/>
        <v>4.9383819379115712</v>
      </c>
    </row>
    <row r="20" spans="1:15" ht="14.5" thickBot="1" x14ac:dyDescent="0.35">
      <c r="A20" s="3" t="s">
        <v>38</v>
      </c>
      <c r="B20" s="1">
        <v>8167</v>
      </c>
      <c r="C20" s="2"/>
      <c r="D20" s="2">
        <v>376</v>
      </c>
      <c r="E20" s="2"/>
      <c r="F20" s="1">
        <v>4872</v>
      </c>
      <c r="G20" s="1">
        <v>1828</v>
      </c>
      <c r="H20" s="2">
        <v>84</v>
      </c>
      <c r="I20" s="1">
        <v>158672</v>
      </c>
      <c r="J20" s="1">
        <v>35516</v>
      </c>
      <c r="K20" s="44"/>
      <c r="L20" s="51">
        <f>IFERROR(B20/I20,0)</f>
        <v>5.1470958959362711E-2</v>
      </c>
      <c r="M20" s="52">
        <f>IFERROR(H20/G20,0)</f>
        <v>4.5951859956236324E-2</v>
      </c>
      <c r="N20" s="50">
        <f>D20*250</f>
        <v>94000</v>
      </c>
      <c r="O20" s="53">
        <f t="shared" si="0"/>
        <v>10.509734296559325</v>
      </c>
    </row>
    <row r="21" spans="1:15" ht="15" thickBot="1" x14ac:dyDescent="0.35">
      <c r="A21" s="46" t="s">
        <v>14</v>
      </c>
      <c r="B21" s="1">
        <v>35316</v>
      </c>
      <c r="C21" s="2"/>
      <c r="D21" s="1">
        <v>2608</v>
      </c>
      <c r="E21" s="2"/>
      <c r="F21" s="1">
        <v>6459</v>
      </c>
      <c r="G21" s="1">
        <v>7597</v>
      </c>
      <c r="H21" s="2">
        <v>561</v>
      </c>
      <c r="I21" s="1">
        <v>285970</v>
      </c>
      <c r="J21" s="1">
        <v>61515</v>
      </c>
      <c r="K21" s="44"/>
      <c r="L21" s="51">
        <f>IFERROR(B21/I21,0)</f>
        <v>0.1234954715529601</v>
      </c>
      <c r="M21" s="52">
        <f>IFERROR(H21/G21,0)</f>
        <v>7.3844938791628276E-2</v>
      </c>
      <c r="N21" s="50">
        <f>D21*250</f>
        <v>652000</v>
      </c>
      <c r="O21" s="53">
        <f t="shared" si="0"/>
        <v>17.461886963416017</v>
      </c>
    </row>
    <row r="22" spans="1:15" ht="15" thickBot="1" x14ac:dyDescent="0.35">
      <c r="A22" s="3" t="s">
        <v>39</v>
      </c>
      <c r="B22" s="1">
        <v>1819</v>
      </c>
      <c r="C22" s="2"/>
      <c r="D22" s="2">
        <v>73</v>
      </c>
      <c r="E22" s="2"/>
      <c r="F22" s="2">
        <v>636</v>
      </c>
      <c r="G22" s="1">
        <v>1353</v>
      </c>
      <c r="H22" s="2">
        <v>54</v>
      </c>
      <c r="I22" s="1">
        <v>40609</v>
      </c>
      <c r="J22" s="1">
        <v>30210</v>
      </c>
      <c r="K22" s="43"/>
      <c r="L22" s="51">
        <f>IFERROR(B22/I22,0)</f>
        <v>4.4793026176463344E-2</v>
      </c>
      <c r="M22" s="52">
        <f>IFERROR(H22/G22,0)</f>
        <v>3.9911308203991129E-2</v>
      </c>
      <c r="N22" s="50">
        <f>D22*250</f>
        <v>18250</v>
      </c>
      <c r="O22" s="53">
        <f t="shared" si="0"/>
        <v>9.0329851566794943</v>
      </c>
    </row>
    <row r="23" spans="1:15" ht="15" thickBot="1" x14ac:dyDescent="0.35">
      <c r="A23" s="3" t="s">
        <v>26</v>
      </c>
      <c r="B23" s="1">
        <v>42323</v>
      </c>
      <c r="C23" s="2"/>
      <c r="D23" s="1">
        <v>2123</v>
      </c>
      <c r="E23" s="2"/>
      <c r="F23" s="1">
        <v>37394</v>
      </c>
      <c r="G23" s="1">
        <v>7001</v>
      </c>
      <c r="H23" s="2">
        <v>351</v>
      </c>
      <c r="I23" s="1">
        <v>215330</v>
      </c>
      <c r="J23" s="1">
        <v>35617</v>
      </c>
      <c r="K23" s="43"/>
      <c r="L23" s="51">
        <f>IFERROR(B23/I23,0)</f>
        <v>0.19654948219012677</v>
      </c>
      <c r="M23" s="52">
        <f>IFERROR(H23/G23,0)</f>
        <v>5.0135694900728466E-2</v>
      </c>
      <c r="N23" s="50">
        <f>D23*250</f>
        <v>530750</v>
      </c>
      <c r="O23" s="53">
        <f t="shared" si="0"/>
        <v>11.54046263261111</v>
      </c>
    </row>
    <row r="24" spans="1:15" ht="15" thickBot="1" x14ac:dyDescent="0.35">
      <c r="A24" s="46" t="s">
        <v>17</v>
      </c>
      <c r="B24" s="1">
        <v>88970</v>
      </c>
      <c r="C24" s="2"/>
      <c r="D24" s="1">
        <v>6066</v>
      </c>
      <c r="E24" s="2"/>
      <c r="F24" s="1">
        <v>55092</v>
      </c>
      <c r="G24" s="1">
        <v>12908</v>
      </c>
      <c r="H24" s="2">
        <v>880</v>
      </c>
      <c r="I24" s="1">
        <v>489953</v>
      </c>
      <c r="J24" s="1">
        <v>71085</v>
      </c>
      <c r="K24" s="44"/>
      <c r="L24" s="51">
        <f>IFERROR(B24/I24,0)</f>
        <v>0.18158884627709188</v>
      </c>
      <c r="M24" s="52">
        <f>IFERROR(H24/G24,0)</f>
        <v>6.8174775333126741E-2</v>
      </c>
      <c r="N24" s="50">
        <f>D24*250</f>
        <v>1516500</v>
      </c>
      <c r="O24" s="53">
        <f t="shared" si="0"/>
        <v>16.045071372372711</v>
      </c>
    </row>
    <row r="25" spans="1:15" ht="14.5" thickBot="1" x14ac:dyDescent="0.35">
      <c r="A25" s="3" t="s">
        <v>11</v>
      </c>
      <c r="B25" s="1">
        <v>53009</v>
      </c>
      <c r="C25" s="2"/>
      <c r="D25" s="1">
        <v>5060</v>
      </c>
      <c r="E25" s="2"/>
      <c r="F25" s="1">
        <v>19715</v>
      </c>
      <c r="G25" s="1">
        <v>5308</v>
      </c>
      <c r="H25" s="2">
        <v>507</v>
      </c>
      <c r="I25" s="1">
        <v>438565</v>
      </c>
      <c r="J25" s="1">
        <v>43914</v>
      </c>
      <c r="K25" s="44"/>
      <c r="L25" s="51">
        <f>IFERROR(B25/I25,0)</f>
        <v>0.12086919840844573</v>
      </c>
      <c r="M25" s="52">
        <f>IFERROR(H25/G25,0)</f>
        <v>9.5516201959306712E-2</v>
      </c>
      <c r="N25" s="50">
        <f>D25*250</f>
        <v>1265000</v>
      </c>
      <c r="O25" s="53">
        <f t="shared" si="0"/>
        <v>22.863872172649927</v>
      </c>
    </row>
    <row r="26" spans="1:15" ht="15" thickBot="1" x14ac:dyDescent="0.35">
      <c r="A26" s="3" t="s">
        <v>32</v>
      </c>
      <c r="B26" s="1">
        <v>17670</v>
      </c>
      <c r="C26" s="2"/>
      <c r="D26" s="2">
        <v>786</v>
      </c>
      <c r="E26" s="2"/>
      <c r="F26" s="1">
        <v>4657</v>
      </c>
      <c r="G26" s="1">
        <v>3133</v>
      </c>
      <c r="H26" s="2">
        <v>139</v>
      </c>
      <c r="I26" s="1">
        <v>167338</v>
      </c>
      <c r="J26" s="1">
        <v>29672</v>
      </c>
      <c r="K26" s="43"/>
      <c r="L26" s="51">
        <f>IFERROR(B26/I26,0)</f>
        <v>0.10559466469062616</v>
      </c>
      <c r="M26" s="52">
        <f>IFERROR(H26/G26,0)</f>
        <v>4.4366421959782958E-2</v>
      </c>
      <c r="N26" s="50">
        <f>D26*250</f>
        <v>196500</v>
      </c>
      <c r="O26" s="53">
        <f t="shared" si="0"/>
        <v>10.120543293718166</v>
      </c>
    </row>
    <row r="27" spans="1:15" ht="15" thickBot="1" x14ac:dyDescent="0.35">
      <c r="A27" s="3" t="s">
        <v>30</v>
      </c>
      <c r="B27" s="1">
        <v>11967</v>
      </c>
      <c r="C27" s="2"/>
      <c r="D27" s="2">
        <v>570</v>
      </c>
      <c r="E27" s="2"/>
      <c r="F27" s="1">
        <v>3716</v>
      </c>
      <c r="G27" s="1">
        <v>4021</v>
      </c>
      <c r="H27" s="2">
        <v>192</v>
      </c>
      <c r="I27" s="1">
        <v>120680</v>
      </c>
      <c r="J27" s="1">
        <v>40549</v>
      </c>
      <c r="K27" s="43"/>
      <c r="L27" s="51">
        <f>IFERROR(B27/I27,0)</f>
        <v>9.9163075903215117E-2</v>
      </c>
      <c r="M27" s="52">
        <f>IFERROR(H27/G27,0)</f>
        <v>4.7749316090524747E-2</v>
      </c>
      <c r="N27" s="50">
        <f>D27*250</f>
        <v>142500</v>
      </c>
      <c r="O27" s="53">
        <f t="shared" si="0"/>
        <v>10.907746302331411</v>
      </c>
    </row>
    <row r="28" spans="1:15" ht="15" thickBot="1" x14ac:dyDescent="0.35">
      <c r="A28" s="3" t="s">
        <v>35</v>
      </c>
      <c r="B28" s="1">
        <v>11513</v>
      </c>
      <c r="C28" s="2"/>
      <c r="D28" s="2">
        <v>644</v>
      </c>
      <c r="E28" s="2"/>
      <c r="F28" s="1">
        <v>7904</v>
      </c>
      <c r="G28" s="1">
        <v>1876</v>
      </c>
      <c r="H28" s="2">
        <v>105</v>
      </c>
      <c r="I28" s="1">
        <v>161984</v>
      </c>
      <c r="J28" s="1">
        <v>26393</v>
      </c>
      <c r="K28" s="43"/>
      <c r="L28" s="51">
        <f>IFERROR(B28/I28,0)</f>
        <v>7.1074920979849868E-2</v>
      </c>
      <c r="M28" s="52">
        <f>IFERROR(H28/G28,0)</f>
        <v>5.5970149253731345E-2</v>
      </c>
      <c r="N28" s="50">
        <f>D28*250</f>
        <v>161000</v>
      </c>
      <c r="O28" s="53">
        <f t="shared" si="0"/>
        <v>12.984191783201599</v>
      </c>
    </row>
    <row r="29" spans="1:15" ht="15" thickBot="1" x14ac:dyDescent="0.35">
      <c r="A29" s="3" t="s">
        <v>51</v>
      </c>
      <c r="B29" s="2">
        <v>478</v>
      </c>
      <c r="C29" s="2"/>
      <c r="D29" s="2">
        <v>16</v>
      </c>
      <c r="E29" s="2"/>
      <c r="F29" s="2">
        <v>22</v>
      </c>
      <c r="G29" s="2">
        <v>447</v>
      </c>
      <c r="H29" s="2">
        <v>15</v>
      </c>
      <c r="I29" s="1">
        <v>29726</v>
      </c>
      <c r="J29" s="1">
        <v>27813</v>
      </c>
      <c r="K29" s="43"/>
      <c r="L29" s="51">
        <f>IFERROR(B29/I29,0)</f>
        <v>1.6080199152257283E-2</v>
      </c>
      <c r="M29" s="52">
        <f>IFERROR(H29/G29,0)</f>
        <v>3.3557046979865772E-2</v>
      </c>
      <c r="N29" s="50">
        <f>D29*250</f>
        <v>4000</v>
      </c>
      <c r="O29" s="53">
        <f t="shared" si="0"/>
        <v>7.3682008368200833</v>
      </c>
    </row>
    <row r="30" spans="1:15" ht="14.5" thickBot="1" x14ac:dyDescent="0.35">
      <c r="A30" s="3" t="s">
        <v>50</v>
      </c>
      <c r="B30" s="1">
        <v>11122</v>
      </c>
      <c r="C30" s="2"/>
      <c r="D30" s="2">
        <v>138</v>
      </c>
      <c r="E30" s="2"/>
      <c r="F30" s="1">
        <v>10635</v>
      </c>
      <c r="G30" s="1">
        <v>5750</v>
      </c>
      <c r="H30" s="2">
        <v>71</v>
      </c>
      <c r="I30" s="1">
        <v>75864</v>
      </c>
      <c r="J30" s="1">
        <v>39218</v>
      </c>
      <c r="K30" s="44"/>
      <c r="L30" s="51">
        <f>IFERROR(B30/I30,0)</f>
        <v>0.14660445006854372</v>
      </c>
      <c r="M30" s="52">
        <f>IFERROR(H30/G30,0)</f>
        <v>1.2347826086956521E-2</v>
      </c>
      <c r="N30" s="50">
        <f>D30*250</f>
        <v>34500</v>
      </c>
      <c r="O30" s="53">
        <f t="shared" si="0"/>
        <v>2.1019600791224602</v>
      </c>
    </row>
    <row r="31" spans="1:15" ht="15" thickBot="1" x14ac:dyDescent="0.35">
      <c r="A31" s="3" t="s">
        <v>31</v>
      </c>
      <c r="B31" s="1">
        <v>7166</v>
      </c>
      <c r="C31" s="2"/>
      <c r="D31" s="2">
        <v>373</v>
      </c>
      <c r="E31" s="2"/>
      <c r="F31" s="1">
        <v>1754</v>
      </c>
      <c r="G31" s="1">
        <v>2327</v>
      </c>
      <c r="H31" s="2">
        <v>121</v>
      </c>
      <c r="I31" s="1">
        <v>107666</v>
      </c>
      <c r="J31" s="1">
        <v>34955</v>
      </c>
      <c r="K31" s="43"/>
      <c r="L31" s="51">
        <f>IFERROR(B31/I31,0)</f>
        <v>6.655768766370071E-2</v>
      </c>
      <c r="M31" s="52">
        <f>IFERROR(H31/G31,0)</f>
        <v>5.1998281048560378E-2</v>
      </c>
      <c r="N31" s="50">
        <f>D31*250</f>
        <v>93250</v>
      </c>
      <c r="O31" s="53">
        <f t="shared" si="0"/>
        <v>12.012838403572426</v>
      </c>
    </row>
    <row r="32" spans="1:15" ht="15" thickBot="1" x14ac:dyDescent="0.35">
      <c r="A32" s="3" t="s">
        <v>42</v>
      </c>
      <c r="B32" s="1">
        <v>3868</v>
      </c>
      <c r="C32" s="2"/>
      <c r="D32" s="2">
        <v>190</v>
      </c>
      <c r="E32" s="2"/>
      <c r="F32" s="1">
        <v>2290</v>
      </c>
      <c r="G32" s="1">
        <v>2845</v>
      </c>
      <c r="H32" s="2">
        <v>140</v>
      </c>
      <c r="I32" s="1">
        <v>57505</v>
      </c>
      <c r="J32" s="1">
        <v>42292</v>
      </c>
      <c r="K32" s="43"/>
      <c r="L32" s="51">
        <f>IFERROR(B32/I32,0)</f>
        <v>6.7263716198591422E-2</v>
      </c>
      <c r="M32" s="52">
        <f>IFERROR(H32/G32,0)</f>
        <v>4.9209138840070298E-2</v>
      </c>
      <c r="N32" s="50">
        <f>D32*250</f>
        <v>47500</v>
      </c>
      <c r="O32" s="53">
        <f t="shared" si="0"/>
        <v>11.280248190279215</v>
      </c>
    </row>
    <row r="33" spans="1:15" ht="15" thickBot="1" x14ac:dyDescent="0.35">
      <c r="A33" s="46" t="s">
        <v>8</v>
      </c>
      <c r="B33" s="1">
        <v>152096</v>
      </c>
      <c r="C33" s="2"/>
      <c r="D33" s="1">
        <v>10747</v>
      </c>
      <c r="E33" s="2"/>
      <c r="F33" s="1">
        <v>134311</v>
      </c>
      <c r="G33" s="1">
        <v>17124</v>
      </c>
      <c r="H33" s="1">
        <v>1210</v>
      </c>
      <c r="I33" s="1">
        <v>531950</v>
      </c>
      <c r="J33" s="1">
        <v>59890</v>
      </c>
      <c r="K33" s="44"/>
      <c r="L33" s="51">
        <f>IFERROR(B33/I33,0)</f>
        <v>0.28592160917379456</v>
      </c>
      <c r="M33" s="52">
        <f>IFERROR(H33/G33,0)</f>
        <v>7.0661060499883202E-2</v>
      </c>
      <c r="N33" s="50">
        <f>D33*250</f>
        <v>2686750</v>
      </c>
      <c r="O33" s="53">
        <f t="shared" si="0"/>
        <v>16.664830107300652</v>
      </c>
    </row>
    <row r="34" spans="1:15" ht="15" thickBot="1" x14ac:dyDescent="0.35">
      <c r="A34" s="3" t="s">
        <v>44</v>
      </c>
      <c r="B34" s="1">
        <v>6317</v>
      </c>
      <c r="C34" s="2"/>
      <c r="D34" s="2">
        <v>283</v>
      </c>
      <c r="E34" s="2"/>
      <c r="F34" s="1">
        <v>4049</v>
      </c>
      <c r="G34" s="1">
        <v>3013</v>
      </c>
      <c r="H34" s="2">
        <v>135</v>
      </c>
      <c r="I34" s="1">
        <v>147344</v>
      </c>
      <c r="J34" s="1">
        <v>70270</v>
      </c>
      <c r="K34" s="43"/>
      <c r="L34" s="51">
        <f>IFERROR(B34/I34,0)</f>
        <v>4.2872461722228257E-2</v>
      </c>
      <c r="M34" s="52">
        <f>IFERROR(H34/G34,0)</f>
        <v>4.4805841354132098E-2</v>
      </c>
      <c r="N34" s="50">
        <f>D34*250</f>
        <v>70750</v>
      </c>
      <c r="O34" s="53">
        <f t="shared" si="0"/>
        <v>10.19993667880323</v>
      </c>
    </row>
    <row r="35" spans="1:15" ht="15" thickBot="1" x14ac:dyDescent="0.35">
      <c r="A35" s="46" t="s">
        <v>7</v>
      </c>
      <c r="B35" s="1">
        <v>364249</v>
      </c>
      <c r="C35" s="2"/>
      <c r="D35" s="1">
        <v>28758</v>
      </c>
      <c r="E35" s="2"/>
      <c r="F35" s="1">
        <v>272484</v>
      </c>
      <c r="G35" s="1">
        <v>18724</v>
      </c>
      <c r="H35" s="1">
        <v>1478</v>
      </c>
      <c r="I35" s="1">
        <v>2622544</v>
      </c>
      <c r="J35" s="1">
        <v>134810</v>
      </c>
      <c r="K35" s="44"/>
      <c r="L35" s="51">
        <f>IFERROR(B35/I35,0)</f>
        <v>0.13889147331751153</v>
      </c>
      <c r="M35" s="52">
        <f>IFERROR(H35/G35,0)</f>
        <v>7.8936124759666743E-2</v>
      </c>
      <c r="N35" s="50">
        <f>D35*250</f>
        <v>7189500</v>
      </c>
      <c r="O35" s="53">
        <f t="shared" si="0"/>
        <v>18.73787162078688</v>
      </c>
    </row>
    <row r="36" spans="1:15" ht="14.5" thickBot="1" x14ac:dyDescent="0.35">
      <c r="A36" s="3" t="s">
        <v>24</v>
      </c>
      <c r="B36" s="1">
        <v>20261</v>
      </c>
      <c r="C36" s="2"/>
      <c r="D36" s="2">
        <v>726</v>
      </c>
      <c r="E36" s="2"/>
      <c r="F36" s="1">
        <v>7898</v>
      </c>
      <c r="G36" s="1">
        <v>1932</v>
      </c>
      <c r="H36" s="2">
        <v>69</v>
      </c>
      <c r="I36" s="1">
        <v>277603</v>
      </c>
      <c r="J36" s="1">
        <v>26468</v>
      </c>
      <c r="K36" s="44"/>
      <c r="L36" s="51">
        <f>IFERROR(B36/I36,0)</f>
        <v>7.2985522490751187E-2</v>
      </c>
      <c r="M36" s="52">
        <f>IFERROR(H36/G36,0)</f>
        <v>3.5714285714285712E-2</v>
      </c>
      <c r="N36" s="50">
        <f>D36*250</f>
        <v>181500</v>
      </c>
      <c r="O36" s="53">
        <f t="shared" si="0"/>
        <v>7.9580968362864617</v>
      </c>
    </row>
    <row r="37" spans="1:15" ht="14.5" thickBot="1" x14ac:dyDescent="0.35">
      <c r="A37" s="3" t="s">
        <v>53</v>
      </c>
      <c r="B37" s="1">
        <v>2095</v>
      </c>
      <c r="C37" s="2"/>
      <c r="D37" s="2">
        <v>49</v>
      </c>
      <c r="E37" s="2"/>
      <c r="F37" s="2">
        <v>744</v>
      </c>
      <c r="G37" s="1">
        <v>2749</v>
      </c>
      <c r="H37" s="2">
        <v>64</v>
      </c>
      <c r="I37" s="1">
        <v>59200</v>
      </c>
      <c r="J37" s="1">
        <v>77684</v>
      </c>
      <c r="K37" s="44"/>
      <c r="L37" s="51">
        <f>IFERROR(B37/I37,0)</f>
        <v>3.5388513513513513E-2</v>
      </c>
      <c r="M37" s="52">
        <f>IFERROR(H37/G37,0)</f>
        <v>2.3281193161149509E-2</v>
      </c>
      <c r="N37" s="50">
        <f>D37*250</f>
        <v>12250</v>
      </c>
      <c r="O37" s="53">
        <f t="shared" si="0"/>
        <v>4.8472553699284013</v>
      </c>
    </row>
    <row r="38" spans="1:15" ht="14.5" thickBot="1" x14ac:dyDescent="0.35">
      <c r="A38" s="3" t="s">
        <v>67</v>
      </c>
      <c r="B38" s="2">
        <v>22</v>
      </c>
      <c r="C38" s="59">
        <v>1</v>
      </c>
      <c r="D38" s="2">
        <v>2</v>
      </c>
      <c r="E38" s="2"/>
      <c r="F38" s="2">
        <v>7</v>
      </c>
      <c r="G38" s="2"/>
      <c r="H38" s="2"/>
      <c r="I38" s="1">
        <v>3817</v>
      </c>
      <c r="J38" s="2"/>
      <c r="K38" s="44"/>
      <c r="L38" s="51">
        <f>IFERROR(B38/I38,0)</f>
        <v>5.763688760806916E-3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29436</v>
      </c>
      <c r="C39" s="2"/>
      <c r="D39" s="1">
        <v>1781</v>
      </c>
      <c r="E39" s="2"/>
      <c r="F39" s="1">
        <v>22741</v>
      </c>
      <c r="G39" s="1">
        <v>2518</v>
      </c>
      <c r="H39" s="2">
        <v>152</v>
      </c>
      <c r="I39" s="1">
        <v>289528</v>
      </c>
      <c r="J39" s="1">
        <v>24769</v>
      </c>
      <c r="K39" s="44"/>
      <c r="L39" s="51">
        <f>IFERROR(B39/I39,0)</f>
        <v>0.1016689232129535</v>
      </c>
      <c r="M39" s="52">
        <f>IFERROR(H39/G39,0)</f>
        <v>6.0365369340746627E-2</v>
      </c>
      <c r="N39" s="50">
        <f>D39*250</f>
        <v>445250</v>
      </c>
      <c r="O39" s="53">
        <f t="shared" si="0"/>
        <v>14.126036146215519</v>
      </c>
    </row>
    <row r="40" spans="1:15" ht="14.5" thickBot="1" x14ac:dyDescent="0.35">
      <c r="A40" s="3" t="s">
        <v>46</v>
      </c>
      <c r="B40" s="1">
        <v>5532</v>
      </c>
      <c r="C40" s="2"/>
      <c r="D40" s="2">
        <v>299</v>
      </c>
      <c r="E40" s="2"/>
      <c r="F40" s="2">
        <v>967</v>
      </c>
      <c r="G40" s="1">
        <v>1398</v>
      </c>
      <c r="H40" s="2">
        <v>76</v>
      </c>
      <c r="I40" s="1">
        <v>144371</v>
      </c>
      <c r="J40" s="1">
        <v>36485</v>
      </c>
      <c r="K40" s="44"/>
      <c r="L40" s="51">
        <f>IFERROR(B40/I40,0)</f>
        <v>3.8317944739594517E-2</v>
      </c>
      <c r="M40" s="52">
        <f>IFERROR(H40/G40,0)</f>
        <v>5.4363376251788269E-2</v>
      </c>
      <c r="N40" s="50">
        <f>D40*250</f>
        <v>74750</v>
      </c>
      <c r="O40" s="53">
        <f t="shared" si="0"/>
        <v>12.51229211858279</v>
      </c>
    </row>
    <row r="41" spans="1:15" ht="14.5" thickBot="1" x14ac:dyDescent="0.35">
      <c r="A41" s="3" t="s">
        <v>37</v>
      </c>
      <c r="B41" s="1">
        <v>3801</v>
      </c>
      <c r="C41" s="2"/>
      <c r="D41" s="2">
        <v>144</v>
      </c>
      <c r="E41" s="2"/>
      <c r="F41" s="1">
        <v>2251</v>
      </c>
      <c r="G41" s="2">
        <v>901</v>
      </c>
      <c r="H41" s="2">
        <v>34</v>
      </c>
      <c r="I41" s="1">
        <v>102149</v>
      </c>
      <c r="J41" s="1">
        <v>24219</v>
      </c>
      <c r="K41" s="44"/>
      <c r="L41" s="51">
        <f>IFERROR(B41/I41,0)</f>
        <v>3.7210349587367471E-2</v>
      </c>
      <c r="M41" s="52">
        <f>IFERROR(H41/G41,0)</f>
        <v>3.7735849056603772E-2</v>
      </c>
      <c r="N41" s="50">
        <f>D41*250</f>
        <v>36000</v>
      </c>
      <c r="O41" s="53">
        <f t="shared" si="0"/>
        <v>8.47119179163378</v>
      </c>
    </row>
    <row r="42" spans="1:15" ht="15" thickBot="1" x14ac:dyDescent="0.35">
      <c r="A42" s="46" t="s">
        <v>19</v>
      </c>
      <c r="B42" s="1">
        <v>68151</v>
      </c>
      <c r="C42" s="2"/>
      <c r="D42" s="1">
        <v>4822</v>
      </c>
      <c r="E42" s="2"/>
      <c r="F42" s="1">
        <v>56473</v>
      </c>
      <c r="G42" s="1">
        <v>5323</v>
      </c>
      <c r="H42" s="2">
        <v>377</v>
      </c>
      <c r="I42" s="1">
        <v>368743</v>
      </c>
      <c r="J42" s="1">
        <v>28804</v>
      </c>
      <c r="K42" s="44"/>
      <c r="L42" s="51">
        <f>IFERROR(B42/I42,0)</f>
        <v>0.18481977962971499</v>
      </c>
      <c r="M42" s="52">
        <f>IFERROR(H42/G42,0)</f>
        <v>7.0824722900619946E-2</v>
      </c>
      <c r="N42" s="50">
        <f>D42*250</f>
        <v>1205500</v>
      </c>
      <c r="O42" s="53">
        <f t="shared" si="0"/>
        <v>16.688661941864389</v>
      </c>
    </row>
    <row r="43" spans="1:15" ht="14.5" thickBot="1" x14ac:dyDescent="0.35">
      <c r="A43" s="57" t="s">
        <v>65</v>
      </c>
      <c r="B43" s="56">
        <v>2866</v>
      </c>
      <c r="C43" s="55"/>
      <c r="D43" s="55">
        <v>125</v>
      </c>
      <c r="E43" s="55"/>
      <c r="F43" s="56">
        <v>1891</v>
      </c>
      <c r="G43" s="55">
        <v>846</v>
      </c>
      <c r="H43" s="55">
        <v>37</v>
      </c>
      <c r="I43" s="56">
        <v>13022</v>
      </c>
      <c r="J43" s="56">
        <v>3845</v>
      </c>
      <c r="K43" s="44"/>
      <c r="L43" s="51">
        <f>IFERROR(B43/I43,0)</f>
        <v>0.22008908001843036</v>
      </c>
      <c r="M43" s="52">
        <f>IFERROR(H43/G43,0)</f>
        <v>4.3735224586288417E-2</v>
      </c>
      <c r="N43" s="50">
        <f>D43*250</f>
        <v>31250</v>
      </c>
      <c r="O43" s="53">
        <f t="shared" si="0"/>
        <v>9.9036985345429169</v>
      </c>
    </row>
    <row r="44" spans="1:15" ht="14.5" thickBot="1" x14ac:dyDescent="0.35">
      <c r="A44" s="3" t="s">
        <v>40</v>
      </c>
      <c r="B44" s="1">
        <v>13356</v>
      </c>
      <c r="C44" s="2"/>
      <c r="D44" s="2">
        <v>538</v>
      </c>
      <c r="E44" s="2"/>
      <c r="F44" s="1">
        <v>11932</v>
      </c>
      <c r="G44" s="1">
        <v>12608</v>
      </c>
      <c r="H44" s="2">
        <v>508</v>
      </c>
      <c r="I44" s="1">
        <v>120528</v>
      </c>
      <c r="J44" s="1">
        <v>113774</v>
      </c>
      <c r="K44" s="44"/>
      <c r="L44" s="51">
        <f>IFERROR(B44/I44,0)</f>
        <v>0.11081242532855436</v>
      </c>
      <c r="M44" s="52">
        <f>IFERROR(H44/G44,0)</f>
        <v>4.0291878172588835E-2</v>
      </c>
      <c r="N44" s="50">
        <f>D44*250</f>
        <v>134500</v>
      </c>
      <c r="O44" s="53">
        <f t="shared" si="0"/>
        <v>9.0703803533992211</v>
      </c>
    </row>
    <row r="45" spans="1:15" ht="14.5" thickBot="1" x14ac:dyDescent="0.35">
      <c r="A45" s="3" t="s">
        <v>25</v>
      </c>
      <c r="B45" s="1">
        <v>9175</v>
      </c>
      <c r="C45" s="2"/>
      <c r="D45" s="2">
        <v>407</v>
      </c>
      <c r="E45" s="2"/>
      <c r="F45" s="1">
        <v>2725</v>
      </c>
      <c r="G45" s="1">
        <v>1782</v>
      </c>
      <c r="H45" s="2">
        <v>79</v>
      </c>
      <c r="I45" s="1">
        <v>138238</v>
      </c>
      <c r="J45" s="1">
        <v>26849</v>
      </c>
      <c r="K45" s="44"/>
      <c r="L45" s="51">
        <f>IFERROR(B45/I45,0)</f>
        <v>6.6371041247703239E-2</v>
      </c>
      <c r="M45" s="52">
        <f>IFERROR(H45/G45,0)</f>
        <v>4.4332210998877665E-2</v>
      </c>
      <c r="N45" s="50">
        <f>D45*250</f>
        <v>101750</v>
      </c>
      <c r="O45" s="53">
        <f t="shared" si="0"/>
        <v>10.08991825613079</v>
      </c>
    </row>
    <row r="46" spans="1:15" ht="15" thickBot="1" x14ac:dyDescent="0.35">
      <c r="A46" s="3" t="s">
        <v>54</v>
      </c>
      <c r="B46" s="1">
        <v>4177</v>
      </c>
      <c r="C46" s="2"/>
      <c r="D46" s="2">
        <v>46</v>
      </c>
      <c r="E46" s="2"/>
      <c r="F46" s="1">
        <v>1108</v>
      </c>
      <c r="G46" s="1">
        <v>4722</v>
      </c>
      <c r="H46" s="2">
        <v>52</v>
      </c>
      <c r="I46" s="1">
        <v>30389</v>
      </c>
      <c r="J46" s="1">
        <v>34351</v>
      </c>
      <c r="K46" s="43"/>
      <c r="L46" s="51">
        <f>IFERROR(B46/I46,0)</f>
        <v>0.13745105136727107</v>
      </c>
      <c r="M46" s="52">
        <f>IFERROR(H46/G46,0)</f>
        <v>1.1012282930961457E-2</v>
      </c>
      <c r="N46" s="50">
        <f>D46*250</f>
        <v>11500</v>
      </c>
      <c r="O46" s="53">
        <f t="shared" si="0"/>
        <v>1.7531721331098875</v>
      </c>
    </row>
    <row r="47" spans="1:15" ht="15" thickBot="1" x14ac:dyDescent="0.35">
      <c r="A47" s="3" t="s">
        <v>20</v>
      </c>
      <c r="B47" s="1">
        <v>18532</v>
      </c>
      <c r="C47" s="2"/>
      <c r="D47" s="2">
        <v>309</v>
      </c>
      <c r="E47" s="2"/>
      <c r="F47" s="1">
        <v>6440</v>
      </c>
      <c r="G47" s="1">
        <v>2714</v>
      </c>
      <c r="H47" s="2">
        <v>45</v>
      </c>
      <c r="I47" s="1">
        <v>354031</v>
      </c>
      <c r="J47" s="1">
        <v>51841</v>
      </c>
      <c r="K47" s="43"/>
      <c r="L47" s="51">
        <f>IFERROR(B47/I47,0)</f>
        <v>5.2345698540523289E-2</v>
      </c>
      <c r="M47" s="52">
        <f>IFERROR(H47/G47,0)</f>
        <v>1.658069270449521E-2</v>
      </c>
      <c r="N47" s="50">
        <f>D47*250</f>
        <v>77250</v>
      </c>
      <c r="O47" s="53">
        <f t="shared" si="0"/>
        <v>3.1684653572199437</v>
      </c>
    </row>
    <row r="48" spans="1:15" ht="15" thickBot="1" x14ac:dyDescent="0.35">
      <c r="A48" s="46" t="s">
        <v>15</v>
      </c>
      <c r="B48" s="1">
        <v>51651</v>
      </c>
      <c r="C48" s="2"/>
      <c r="D48" s="1">
        <v>1423</v>
      </c>
      <c r="E48" s="2"/>
      <c r="F48" s="1">
        <v>19852</v>
      </c>
      <c r="G48" s="1">
        <v>1781</v>
      </c>
      <c r="H48" s="2">
        <v>49</v>
      </c>
      <c r="I48" s="1">
        <v>788734</v>
      </c>
      <c r="J48" s="1">
        <v>27202</v>
      </c>
      <c r="K48" s="43"/>
      <c r="L48" s="51">
        <f>IFERROR(B48/I48,0)</f>
        <v>6.548595597501819E-2</v>
      </c>
      <c r="M48" s="52">
        <f>IFERROR(H48/G48,0)</f>
        <v>2.7512633352049412E-2</v>
      </c>
      <c r="N48" s="50">
        <f>D48*250</f>
        <v>355750</v>
      </c>
      <c r="O48" s="53">
        <f t="shared" si="0"/>
        <v>5.8875723606512942</v>
      </c>
    </row>
    <row r="49" spans="1:15" ht="15" thickBot="1" x14ac:dyDescent="0.35">
      <c r="A49" s="3" t="s">
        <v>66</v>
      </c>
      <c r="B49" s="2">
        <v>69</v>
      </c>
      <c r="C49" s="2"/>
      <c r="D49" s="2">
        <v>6</v>
      </c>
      <c r="E49" s="2"/>
      <c r="F49" s="2">
        <v>2</v>
      </c>
      <c r="G49" s="2"/>
      <c r="H49" s="2"/>
      <c r="I49" s="1">
        <v>1384</v>
      </c>
      <c r="J49" s="2"/>
      <c r="K49" s="64"/>
      <c r="L49" s="51">
        <f>IFERROR(B49/I49,0)</f>
        <v>4.9855491329479772E-2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5" thickBot="1" x14ac:dyDescent="0.35">
      <c r="A50" s="3" t="s">
        <v>28</v>
      </c>
      <c r="B50" s="1">
        <v>7710</v>
      </c>
      <c r="C50" s="2"/>
      <c r="D50" s="2">
        <v>90</v>
      </c>
      <c r="E50" s="2"/>
      <c r="F50" s="1">
        <v>3437</v>
      </c>
      <c r="G50" s="1">
        <v>2405</v>
      </c>
      <c r="H50" s="2">
        <v>28</v>
      </c>
      <c r="I50" s="1">
        <v>179664</v>
      </c>
      <c r="J50" s="1">
        <v>56041</v>
      </c>
      <c r="K50" s="43"/>
      <c r="L50" s="51">
        <f>IFERROR(B50/I50,0)</f>
        <v>4.2913438418380981E-2</v>
      </c>
      <c r="M50" s="52">
        <f>IFERROR(H50/G50,0)</f>
        <v>1.1642411642411643E-2</v>
      </c>
      <c r="N50" s="50">
        <f>D50*250</f>
        <v>22500</v>
      </c>
      <c r="O50" s="53">
        <f t="shared" si="0"/>
        <v>1.9182879377431907</v>
      </c>
    </row>
    <row r="51" spans="1:15" ht="14.5" thickBot="1" x14ac:dyDescent="0.35">
      <c r="A51" s="3" t="s">
        <v>48</v>
      </c>
      <c r="B51" s="2">
        <v>944</v>
      </c>
      <c r="C51" s="2"/>
      <c r="D51" s="2">
        <v>54</v>
      </c>
      <c r="E51" s="2"/>
      <c r="F51" s="2">
        <v>66</v>
      </c>
      <c r="G51" s="1">
        <v>1513</v>
      </c>
      <c r="H51" s="2">
        <v>87</v>
      </c>
      <c r="I51" s="1">
        <v>25058</v>
      </c>
      <c r="J51" s="1">
        <v>40158</v>
      </c>
      <c r="K51" s="44"/>
      <c r="L51" s="51">
        <f>IFERROR(B51/I51,0)</f>
        <v>3.7672599568999918E-2</v>
      </c>
      <c r="M51" s="52">
        <f>IFERROR(H51/G51,0)</f>
        <v>5.750165234633179E-2</v>
      </c>
      <c r="N51" s="50">
        <f>D51*250</f>
        <v>13500</v>
      </c>
      <c r="O51" s="53">
        <f t="shared" si="0"/>
        <v>13.300847457627119</v>
      </c>
    </row>
    <row r="52" spans="1:15" ht="14.5" thickBot="1" x14ac:dyDescent="0.35">
      <c r="A52" s="3" t="s">
        <v>29</v>
      </c>
      <c r="B52" s="1">
        <v>32908</v>
      </c>
      <c r="C52" s="2"/>
      <c r="D52" s="1">
        <v>1074</v>
      </c>
      <c r="E52" s="2"/>
      <c r="F52" s="1">
        <v>27563</v>
      </c>
      <c r="G52" s="1">
        <v>3855</v>
      </c>
      <c r="H52" s="2">
        <v>126</v>
      </c>
      <c r="I52" s="1">
        <v>235199</v>
      </c>
      <c r="J52" s="1">
        <v>27555</v>
      </c>
      <c r="K52" s="44"/>
      <c r="L52" s="51">
        <f>IFERROR(B52/I52,0)</f>
        <v>0.13991556086547988</v>
      </c>
      <c r="M52" s="52">
        <f>IFERROR(H52/G52,0)</f>
        <v>3.2684824902723737E-2</v>
      </c>
      <c r="N52" s="50">
        <f>D52*250</f>
        <v>268500</v>
      </c>
      <c r="O52" s="53">
        <f t="shared" si="0"/>
        <v>7.1591102467485106</v>
      </c>
    </row>
    <row r="53" spans="1:15" ht="15" thickBot="1" x14ac:dyDescent="0.35">
      <c r="A53" s="46" t="s">
        <v>9</v>
      </c>
      <c r="B53" s="1">
        <v>19822</v>
      </c>
      <c r="C53" s="2"/>
      <c r="D53" s="1">
        <v>1036</v>
      </c>
      <c r="E53" s="2"/>
      <c r="F53" s="1">
        <v>13603</v>
      </c>
      <c r="G53" s="1">
        <v>2603</v>
      </c>
      <c r="H53" s="2">
        <v>136</v>
      </c>
      <c r="I53" s="1">
        <v>297942</v>
      </c>
      <c r="J53" s="1">
        <v>39126</v>
      </c>
      <c r="K53" s="44"/>
      <c r="L53" s="51">
        <f>IFERROR(B53/I53,0)</f>
        <v>6.6529727262353081E-2</v>
      </c>
      <c r="M53" s="52">
        <f>IFERROR(H53/G53,0)</f>
        <v>5.2247406838263545E-2</v>
      </c>
      <c r="N53" s="50">
        <f>D53*250</f>
        <v>259000</v>
      </c>
      <c r="O53" s="53">
        <f t="shared" si="0"/>
        <v>12.066289980829382</v>
      </c>
    </row>
    <row r="54" spans="1:15" ht="15" thickBot="1" x14ac:dyDescent="0.35">
      <c r="A54" s="3" t="s">
        <v>56</v>
      </c>
      <c r="B54" s="1">
        <v>1567</v>
      </c>
      <c r="C54" s="2"/>
      <c r="D54" s="2">
        <v>69</v>
      </c>
      <c r="E54" s="2"/>
      <c r="F54" s="2">
        <v>521</v>
      </c>
      <c r="G54" s="2">
        <v>874</v>
      </c>
      <c r="H54" s="2">
        <v>39</v>
      </c>
      <c r="I54" s="1">
        <v>81343</v>
      </c>
      <c r="J54" s="1">
        <v>45389</v>
      </c>
      <c r="K54" s="8"/>
      <c r="L54" s="51">
        <f>IFERROR(B54/I54,0)</f>
        <v>1.9264103856508858E-2</v>
      </c>
      <c r="M54" s="52">
        <f>IFERROR(H54/G54,0)</f>
        <v>4.462242562929062E-2</v>
      </c>
      <c r="N54" s="50">
        <f>D54*250</f>
        <v>17250</v>
      </c>
      <c r="O54" s="53">
        <f t="shared" si="0"/>
        <v>10.008296107211232</v>
      </c>
    </row>
    <row r="55" spans="1:15" ht="15" thickBot="1" x14ac:dyDescent="0.35">
      <c r="A55" s="3" t="s">
        <v>22</v>
      </c>
      <c r="B55" s="1">
        <v>13413</v>
      </c>
      <c r="C55" s="2"/>
      <c r="D55" s="2">
        <v>481</v>
      </c>
      <c r="E55" s="2"/>
      <c r="F55" s="1">
        <v>5204</v>
      </c>
      <c r="G55" s="1">
        <v>2304</v>
      </c>
      <c r="H55" s="2">
        <v>83</v>
      </c>
      <c r="I55" s="1">
        <v>167713</v>
      </c>
      <c r="J55" s="1">
        <v>28805</v>
      </c>
      <c r="K55" s="43"/>
      <c r="L55" s="51">
        <f>IFERROR(B55/I55,0)</f>
        <v>7.9975911229302435E-2</v>
      </c>
      <c r="M55" s="52">
        <f>IFERROR(H55/G55,0)</f>
        <v>3.6024305555555552E-2</v>
      </c>
      <c r="N55" s="50">
        <f>D55*250</f>
        <v>120250</v>
      </c>
      <c r="O55" s="53">
        <f t="shared" si="0"/>
        <v>7.9651830313874603</v>
      </c>
    </row>
    <row r="56" spans="1:15" ht="14.5" thickBot="1" x14ac:dyDescent="0.35">
      <c r="A56" s="14" t="s">
        <v>55</v>
      </c>
      <c r="B56" s="15">
        <v>787</v>
      </c>
      <c r="C56" s="15"/>
      <c r="D56" s="15">
        <v>11</v>
      </c>
      <c r="E56" s="15"/>
      <c r="F56" s="15">
        <v>242</v>
      </c>
      <c r="G56" s="38">
        <v>1360</v>
      </c>
      <c r="H56" s="15">
        <v>19</v>
      </c>
      <c r="I56" s="38">
        <v>18840</v>
      </c>
      <c r="J56" s="38">
        <v>32552</v>
      </c>
      <c r="K56" s="65"/>
      <c r="L56" s="51">
        <f>IFERROR(B56/I56,0)</f>
        <v>4.1772823779193204E-2</v>
      </c>
      <c r="M56" s="52">
        <f>IFERROR(H56/G56,0)</f>
        <v>1.3970588235294118E-2</v>
      </c>
      <c r="N56" s="50">
        <f>D56*250</f>
        <v>2750</v>
      </c>
      <c r="O56" s="53">
        <f t="shared" si="0"/>
        <v>2.4942820838627702</v>
      </c>
    </row>
    <row r="57" spans="1:15" ht="15" thickBot="1" x14ac:dyDescent="0.35">
      <c r="A57" s="3"/>
      <c r="B57" s="49">
        <f>SUM(B2:B56)</f>
        <v>1563779</v>
      </c>
      <c r="C57" s="2"/>
      <c r="D57" s="49">
        <f>SUM(D2:D56)</f>
        <v>93629</v>
      </c>
      <c r="E57" s="2"/>
      <c r="F57" s="49">
        <f>SUM(F2:F56)</f>
        <v>1115456</v>
      </c>
      <c r="G57" s="1"/>
      <c r="H57" s="2"/>
      <c r="I57" s="49">
        <f>SUM(I2:I56)</f>
        <v>14007336</v>
      </c>
      <c r="J57" s="1"/>
      <c r="K57" s="8"/>
      <c r="N57" s="49">
        <f>SUM(N2:N56)</f>
        <v>23407250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C1D0E39A-A926-4BAE-A5B1-B56396B8B095}"/>
    <hyperlink ref="A33" r:id="rId2" display="https://www.worldometers.info/coronavirus/usa/new-jersey/" xr:uid="{5F25D241-FCF2-43C0-91D6-ECD097A0A8E9}"/>
    <hyperlink ref="A24" r:id="rId3" display="https://www.worldometers.info/coronavirus/usa/massachusetts/" xr:uid="{B93F7BA9-F433-46CD-9209-8AC927B050EB}"/>
    <hyperlink ref="A6" r:id="rId4" display="https://www.worldometers.info/coronavirus/usa/california/" xr:uid="{62806398-1630-45F3-9A61-B0B302A3A887}"/>
    <hyperlink ref="A42" r:id="rId5" display="https://www.worldometers.info/coronavirus/usa/pennsylvania/" xr:uid="{BD7C40D9-ECAF-472D-8160-02B76A72ADAD}"/>
    <hyperlink ref="A48" r:id="rId6" display="https://www.worldometers.info/coronavirus/usa/texas/" xr:uid="{53D7D2C6-0C0C-43E4-87FF-8BD6926F3369}"/>
    <hyperlink ref="A11" r:id="rId7" display="https://www.worldometers.info/coronavirus/usa/florida/" xr:uid="{21D52D12-700C-44ED-B182-302474DEB021}"/>
    <hyperlink ref="A21" r:id="rId8" display="https://www.worldometers.info/coronavirus/usa/louisiana/" xr:uid="{1DCECFE8-7944-4F88-B325-988D2D4CBF41}"/>
    <hyperlink ref="A39" r:id="rId9" display="https://www.worldometers.info/coronavirus/usa/ohio/" xr:uid="{69846E29-177F-4C70-8A57-7F78F8226F64}"/>
    <hyperlink ref="A53" r:id="rId10" display="https://www.worldometers.info/coronavirus/usa/washington/" xr:uid="{8007DEA4-CB36-4583-9AC9-51AC3554F6BA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2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522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747</v>
      </c>
    </row>
    <row r="5" spans="1:2" ht="15" thickBot="1" x14ac:dyDescent="0.4">
      <c r="A5" s="3" t="s">
        <v>34</v>
      </c>
      <c r="B5" s="40">
        <v>107</v>
      </c>
    </row>
    <row r="6" spans="1:2" ht="15" thickBot="1" x14ac:dyDescent="0.4">
      <c r="A6" s="46" t="s">
        <v>10</v>
      </c>
      <c r="B6" s="40">
        <v>3512</v>
      </c>
    </row>
    <row r="7" spans="1:2" ht="15" thickBot="1" x14ac:dyDescent="0.4">
      <c r="A7" s="3" t="s">
        <v>18</v>
      </c>
      <c r="B7" s="40">
        <v>1299</v>
      </c>
    </row>
    <row r="8" spans="1:2" ht="15" thickBot="1" x14ac:dyDescent="0.4">
      <c r="A8" s="3" t="s">
        <v>23</v>
      </c>
      <c r="B8" s="40">
        <v>3529</v>
      </c>
    </row>
    <row r="9" spans="1:2" ht="15" thickBot="1" x14ac:dyDescent="0.4">
      <c r="A9" s="3" t="s">
        <v>43</v>
      </c>
      <c r="B9" s="40">
        <v>310</v>
      </c>
    </row>
    <row r="10" spans="1:2" ht="21.5" thickBot="1" x14ac:dyDescent="0.4">
      <c r="A10" s="3" t="s">
        <v>63</v>
      </c>
      <c r="B10" s="40">
        <v>407</v>
      </c>
    </row>
    <row r="11" spans="1:2" ht="15" thickBot="1" x14ac:dyDescent="0.4">
      <c r="A11" s="46" t="s">
        <v>13</v>
      </c>
      <c r="B11" s="40">
        <v>2096</v>
      </c>
    </row>
    <row r="12" spans="1:2" ht="15" thickBot="1" x14ac:dyDescent="0.4">
      <c r="A12" s="3" t="s">
        <v>16</v>
      </c>
      <c r="B12" s="40">
        <v>1697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77</v>
      </c>
    </row>
    <row r="16" spans="1:2" ht="15" thickBot="1" x14ac:dyDescent="0.4">
      <c r="A16" s="3" t="s">
        <v>12</v>
      </c>
      <c r="B16" s="40">
        <v>4525</v>
      </c>
    </row>
    <row r="17" spans="1:2" ht="15" thickBot="1" x14ac:dyDescent="0.4">
      <c r="A17" s="3" t="s">
        <v>27</v>
      </c>
      <c r="B17" s="40">
        <v>1864</v>
      </c>
    </row>
    <row r="18" spans="1:2" ht="15" thickBot="1" x14ac:dyDescent="0.4">
      <c r="A18" s="3" t="s">
        <v>41</v>
      </c>
      <c r="B18" s="40">
        <v>400</v>
      </c>
    </row>
    <row r="19" spans="1:2" ht="15" thickBot="1" x14ac:dyDescent="0.4">
      <c r="A19" s="3" t="s">
        <v>45</v>
      </c>
      <c r="B19" s="40">
        <v>202</v>
      </c>
    </row>
    <row r="20" spans="1:2" ht="15" thickBot="1" x14ac:dyDescent="0.4">
      <c r="A20" s="3" t="s">
        <v>38</v>
      </c>
      <c r="B20" s="40">
        <v>376</v>
      </c>
    </row>
    <row r="21" spans="1:2" ht="15" thickBot="1" x14ac:dyDescent="0.4">
      <c r="A21" s="46" t="s">
        <v>14</v>
      </c>
      <c r="B21" s="40">
        <v>2608</v>
      </c>
    </row>
    <row r="22" spans="1:2" ht="15" thickBot="1" x14ac:dyDescent="0.4">
      <c r="A22" s="3" t="s">
        <v>39</v>
      </c>
      <c r="B22" s="40">
        <v>73</v>
      </c>
    </row>
    <row r="23" spans="1:2" ht="15" thickBot="1" x14ac:dyDescent="0.4">
      <c r="A23" s="3" t="s">
        <v>26</v>
      </c>
      <c r="B23" s="40">
        <v>2123</v>
      </c>
    </row>
    <row r="24" spans="1:2" ht="15" thickBot="1" x14ac:dyDescent="0.4">
      <c r="A24" s="46" t="s">
        <v>17</v>
      </c>
      <c r="B24" s="40">
        <v>6066</v>
      </c>
    </row>
    <row r="25" spans="1:2" ht="15" thickBot="1" x14ac:dyDescent="0.4">
      <c r="A25" s="3" t="s">
        <v>11</v>
      </c>
      <c r="B25" s="40">
        <v>5060</v>
      </c>
    </row>
    <row r="26" spans="1:2" ht="15" thickBot="1" x14ac:dyDescent="0.4">
      <c r="A26" s="3" t="s">
        <v>32</v>
      </c>
      <c r="B26" s="40">
        <v>786</v>
      </c>
    </row>
    <row r="27" spans="1:2" ht="15" thickBot="1" x14ac:dyDescent="0.4">
      <c r="A27" s="3" t="s">
        <v>30</v>
      </c>
      <c r="B27" s="40">
        <v>570</v>
      </c>
    </row>
    <row r="28" spans="1:2" ht="15" thickBot="1" x14ac:dyDescent="0.4">
      <c r="A28" s="3" t="s">
        <v>35</v>
      </c>
      <c r="B28" s="40">
        <v>644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138</v>
      </c>
    </row>
    <row r="31" spans="1:2" ht="15" thickBot="1" x14ac:dyDescent="0.4">
      <c r="A31" s="3" t="s">
        <v>31</v>
      </c>
      <c r="B31" s="40">
        <v>373</v>
      </c>
    </row>
    <row r="32" spans="1:2" ht="15" thickBot="1" x14ac:dyDescent="0.4">
      <c r="A32" s="3" t="s">
        <v>42</v>
      </c>
      <c r="B32" s="40">
        <v>190</v>
      </c>
    </row>
    <row r="33" spans="1:2" ht="15" thickBot="1" x14ac:dyDescent="0.4">
      <c r="A33" s="46" t="s">
        <v>8</v>
      </c>
      <c r="B33" s="40">
        <v>10747</v>
      </c>
    </row>
    <row r="34" spans="1:2" ht="15" thickBot="1" x14ac:dyDescent="0.4">
      <c r="A34" s="3" t="s">
        <v>44</v>
      </c>
      <c r="B34" s="40">
        <v>283</v>
      </c>
    </row>
    <row r="35" spans="1:2" ht="15" thickBot="1" x14ac:dyDescent="0.4">
      <c r="A35" s="46" t="s">
        <v>7</v>
      </c>
      <c r="B35" s="40">
        <v>28758</v>
      </c>
    </row>
    <row r="36" spans="1:2" ht="15" thickBot="1" x14ac:dyDescent="0.4">
      <c r="A36" s="3" t="s">
        <v>24</v>
      </c>
      <c r="B36" s="40">
        <v>726</v>
      </c>
    </row>
    <row r="37" spans="1:2" ht="15" thickBot="1" x14ac:dyDescent="0.4">
      <c r="A37" s="3" t="s">
        <v>53</v>
      </c>
      <c r="B37" s="40">
        <v>49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1781</v>
      </c>
    </row>
    <row r="40" spans="1:2" ht="15" thickBot="1" x14ac:dyDescent="0.4">
      <c r="A40" s="3" t="s">
        <v>46</v>
      </c>
      <c r="B40" s="40">
        <v>299</v>
      </c>
    </row>
    <row r="41" spans="1:2" ht="15" thickBot="1" x14ac:dyDescent="0.4">
      <c r="A41" s="3" t="s">
        <v>37</v>
      </c>
      <c r="B41" s="40">
        <v>144</v>
      </c>
    </row>
    <row r="42" spans="1:2" ht="15" thickBot="1" x14ac:dyDescent="0.4">
      <c r="A42" s="46" t="s">
        <v>19</v>
      </c>
      <c r="B42" s="40">
        <v>4822</v>
      </c>
    </row>
    <row r="43" spans="1:2" ht="15" thickBot="1" x14ac:dyDescent="0.4">
      <c r="A43" s="57" t="s">
        <v>65</v>
      </c>
      <c r="B43" s="58">
        <v>125</v>
      </c>
    </row>
    <row r="44" spans="1:2" ht="15" thickBot="1" x14ac:dyDescent="0.4">
      <c r="A44" s="3" t="s">
        <v>40</v>
      </c>
      <c r="B44" s="40">
        <v>538</v>
      </c>
    </row>
    <row r="45" spans="1:2" ht="15" thickBot="1" x14ac:dyDescent="0.4">
      <c r="A45" s="3" t="s">
        <v>25</v>
      </c>
      <c r="B45" s="40">
        <v>407</v>
      </c>
    </row>
    <row r="46" spans="1:2" ht="15" thickBot="1" x14ac:dyDescent="0.4">
      <c r="A46" s="3" t="s">
        <v>54</v>
      </c>
      <c r="B46" s="40">
        <v>46</v>
      </c>
    </row>
    <row r="47" spans="1:2" ht="15" thickBot="1" x14ac:dyDescent="0.4">
      <c r="A47" s="3" t="s">
        <v>20</v>
      </c>
      <c r="B47" s="40">
        <v>309</v>
      </c>
    </row>
    <row r="48" spans="1:2" ht="15" thickBot="1" x14ac:dyDescent="0.4">
      <c r="A48" s="46" t="s">
        <v>15</v>
      </c>
      <c r="B48" s="40">
        <v>1423</v>
      </c>
    </row>
    <row r="49" spans="1:2" ht="21.5" thickBot="1" x14ac:dyDescent="0.4">
      <c r="A49" s="3" t="s">
        <v>66</v>
      </c>
      <c r="B49" s="40">
        <v>6</v>
      </c>
    </row>
    <row r="50" spans="1:2" ht="15" thickBot="1" x14ac:dyDescent="0.4">
      <c r="A50" s="3" t="s">
        <v>28</v>
      </c>
      <c r="B50" s="40">
        <v>90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1074</v>
      </c>
    </row>
    <row r="53" spans="1:2" ht="15" thickBot="1" x14ac:dyDescent="0.4">
      <c r="A53" s="46" t="s">
        <v>9</v>
      </c>
      <c r="B53" s="40">
        <v>1036</v>
      </c>
    </row>
    <row r="54" spans="1:2" ht="15" thickBot="1" x14ac:dyDescent="0.4">
      <c r="A54" s="3" t="s">
        <v>56</v>
      </c>
      <c r="B54" s="40">
        <v>69</v>
      </c>
    </row>
    <row r="55" spans="1:2" ht="15" thickBot="1" x14ac:dyDescent="0.4">
      <c r="A55" s="3" t="s">
        <v>22</v>
      </c>
      <c r="B55" s="40">
        <v>481</v>
      </c>
    </row>
    <row r="56" spans="1:2" ht="15" thickBot="1" x14ac:dyDescent="0.4">
      <c r="A56" s="14" t="s">
        <v>55</v>
      </c>
      <c r="B56" s="41">
        <v>11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239252DF-0CF5-4B19-A1BF-B27DBEA11656}"/>
    <hyperlink ref="A33" r:id="rId2" display="https://www.worldometers.info/coronavirus/usa/new-jersey/" xr:uid="{D2A357DF-C176-4072-BDE5-F77E49C1BF8E}"/>
    <hyperlink ref="A24" r:id="rId3" display="https://www.worldometers.info/coronavirus/usa/massachusetts/" xr:uid="{16CFF94B-98A7-42BC-8182-C3188FC20E8C}"/>
    <hyperlink ref="A6" r:id="rId4" display="https://www.worldometers.info/coronavirus/usa/california/" xr:uid="{8EDF98AC-BB0A-4D48-94D6-54E0638DC1B0}"/>
    <hyperlink ref="A42" r:id="rId5" display="https://www.worldometers.info/coronavirus/usa/pennsylvania/" xr:uid="{3CC00C55-91A1-4C47-B3C5-BC03D98BD728}"/>
    <hyperlink ref="A48" r:id="rId6" display="https://www.worldometers.info/coronavirus/usa/texas/" xr:uid="{D6C7F65F-8A7D-43DF-940B-58E3CDBA8DFF}"/>
    <hyperlink ref="A11" r:id="rId7" display="https://www.worldometers.info/coronavirus/usa/florida/" xr:uid="{74515542-8D42-4B25-99ED-7A1DBDFF6C76}"/>
    <hyperlink ref="A21" r:id="rId8" display="https://www.worldometers.info/coronavirus/usa/louisiana/" xr:uid="{CBA58327-749B-4FB0-9CD2-CBE8713A3B3F}"/>
    <hyperlink ref="A39" r:id="rId9" display="https://www.worldometers.info/coronavirus/usa/ohio/" xr:uid="{00572B62-9993-40FA-923E-1E67F1376CC5}"/>
    <hyperlink ref="A53" r:id="rId10" display="https://www.worldometers.info/coronavirus/usa/washington/" xr:uid="{2A1EBB8E-3CF3-4497-9A30-117542F1D5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522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747</v>
      </c>
    </row>
    <row r="5" spans="1:3" ht="13" thickBot="1" x14ac:dyDescent="0.4">
      <c r="A5" s="36" t="s">
        <v>34</v>
      </c>
      <c r="B5" s="3" t="s">
        <v>34</v>
      </c>
      <c r="C5" s="40">
        <v>107</v>
      </c>
    </row>
    <row r="6" spans="1:3" ht="15" thickBot="1" x14ac:dyDescent="0.4">
      <c r="A6" s="36" t="s">
        <v>10</v>
      </c>
      <c r="B6" s="46" t="s">
        <v>10</v>
      </c>
      <c r="C6" s="40">
        <v>3512</v>
      </c>
    </row>
    <row r="7" spans="1:3" ht="13" thickBot="1" x14ac:dyDescent="0.4">
      <c r="A7" s="36" t="s">
        <v>18</v>
      </c>
      <c r="B7" s="3" t="s">
        <v>18</v>
      </c>
      <c r="C7" s="40">
        <v>1299</v>
      </c>
    </row>
    <row r="8" spans="1:3" ht="13" thickBot="1" x14ac:dyDescent="0.4">
      <c r="A8" s="36" t="s">
        <v>23</v>
      </c>
      <c r="B8" s="3" t="s">
        <v>23</v>
      </c>
      <c r="C8" s="40">
        <v>3529</v>
      </c>
    </row>
    <row r="9" spans="1:3" ht="13" thickBot="1" x14ac:dyDescent="0.4">
      <c r="A9" s="36" t="s">
        <v>43</v>
      </c>
      <c r="B9" s="3" t="s">
        <v>43</v>
      </c>
      <c r="C9" s="40">
        <v>310</v>
      </c>
    </row>
    <row r="10" spans="1:3" ht="13" thickBot="1" x14ac:dyDescent="0.4">
      <c r="A10" s="36" t="s">
        <v>95</v>
      </c>
      <c r="B10" s="3" t="s">
        <v>63</v>
      </c>
      <c r="C10" s="40">
        <v>407</v>
      </c>
    </row>
    <row r="11" spans="1:3" ht="15" thickBot="1" x14ac:dyDescent="0.4">
      <c r="A11" s="36" t="s">
        <v>13</v>
      </c>
      <c r="B11" s="46" t="s">
        <v>13</v>
      </c>
      <c r="C11" s="40">
        <v>2096</v>
      </c>
    </row>
    <row r="12" spans="1:3" ht="13" thickBot="1" x14ac:dyDescent="0.4">
      <c r="A12" s="36" t="s">
        <v>16</v>
      </c>
      <c r="B12" s="3" t="s">
        <v>16</v>
      </c>
      <c r="C12" s="40">
        <v>1697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77</v>
      </c>
    </row>
    <row r="16" spans="1:3" ht="13" thickBot="1" x14ac:dyDescent="0.4">
      <c r="A16" s="36" t="s">
        <v>12</v>
      </c>
      <c r="B16" s="3" t="s">
        <v>12</v>
      </c>
      <c r="C16" s="40">
        <v>4525</v>
      </c>
    </row>
    <row r="17" spans="1:3" ht="13" thickBot="1" x14ac:dyDescent="0.4">
      <c r="A17" s="36" t="s">
        <v>27</v>
      </c>
      <c r="B17" s="3" t="s">
        <v>27</v>
      </c>
      <c r="C17" s="40">
        <v>1864</v>
      </c>
    </row>
    <row r="18" spans="1:3" ht="13" thickBot="1" x14ac:dyDescent="0.4">
      <c r="A18" s="36" t="s">
        <v>41</v>
      </c>
      <c r="B18" s="3" t="s">
        <v>41</v>
      </c>
      <c r="C18" s="40">
        <v>400</v>
      </c>
    </row>
    <row r="19" spans="1:3" ht="13" thickBot="1" x14ac:dyDescent="0.4">
      <c r="A19" s="36" t="s">
        <v>45</v>
      </c>
      <c r="B19" s="3" t="s">
        <v>45</v>
      </c>
      <c r="C19" s="40">
        <v>202</v>
      </c>
    </row>
    <row r="20" spans="1:3" ht="13" thickBot="1" x14ac:dyDescent="0.4">
      <c r="A20" s="36" t="s">
        <v>38</v>
      </c>
      <c r="B20" s="3" t="s">
        <v>38</v>
      </c>
      <c r="C20" s="40">
        <v>376</v>
      </c>
    </row>
    <row r="21" spans="1:3" ht="15" thickBot="1" x14ac:dyDescent="0.4">
      <c r="A21" s="36" t="s">
        <v>14</v>
      </c>
      <c r="B21" s="46" t="s">
        <v>14</v>
      </c>
      <c r="C21" s="40">
        <v>2608</v>
      </c>
    </row>
    <row r="22" spans="1:3" ht="13" thickBot="1" x14ac:dyDescent="0.4">
      <c r="B22" s="3" t="s">
        <v>39</v>
      </c>
      <c r="C22" s="40">
        <v>73</v>
      </c>
    </row>
    <row r="23" spans="1:3" ht="13" thickBot="1" x14ac:dyDescent="0.4">
      <c r="A23" s="36" t="s">
        <v>26</v>
      </c>
      <c r="B23" s="3" t="s">
        <v>26</v>
      </c>
      <c r="C23" s="40">
        <v>2123</v>
      </c>
    </row>
    <row r="24" spans="1:3" ht="15" thickBot="1" x14ac:dyDescent="0.4">
      <c r="A24" s="36" t="s">
        <v>17</v>
      </c>
      <c r="B24" s="46" t="s">
        <v>17</v>
      </c>
      <c r="C24" s="40">
        <v>6066</v>
      </c>
    </row>
    <row r="25" spans="1:3" ht="13" thickBot="1" x14ac:dyDescent="0.4">
      <c r="A25" s="36" t="s">
        <v>11</v>
      </c>
      <c r="B25" s="3" t="s">
        <v>11</v>
      </c>
      <c r="C25" s="40">
        <v>5060</v>
      </c>
    </row>
    <row r="26" spans="1:3" ht="13" thickBot="1" x14ac:dyDescent="0.4">
      <c r="A26" s="36" t="s">
        <v>32</v>
      </c>
      <c r="B26" s="3" t="s">
        <v>32</v>
      </c>
      <c r="C26" s="40">
        <v>786</v>
      </c>
    </row>
    <row r="27" spans="1:3" ht="13" thickBot="1" x14ac:dyDescent="0.4">
      <c r="A27" s="36" t="s">
        <v>30</v>
      </c>
      <c r="B27" s="3" t="s">
        <v>30</v>
      </c>
      <c r="C27" s="40">
        <v>570</v>
      </c>
    </row>
    <row r="28" spans="1:3" ht="13" thickBot="1" x14ac:dyDescent="0.4">
      <c r="A28" s="36" t="s">
        <v>35</v>
      </c>
      <c r="B28" s="3" t="s">
        <v>35</v>
      </c>
      <c r="C28" s="40">
        <v>644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138</v>
      </c>
    </row>
    <row r="31" spans="1:3" ht="13" thickBot="1" x14ac:dyDescent="0.4">
      <c r="A31" s="36" t="s">
        <v>31</v>
      </c>
      <c r="B31" s="3" t="s">
        <v>31</v>
      </c>
      <c r="C31" s="40">
        <v>373</v>
      </c>
    </row>
    <row r="32" spans="1:3" ht="13" thickBot="1" x14ac:dyDescent="0.4">
      <c r="A32" s="36" t="s">
        <v>42</v>
      </c>
      <c r="B32" s="3" t="s">
        <v>42</v>
      </c>
      <c r="C32" s="40">
        <v>190</v>
      </c>
    </row>
    <row r="33" spans="1:3" ht="15" thickBot="1" x14ac:dyDescent="0.4">
      <c r="A33" s="36" t="s">
        <v>8</v>
      </c>
      <c r="B33" s="46" t="s">
        <v>8</v>
      </c>
      <c r="C33" s="40">
        <v>10747</v>
      </c>
    </row>
    <row r="34" spans="1:3" ht="13" thickBot="1" x14ac:dyDescent="0.4">
      <c r="A34" s="36" t="s">
        <v>44</v>
      </c>
      <c r="B34" s="3" t="s">
        <v>44</v>
      </c>
      <c r="C34" s="40">
        <v>283</v>
      </c>
    </row>
    <row r="35" spans="1:3" ht="15" thickBot="1" x14ac:dyDescent="0.4">
      <c r="A35" s="36" t="s">
        <v>7</v>
      </c>
      <c r="B35" s="46" t="s">
        <v>7</v>
      </c>
      <c r="C35" s="40">
        <v>28758</v>
      </c>
    </row>
    <row r="36" spans="1:3" ht="13" thickBot="1" x14ac:dyDescent="0.4">
      <c r="A36" s="36" t="s">
        <v>24</v>
      </c>
      <c r="B36" s="3" t="s">
        <v>24</v>
      </c>
      <c r="C36" s="40">
        <v>726</v>
      </c>
    </row>
    <row r="37" spans="1:3" ht="13" thickBot="1" x14ac:dyDescent="0.4">
      <c r="B37" s="3" t="s">
        <v>53</v>
      </c>
      <c r="C37" s="40">
        <v>49</v>
      </c>
    </row>
    <row r="38" spans="1:3" ht="15" thickBot="1" x14ac:dyDescent="0.4">
      <c r="A38" s="36" t="s">
        <v>21</v>
      </c>
      <c r="B38" s="46" t="s">
        <v>21</v>
      </c>
      <c r="C38" s="40">
        <v>1781</v>
      </c>
    </row>
    <row r="39" spans="1:3" ht="13" thickBot="1" x14ac:dyDescent="0.4">
      <c r="A39" s="36" t="s">
        <v>46</v>
      </c>
      <c r="B39" s="3" t="s">
        <v>46</v>
      </c>
      <c r="C39" s="40">
        <v>299</v>
      </c>
    </row>
    <row r="40" spans="1:3" ht="13" thickBot="1" x14ac:dyDescent="0.4">
      <c r="A40" s="36" t="s">
        <v>37</v>
      </c>
      <c r="B40" s="3" t="s">
        <v>37</v>
      </c>
      <c r="C40" s="40">
        <v>144</v>
      </c>
    </row>
    <row r="41" spans="1:3" ht="15" thickBot="1" x14ac:dyDescent="0.4">
      <c r="A41" s="36" t="s">
        <v>19</v>
      </c>
      <c r="B41" s="46" t="s">
        <v>19</v>
      </c>
      <c r="C41" s="40">
        <v>4822</v>
      </c>
    </row>
    <row r="42" spans="1:3" ht="13" thickBot="1" x14ac:dyDescent="0.4">
      <c r="A42" s="36" t="s">
        <v>65</v>
      </c>
      <c r="B42" s="57" t="s">
        <v>65</v>
      </c>
      <c r="C42" s="58">
        <v>125</v>
      </c>
    </row>
    <row r="43" spans="1:3" ht="13" thickBot="1" x14ac:dyDescent="0.4">
      <c r="B43" s="3" t="s">
        <v>40</v>
      </c>
      <c r="C43" s="40">
        <v>538</v>
      </c>
    </row>
    <row r="44" spans="1:3" ht="13" thickBot="1" x14ac:dyDescent="0.4">
      <c r="A44" s="36" t="s">
        <v>25</v>
      </c>
      <c r="B44" s="3" t="s">
        <v>25</v>
      </c>
      <c r="C44" s="40">
        <v>407</v>
      </c>
    </row>
    <row r="45" spans="1:3" ht="13" thickBot="1" x14ac:dyDescent="0.4">
      <c r="A45" s="36" t="s">
        <v>54</v>
      </c>
      <c r="B45" s="3" t="s">
        <v>54</v>
      </c>
      <c r="C45" s="40">
        <v>46</v>
      </c>
    </row>
    <row r="46" spans="1:3" ht="13" thickBot="1" x14ac:dyDescent="0.4">
      <c r="A46" s="36" t="s">
        <v>20</v>
      </c>
      <c r="B46" s="3" t="s">
        <v>20</v>
      </c>
      <c r="C46" s="40">
        <v>309</v>
      </c>
    </row>
    <row r="47" spans="1:3" ht="15" thickBot="1" x14ac:dyDescent="0.4">
      <c r="A47" s="36" t="s">
        <v>15</v>
      </c>
      <c r="B47" s="46" t="s">
        <v>15</v>
      </c>
      <c r="C47" s="40">
        <v>1423</v>
      </c>
    </row>
    <row r="48" spans="1:3" ht="13" thickBot="1" x14ac:dyDescent="0.4">
      <c r="A48" s="36" t="s">
        <v>28</v>
      </c>
      <c r="B48" s="3" t="s">
        <v>28</v>
      </c>
      <c r="C48" s="40">
        <v>90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1074</v>
      </c>
    </row>
    <row r="51" spans="1:3" ht="15" thickBot="1" x14ac:dyDescent="0.4">
      <c r="A51" s="36" t="s">
        <v>9</v>
      </c>
      <c r="B51" s="46" t="s">
        <v>9</v>
      </c>
      <c r="C51" s="40">
        <v>1036</v>
      </c>
    </row>
    <row r="52" spans="1:3" ht="13" thickBot="1" x14ac:dyDescent="0.4">
      <c r="B52" s="3" t="s">
        <v>56</v>
      </c>
      <c r="C52" s="40">
        <v>69</v>
      </c>
    </row>
    <row r="53" spans="1:3" ht="13" thickBot="1" x14ac:dyDescent="0.4">
      <c r="A53" s="36" t="s">
        <v>22</v>
      </c>
      <c r="B53" s="3" t="s">
        <v>22</v>
      </c>
      <c r="C53" s="40">
        <v>481</v>
      </c>
    </row>
    <row r="54" spans="1:3" ht="13" thickBot="1" x14ac:dyDescent="0.4">
      <c r="A54" s="36" t="s">
        <v>55</v>
      </c>
      <c r="B54" s="14" t="s">
        <v>55</v>
      </c>
      <c r="C54" s="41">
        <v>11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3E59FAE4-51D4-4B2E-B0FC-CA120EBF3E87}"/>
    <hyperlink ref="B33" r:id="rId2" display="https://www.worldometers.info/coronavirus/usa/new-jersey/" xr:uid="{7AD2D6A8-9D12-4785-A69C-4AEF522466AA}"/>
    <hyperlink ref="B24" r:id="rId3" display="https://www.worldometers.info/coronavirus/usa/massachusetts/" xr:uid="{68944D70-9A15-4461-86AE-EFC092CA7298}"/>
    <hyperlink ref="B6" r:id="rId4" display="https://www.worldometers.info/coronavirus/usa/california/" xr:uid="{5DED621F-BD3D-4888-9CA3-547F93F82D8D}"/>
    <hyperlink ref="B41" r:id="rId5" display="https://www.worldometers.info/coronavirus/usa/pennsylvania/" xr:uid="{0353A43F-C3DB-4F3B-BD34-E403F8F52F63}"/>
    <hyperlink ref="B47" r:id="rId6" display="https://www.worldometers.info/coronavirus/usa/texas/" xr:uid="{4958C32A-095B-40C5-9E2E-9EB0050FE67E}"/>
    <hyperlink ref="B11" r:id="rId7" display="https://www.worldometers.info/coronavirus/usa/florida/" xr:uid="{6C8B2747-D9E1-4F5D-ABBA-C8E7EF2AFC0D}"/>
    <hyperlink ref="B21" r:id="rId8" display="https://www.worldometers.info/coronavirus/usa/louisiana/" xr:uid="{F0ECEF26-8EFB-4BA7-BF5F-09FCD11E62AE}"/>
    <hyperlink ref="B38" r:id="rId9" display="https://www.worldometers.info/coronavirus/usa/ohio/" xr:uid="{312D6C9D-6A29-4279-87BA-AB1AF2603879}"/>
    <hyperlink ref="B51" r:id="rId10" display="https://www.worldometers.info/coronavirus/usa/washington/" xr:uid="{3B83EE00-D8F1-4083-A7F1-BE1843F27E83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2020-05-21T11:31:02Z</dcterms:modified>
</cp:coreProperties>
</file>