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3" documentId="8_{EE44A4B6-6E34-4A19-9C0C-69C9F057BF43}" xr6:coauthVersionLast="45" xr6:coauthVersionMax="45" xr10:uidLastSave="{B572C4F5-E84D-4817-98B4-D3BEA6C099AB}"/>
  <bookViews>
    <workbookView xWindow="2080" yWindow="730" windowWidth="24860" windowHeight="168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Updates'!$A$1:$V$31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7" i="3" l="1"/>
  <c r="B57" i="3"/>
  <c r="I57" i="3"/>
  <c r="F57" i="3"/>
  <c r="N31" i="3"/>
  <c r="N7" i="3"/>
  <c r="N27" i="3"/>
  <c r="N25" i="3"/>
  <c r="N52" i="3"/>
  <c r="N51" i="3"/>
  <c r="N2" i="3"/>
  <c r="N6" i="3"/>
  <c r="N21" i="3"/>
  <c r="N42" i="3"/>
  <c r="N5" i="3"/>
  <c r="N38" i="3"/>
  <c r="N4" i="3"/>
  <c r="N41" i="3"/>
  <c r="N33" i="3"/>
  <c r="N28" i="3"/>
  <c r="N15" i="3"/>
  <c r="N26" i="3"/>
  <c r="N17" i="3"/>
  <c r="N37" i="3"/>
  <c r="N10" i="3"/>
  <c r="N54" i="3"/>
  <c r="N12" i="3"/>
  <c r="N19" i="3"/>
  <c r="N34" i="3"/>
  <c r="N8" i="3"/>
  <c r="N32" i="3"/>
  <c r="N43" i="3"/>
  <c r="N55" i="3"/>
  <c r="N18" i="3"/>
  <c r="N24" i="3"/>
  <c r="N48" i="3"/>
  <c r="N35" i="3"/>
  <c r="N56" i="3"/>
  <c r="N20" i="3"/>
  <c r="N45" i="3"/>
  <c r="N11" i="3"/>
  <c r="N44" i="3"/>
  <c r="N16" i="3"/>
  <c r="N49" i="3"/>
  <c r="N40" i="3"/>
  <c r="N46" i="3"/>
  <c r="N3" i="3"/>
  <c r="N53" i="3"/>
  <c r="N36" i="3"/>
  <c r="N22" i="3"/>
  <c r="N50" i="3"/>
  <c r="N47" i="3"/>
  <c r="N23" i="3"/>
  <c r="N13" i="3"/>
  <c r="N9" i="3"/>
  <c r="N39" i="3"/>
  <c r="N14" i="3"/>
  <c r="N29" i="3"/>
  <c r="N30" i="3"/>
  <c r="M56" i="3"/>
  <c r="O2" i="3" l="1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56" i="3"/>
  <c r="O46" i="3"/>
  <c r="O38" i="3"/>
  <c r="O22" i="3"/>
  <c r="O14" i="3"/>
  <c r="O34" i="3"/>
  <c r="O37" i="3"/>
  <c r="O13" i="3"/>
  <c r="O5" i="3"/>
  <c r="O51" i="3"/>
  <c r="O10" i="3"/>
  <c r="O52" i="3"/>
  <c r="O28" i="3"/>
  <c r="O20" i="3"/>
  <c r="O4" i="3"/>
  <c r="N57" i="3"/>
  <c r="O49" i="3"/>
  <c r="O3" i="3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56" i="3" l="1"/>
  <c r="L51" i="3"/>
  <c r="L49" i="3"/>
  <c r="L45" i="3"/>
  <c r="L13" i="3"/>
  <c r="L8" i="3"/>
  <c r="L31" i="3"/>
  <c r="L34" i="3"/>
  <c r="L43" i="3"/>
  <c r="L12" i="3"/>
  <c r="L41" i="3"/>
  <c r="L14" i="3"/>
  <c r="L16" i="3"/>
  <c r="L27" i="3"/>
  <c r="L15" i="3"/>
  <c r="L52" i="3"/>
  <c r="L39" i="3"/>
  <c r="L29" i="3"/>
  <c r="L55" i="3"/>
  <c r="L20" i="3"/>
  <c r="L21" i="3"/>
  <c r="L18" i="3"/>
  <c r="L53" i="3"/>
  <c r="L23" i="3"/>
  <c r="L6" i="3"/>
  <c r="L38" i="3"/>
  <c r="L54" i="3"/>
  <c r="L9" i="3"/>
  <c r="L36" i="3"/>
  <c r="L7" i="3"/>
  <c r="L26" i="3"/>
  <c r="L11" i="3"/>
  <c r="L44" i="3"/>
  <c r="L28" i="3"/>
  <c r="L37" i="3"/>
  <c r="L42" i="3"/>
  <c r="L10" i="3"/>
  <c r="L4" i="3"/>
  <c r="L47" i="3"/>
  <c r="L48" i="3"/>
  <c r="L24" i="3"/>
  <c r="L3" i="3"/>
  <c r="L22" i="3"/>
  <c r="L30" i="3"/>
  <c r="L50" i="3"/>
  <c r="L17" i="3"/>
  <c r="L46" i="3"/>
  <c r="L5" i="3"/>
  <c r="L35" i="3"/>
  <c r="L32" i="3"/>
  <c r="L19" i="3"/>
  <c r="L40" i="3"/>
  <c r="L25" i="3"/>
  <c r="L33" i="3"/>
  <c r="M4" i="3" l="1"/>
  <c r="M23" i="3"/>
  <c r="M55" i="3"/>
  <c r="M3" i="3"/>
  <c r="M31" i="3"/>
  <c r="M32" i="3"/>
  <c r="M47" i="3"/>
  <c r="M16" i="3"/>
  <c r="M18" i="3"/>
  <c r="M10" i="3"/>
  <c r="M38" i="3"/>
  <c r="M29" i="3"/>
  <c r="M6" i="3"/>
  <c r="M25" i="3"/>
  <c r="M2" i="3"/>
  <c r="M41" i="3"/>
  <c r="M21" i="3"/>
  <c r="M35" i="3"/>
  <c r="M51" i="3"/>
  <c r="M24" i="3"/>
  <c r="M20" i="3"/>
  <c r="M8" i="3"/>
  <c r="M37" i="3"/>
  <c r="M27" i="3"/>
  <c r="M14" i="3"/>
  <c r="M46" i="3"/>
  <c r="M43" i="3"/>
  <c r="M36" i="3"/>
  <c r="M9" i="3"/>
  <c r="M34" i="3"/>
  <c r="M28" i="3"/>
  <c r="M54" i="3"/>
  <c r="M50" i="3"/>
  <c r="M26" i="3"/>
  <c r="M5" i="3"/>
  <c r="M19" i="3"/>
  <c r="M44" i="3"/>
  <c r="M39" i="3"/>
  <c r="M52" i="3"/>
  <c r="M33" i="3"/>
  <c r="M42" i="3"/>
  <c r="M17" i="3"/>
  <c r="M7" i="3"/>
  <c r="M11" i="3"/>
  <c r="M53" i="3"/>
  <c r="M40" i="3"/>
  <c r="M30" i="3"/>
  <c r="M22" i="3"/>
  <c r="M13" i="3"/>
  <c r="M12" i="3"/>
  <c r="M48" i="3"/>
  <c r="M49" i="3"/>
  <c r="M15" i="3"/>
  <c r="M45" i="3"/>
  <c r="L2" i="3" l="1"/>
  <c r="N5" i="1" l="1"/>
  <c r="O5" i="1" s="1"/>
  <c r="N6" i="1"/>
  <c r="O6" i="1" s="1"/>
  <c r="N7" i="1"/>
  <c r="N8" i="1"/>
  <c r="O8" i="1" s="1"/>
  <c r="N9" i="1"/>
  <c r="N10" i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N19" i="1"/>
  <c r="N20" i="1"/>
  <c r="O20" i="1" s="1"/>
  <c r="N21" i="1"/>
  <c r="O21" i="1" s="1"/>
  <c r="N22" i="1"/>
  <c r="O22" i="1" s="1"/>
  <c r="N23" i="1"/>
  <c r="O23" i="1" s="1"/>
  <c r="N24" i="1"/>
  <c r="O24" i="1" s="1"/>
  <c r="N25" i="1"/>
  <c r="N26" i="1"/>
  <c r="N27" i="1"/>
  <c r="N28" i="1"/>
  <c r="O28" i="1" s="1"/>
  <c r="N29" i="1"/>
  <c r="O29" i="1" s="1"/>
  <c r="O26" i="1" l="1"/>
  <c r="O7" i="1"/>
  <c r="O25" i="1"/>
  <c r="O10" i="1"/>
  <c r="O9" i="1"/>
  <c r="O18" i="1"/>
  <c r="O27" i="1"/>
  <c r="O19" i="1"/>
  <c r="U2" i="1"/>
  <c r="N30" i="1" l="1"/>
  <c r="O30" i="1" l="1"/>
  <c r="U24" i="1"/>
  <c r="V24" i="1" s="1"/>
  <c r="U26" i="1"/>
  <c r="V26" i="1" s="1"/>
  <c r="U13" i="1"/>
  <c r="V13" i="1" s="1"/>
  <c r="U8" i="1"/>
  <c r="V8" i="1" s="1"/>
  <c r="U12" i="1"/>
  <c r="V12" i="1" s="1"/>
  <c r="U6" i="1"/>
  <c r="V6" i="1" s="1"/>
  <c r="U14" i="1"/>
  <c r="V14" i="1" s="1"/>
  <c r="U23" i="1"/>
  <c r="V23" i="1" s="1"/>
  <c r="U5" i="1"/>
  <c r="V5" i="1" s="1"/>
  <c r="U21" i="1"/>
  <c r="V21" i="1" s="1"/>
  <c r="U29" i="1"/>
  <c r="V29" i="1" s="1"/>
  <c r="U7" i="1"/>
  <c r="V7" i="1" s="1"/>
  <c r="U27" i="1"/>
  <c r="V27" i="1" s="1"/>
  <c r="U22" i="1"/>
  <c r="V22" i="1" s="1"/>
  <c r="U15" i="1"/>
  <c r="V15" i="1" s="1"/>
  <c r="U10" i="1"/>
  <c r="V10" i="1" s="1"/>
  <c r="U17" i="1"/>
  <c r="V17" i="1" s="1"/>
  <c r="U28" i="1"/>
  <c r="V28" i="1" s="1"/>
  <c r="U19" i="1"/>
  <c r="V19" i="1" s="1"/>
  <c r="U16" i="1"/>
  <c r="V16" i="1" s="1"/>
  <c r="U25" i="1"/>
  <c r="V25" i="1" s="1"/>
  <c r="U18" i="1"/>
  <c r="V18" i="1" s="1"/>
  <c r="U9" i="1"/>
  <c r="V9" i="1" s="1"/>
  <c r="U20" i="1"/>
  <c r="V20" i="1" s="1"/>
  <c r="U11" i="1"/>
  <c r="V11" i="1" s="1"/>
  <c r="S18" i="1"/>
  <c r="S29" i="1"/>
  <c r="S21" i="1"/>
  <c r="S13" i="1"/>
  <c r="S5" i="1"/>
  <c r="S23" i="1"/>
  <c r="S15" i="1"/>
  <c r="S7" i="1"/>
  <c r="S28" i="1"/>
  <c r="S20" i="1"/>
  <c r="S12" i="1"/>
  <c r="S25" i="1"/>
  <c r="S17" i="1"/>
  <c r="S9" i="1"/>
  <c r="S10" i="1"/>
  <c r="S22" i="1"/>
  <c r="S6" i="1"/>
  <c r="S19" i="1"/>
  <c r="S11" i="1"/>
  <c r="S26" i="1"/>
  <c r="S14" i="1"/>
  <c r="S27" i="1"/>
  <c r="S30" i="1" s="1"/>
  <c r="S24" i="1"/>
  <c r="S16" i="1"/>
  <c r="S8" i="1"/>
  <c r="T23" i="1"/>
  <c r="T27" i="1"/>
  <c r="T30" i="1" s="1"/>
  <c r="T26" i="1"/>
  <c r="T18" i="1"/>
  <c r="T10" i="1"/>
  <c r="T28" i="1"/>
  <c r="T20" i="1"/>
  <c r="T12" i="1"/>
  <c r="T25" i="1"/>
  <c r="T17" i="1"/>
  <c r="T9" i="1"/>
  <c r="T15" i="1"/>
  <c r="T22" i="1"/>
  <c r="T14" i="1"/>
  <c r="T6" i="1"/>
  <c r="T11" i="1"/>
  <c r="T24" i="1"/>
  <c r="T16" i="1"/>
  <c r="T8" i="1"/>
  <c r="T7" i="1"/>
  <c r="T19" i="1"/>
  <c r="T29" i="1"/>
  <c r="T21" i="1"/>
  <c r="T13" i="1"/>
  <c r="T5" i="1"/>
  <c r="R24" i="1"/>
  <c r="R16" i="1"/>
  <c r="R8" i="1"/>
  <c r="R5" i="1"/>
  <c r="R21" i="1"/>
  <c r="R10" i="1"/>
  <c r="R13" i="1"/>
  <c r="R26" i="1"/>
  <c r="R18" i="1"/>
  <c r="R23" i="1"/>
  <c r="R15" i="1"/>
  <c r="R7" i="1"/>
  <c r="R29" i="1"/>
  <c r="R28" i="1"/>
  <c r="R20" i="1"/>
  <c r="R12" i="1"/>
  <c r="R17" i="1"/>
  <c r="R22" i="1"/>
  <c r="R14" i="1"/>
  <c r="R6" i="1"/>
  <c r="R25" i="1"/>
  <c r="R9" i="1"/>
  <c r="R27" i="1"/>
  <c r="R30" i="1" s="1"/>
  <c r="R19" i="1"/>
  <c r="R11" i="1"/>
  <c r="Q8" i="1"/>
  <c r="Q20" i="1"/>
  <c r="Q27" i="1"/>
  <c r="Q30" i="1" s="1"/>
  <c r="Q13" i="1"/>
  <c r="Q24" i="1"/>
  <c r="Q10" i="1"/>
  <c r="Q21" i="1"/>
  <c r="Q6" i="1"/>
  <c r="Q7" i="1"/>
  <c r="Q11" i="1"/>
  <c r="Q5" i="1"/>
  <c r="Q25" i="1"/>
  <c r="Q29" i="1"/>
  <c r="Q28" i="1"/>
  <c r="Q12" i="1"/>
  <c r="Q9" i="1"/>
  <c r="Q16" i="1"/>
  <c r="Q17" i="1"/>
  <c r="Q22" i="1"/>
  <c r="Q23" i="1"/>
  <c r="Q19" i="1"/>
  <c r="Q15" i="1"/>
  <c r="Q18" i="1"/>
  <c r="Q26" i="1"/>
  <c r="Q14" i="1"/>
  <c r="U30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<sst xmlns="http://schemas.openxmlformats.org/spreadsheetml/2006/main" count="321" uniqueCount="102">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</sst>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7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8" fillId="0" borderId="0" xfId="0" applyNumberFormat="1" applyFo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florida/" TargetMode="External"/><Relationship Id="rId3" Type="http://schemas.openxmlformats.org/officeDocument/2006/relationships/hyperlink" Target="https://www.worldometers.info/coronavirus/usa/illinois/" TargetMode="External"/><Relationship Id="rId7" Type="http://schemas.openxmlformats.org/officeDocument/2006/relationships/hyperlink" Target="https://www.worldometers.info/coronavirus/usa/texas/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https://www.worldometers.info/coronavirus/usa/new-jersey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pennsylvania/" TargetMode="External"/><Relationship Id="rId11" Type="http://schemas.openxmlformats.org/officeDocument/2006/relationships/hyperlink" Target="https://www.worldometers.info/coronavirus/usa/washington/" TargetMode="External"/><Relationship Id="rId5" Type="http://schemas.openxmlformats.org/officeDocument/2006/relationships/hyperlink" Target="https://www.worldometers.info/coronavirus/usa/massachusetts/" TargetMode="External"/><Relationship Id="rId10" Type="http://schemas.openxmlformats.org/officeDocument/2006/relationships/hyperlink" Target="https://www.worldometers.info/coronavirus/usa/ohio/" TargetMode="External"/><Relationship Id="rId4" Type="http://schemas.openxmlformats.org/officeDocument/2006/relationships/hyperlink" Target="https://www.worldometers.info/coronavirus/usa/california/" TargetMode="External"/><Relationship Id="rId9" Type="http://schemas.openxmlformats.org/officeDocument/2006/relationships/hyperlink" Target="https://www.worldometers.info/coronavirus/usa/louisian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3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23"/>
  </cols>
  <sheetData>
    <row r="1" spans="1:22" x14ac:dyDescent="0.35">
      <c r="L1" s="64" t="s">
        <v>68</v>
      </c>
      <c r="M1" s="64"/>
      <c r="N1" s="64"/>
      <c r="O1" s="6">
        <v>1.4999999999999999E-2</v>
      </c>
      <c r="P1" s="6"/>
      <c r="Q1" s="65" t="s">
        <v>77</v>
      </c>
      <c r="R1" s="65"/>
      <c r="S1" s="65"/>
      <c r="T1" s="65"/>
      <c r="U1" s="65"/>
    </row>
    <row r="2" spans="1:22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46"/>
      <c r="L2" s="28"/>
      <c r="N2" s="27" t="s">
        <v>62</v>
      </c>
      <c r="O2" s="27"/>
      <c r="P2" s="20"/>
      <c r="Q2" s="17">
        <v>0.15</v>
      </c>
      <c r="R2" s="17">
        <v>0.6</v>
      </c>
      <c r="S2" s="17">
        <v>0.25</v>
      </c>
      <c r="T2" s="17">
        <v>0.125</v>
      </c>
      <c r="U2" s="18">
        <f>O1</f>
        <v>1.4999999999999999E-2</v>
      </c>
      <c r="V2" s="16"/>
    </row>
    <row r="3" spans="1:22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11"/>
      <c r="L3" s="29"/>
      <c r="M3" s="11" t="s">
        <v>84</v>
      </c>
      <c r="N3" s="11" t="s">
        <v>58</v>
      </c>
      <c r="O3" s="11" t="s">
        <v>60</v>
      </c>
      <c r="P3" s="11"/>
      <c r="Q3" s="21" t="s">
        <v>69</v>
      </c>
      <c r="R3" s="21" t="s">
        <v>71</v>
      </c>
      <c r="S3" s="21" t="s">
        <v>73</v>
      </c>
      <c r="T3" s="21" t="s">
        <v>75</v>
      </c>
      <c r="U3" s="21" t="s">
        <v>76</v>
      </c>
      <c r="V3" s="21" t="s">
        <v>76</v>
      </c>
    </row>
    <row r="4" spans="1:22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11"/>
      <c r="L4" s="29"/>
      <c r="M4" s="11" t="s">
        <v>85</v>
      </c>
      <c r="N4" s="11" t="s">
        <v>59</v>
      </c>
      <c r="O4" s="11" t="s">
        <v>61</v>
      </c>
      <c r="P4" s="11"/>
      <c r="Q4" s="21" t="s">
        <v>70</v>
      </c>
      <c r="R4" s="21" t="s">
        <v>72</v>
      </c>
      <c r="S4" s="21" t="s">
        <v>74</v>
      </c>
      <c r="T4" s="21" t="s">
        <v>74</v>
      </c>
      <c r="U4" s="21" t="s">
        <v>5</v>
      </c>
      <c r="V4" s="21" t="s">
        <v>78</v>
      </c>
    </row>
    <row r="5" spans="1:22" ht="15" thickBot="1" x14ac:dyDescent="0.4">
      <c r="A5" s="44" t="s">
        <v>7</v>
      </c>
      <c r="B5" s="1">
        <v>381912</v>
      </c>
      <c r="C5" s="2"/>
      <c r="D5" s="1">
        <v>30078</v>
      </c>
      <c r="E5" s="2"/>
      <c r="F5" s="1">
        <v>284580</v>
      </c>
      <c r="G5" s="1">
        <v>19632</v>
      </c>
      <c r="H5" s="1">
        <v>1546</v>
      </c>
      <c r="I5" s="1">
        <v>2167831</v>
      </c>
      <c r="J5" s="1">
        <v>111436</v>
      </c>
      <c r="K5" s="7"/>
      <c r="L5" s="8"/>
      <c r="M5" s="26">
        <f t="shared" ref="M5:M7" si="0">D5/B5</f>
        <v>7.875636272230252E-2</v>
      </c>
      <c r="N5" s="4">
        <f t="shared" ref="N5:N7" si="1">D5/$O$1</f>
        <v>2005200</v>
      </c>
      <c r="O5" s="5">
        <f t="shared" ref="O5:O7" si="2">ABS(F5-N5)/N5</f>
        <v>0.85807899461400361</v>
      </c>
      <c r="P5" s="5"/>
      <c r="Q5" s="22">
        <f t="shared" ref="Q5:Q7" si="3">$Q$2*$N5</f>
        <v>300780</v>
      </c>
      <c r="R5" s="22">
        <f t="shared" ref="R5:R7" si="4">$R$2*$N5</f>
        <v>1203120</v>
      </c>
      <c r="S5" s="22">
        <f t="shared" ref="S5:S7" si="5">$S$2*$N5</f>
        <v>501300</v>
      </c>
      <c r="T5" s="22">
        <f t="shared" ref="T5:T7" si="6">$T$2*$N5</f>
        <v>250650</v>
      </c>
      <c r="U5" s="22">
        <f t="shared" ref="U5:U7" si="7">$U$2*$N5</f>
        <v>30078</v>
      </c>
      <c r="V5" s="19">
        <f t="shared" ref="V5:V7" si="8">N5-U5</f>
        <v>1975122</v>
      </c>
    </row>
    <row r="6" spans="1:22" ht="15" thickBot="1" x14ac:dyDescent="0.4">
      <c r="A6" s="44" t="s">
        <v>8</v>
      </c>
      <c r="B6" s="1">
        <v>163147</v>
      </c>
      <c r="C6" s="2"/>
      <c r="D6" s="1">
        <v>11783</v>
      </c>
      <c r="E6" s="2"/>
      <c r="F6" s="1">
        <v>131406</v>
      </c>
      <c r="G6" s="1">
        <v>18368</v>
      </c>
      <c r="H6" s="1">
        <v>1327</v>
      </c>
      <c r="I6" s="1">
        <v>817677</v>
      </c>
      <c r="J6" s="1">
        <v>92058</v>
      </c>
      <c r="K6" s="7"/>
      <c r="L6" s="8"/>
      <c r="M6" s="26">
        <f t="shared" si="0"/>
        <v>7.2223209743360287E-2</v>
      </c>
      <c r="N6" s="4">
        <f t="shared" si="1"/>
        <v>785533.33333333337</v>
      </c>
      <c r="O6" s="5">
        <f t="shared" si="2"/>
        <v>0.83271747432742083</v>
      </c>
      <c r="P6" s="5"/>
      <c r="Q6" s="22">
        <f t="shared" si="3"/>
        <v>117830</v>
      </c>
      <c r="R6" s="22">
        <f t="shared" si="4"/>
        <v>471320</v>
      </c>
      <c r="S6" s="22">
        <f t="shared" si="5"/>
        <v>196383.33333333334</v>
      </c>
      <c r="T6" s="22">
        <f t="shared" si="6"/>
        <v>98191.666666666672</v>
      </c>
      <c r="U6" s="22">
        <f t="shared" si="7"/>
        <v>11783</v>
      </c>
      <c r="V6" s="19">
        <f t="shared" si="8"/>
        <v>773750.33333333337</v>
      </c>
    </row>
    <row r="7" spans="1:22" ht="15" thickBot="1" x14ac:dyDescent="0.4">
      <c r="A7" s="44" t="s">
        <v>12</v>
      </c>
      <c r="B7" s="1">
        <v>122848</v>
      </c>
      <c r="C7" s="2"/>
      <c r="D7" s="1">
        <v>5525</v>
      </c>
      <c r="E7" s="2"/>
      <c r="F7" s="1">
        <v>53786</v>
      </c>
      <c r="G7" s="1">
        <v>9695</v>
      </c>
      <c r="H7" s="2">
        <v>436</v>
      </c>
      <c r="I7" s="1">
        <v>934704</v>
      </c>
      <c r="J7" s="1">
        <v>73762</v>
      </c>
      <c r="K7" s="7"/>
      <c r="L7" s="8"/>
      <c r="M7" s="26">
        <f t="shared" si="0"/>
        <v>4.4974277155509244E-2</v>
      </c>
      <c r="N7" s="4">
        <f t="shared" si="1"/>
        <v>368333.33333333337</v>
      </c>
      <c r="O7" s="5">
        <f t="shared" si="2"/>
        <v>0.85397466063348415</v>
      </c>
      <c r="P7" s="5"/>
      <c r="Q7" s="22">
        <f t="shared" si="3"/>
        <v>55250.000000000007</v>
      </c>
      <c r="R7" s="22">
        <f t="shared" si="4"/>
        <v>221000.00000000003</v>
      </c>
      <c r="S7" s="22">
        <f t="shared" si="5"/>
        <v>92083.333333333343</v>
      </c>
      <c r="T7" s="22">
        <f t="shared" si="6"/>
        <v>46041.666666666672</v>
      </c>
      <c r="U7" s="22">
        <f t="shared" si="7"/>
        <v>5525</v>
      </c>
      <c r="V7" s="19">
        <f t="shared" si="8"/>
        <v>362808.33333333337</v>
      </c>
    </row>
    <row r="8" spans="1:22" ht="15" thickBot="1" x14ac:dyDescent="0.4">
      <c r="A8" s="44" t="s">
        <v>10</v>
      </c>
      <c r="B8" s="1">
        <v>117962</v>
      </c>
      <c r="C8" s="2"/>
      <c r="D8" s="1">
        <v>4360</v>
      </c>
      <c r="E8" s="2"/>
      <c r="F8" s="1">
        <v>88672</v>
      </c>
      <c r="G8" s="1">
        <v>2985</v>
      </c>
      <c r="H8" s="2">
        <v>110</v>
      </c>
      <c r="I8" s="1">
        <v>2071591</v>
      </c>
      <c r="J8" s="1">
        <v>52429</v>
      </c>
      <c r="K8" s="7"/>
      <c r="L8" s="8"/>
      <c r="M8" s="26">
        <f t="shared" ref="M8:M29" si="9">D8/B8</f>
        <v>3.6961055255082143E-2</v>
      </c>
      <c r="N8" s="4">
        <f t="shared" ref="N8:N30" si="10">D8/$O$1</f>
        <v>290666.66666666669</v>
      </c>
      <c r="O8" s="5">
        <f t="shared" ref="O8:O30" si="11">ABS(F8-N8)/N8</f>
        <v>0.69493577981651378</v>
      </c>
      <c r="P8" s="5"/>
      <c r="Q8" s="22">
        <f t="shared" ref="Q8:Q29" si="12">$Q$2*$N8</f>
        <v>43600</v>
      </c>
      <c r="R8" s="22">
        <f t="shared" ref="R8:R29" si="13">$R$2*$N8</f>
        <v>174400</v>
      </c>
      <c r="S8" s="22">
        <f t="shared" ref="S8:S29" si="14">$S$2*$N8</f>
        <v>72666.666666666672</v>
      </c>
      <c r="T8" s="22">
        <f t="shared" ref="T8:T29" si="15">$T$2*$N8</f>
        <v>36333.333333333336</v>
      </c>
      <c r="U8" s="22">
        <f t="shared" ref="U8:U29" si="16">$U$2*$N8</f>
        <v>4360</v>
      </c>
      <c r="V8" s="19">
        <f t="shared" ref="V8:V29" si="17">N8-U8</f>
        <v>286306.66666666669</v>
      </c>
    </row>
    <row r="9" spans="1:22" ht="15" thickBot="1" x14ac:dyDescent="0.4">
      <c r="A9" s="44" t="s">
        <v>17</v>
      </c>
      <c r="B9" s="1">
        <v>101163</v>
      </c>
      <c r="C9" s="2"/>
      <c r="D9" s="1">
        <v>7085</v>
      </c>
      <c r="E9" s="2"/>
      <c r="F9" s="1">
        <v>47724</v>
      </c>
      <c r="G9" s="1">
        <v>14677</v>
      </c>
      <c r="H9" s="1">
        <v>1028</v>
      </c>
      <c r="I9" s="1">
        <v>652336</v>
      </c>
      <c r="J9" s="1">
        <v>94644</v>
      </c>
      <c r="K9" s="8"/>
      <c r="L9" s="8"/>
      <c r="M9" s="26">
        <f t="shared" si="9"/>
        <v>7.0035487282899878E-2</v>
      </c>
      <c r="N9" s="4">
        <f t="shared" si="10"/>
        <v>472333.33333333337</v>
      </c>
      <c r="O9" s="5">
        <f t="shared" si="11"/>
        <v>0.89896118560338745</v>
      </c>
      <c r="P9" s="5"/>
      <c r="Q9" s="22">
        <f t="shared" si="12"/>
        <v>70850</v>
      </c>
      <c r="R9" s="22">
        <f t="shared" si="13"/>
        <v>283400</v>
      </c>
      <c r="S9" s="22">
        <f t="shared" si="14"/>
        <v>118083.33333333334</v>
      </c>
      <c r="T9" s="22">
        <f t="shared" si="15"/>
        <v>59041.666666666672</v>
      </c>
      <c r="U9" s="22">
        <f t="shared" si="16"/>
        <v>7085</v>
      </c>
      <c r="V9" s="19">
        <f t="shared" si="17"/>
        <v>465248.33333333337</v>
      </c>
    </row>
    <row r="10" spans="1:22" ht="15" thickBot="1" x14ac:dyDescent="0.4">
      <c r="A10" s="44" t="s">
        <v>19</v>
      </c>
      <c r="B10" s="1">
        <v>77320</v>
      </c>
      <c r="C10" s="2"/>
      <c r="D10" s="1">
        <v>5691</v>
      </c>
      <c r="E10" s="2"/>
      <c r="F10" s="1">
        <v>22790</v>
      </c>
      <c r="G10" s="1">
        <v>6040</v>
      </c>
      <c r="H10" s="2">
        <v>445</v>
      </c>
      <c r="I10" s="1">
        <v>491104</v>
      </c>
      <c r="J10" s="1">
        <v>38362</v>
      </c>
      <c r="K10" s="7"/>
      <c r="L10" s="8"/>
      <c r="M10" s="26">
        <f t="shared" si="9"/>
        <v>7.3603207449560268E-2</v>
      </c>
      <c r="N10" s="4">
        <f t="shared" si="10"/>
        <v>379400</v>
      </c>
      <c r="O10" s="5">
        <f t="shared" si="11"/>
        <v>0.93993147074327887</v>
      </c>
      <c r="P10" s="5"/>
      <c r="Q10" s="22">
        <f t="shared" si="12"/>
        <v>56910</v>
      </c>
      <c r="R10" s="22">
        <f t="shared" si="13"/>
        <v>227640</v>
      </c>
      <c r="S10" s="22">
        <f t="shared" si="14"/>
        <v>94850</v>
      </c>
      <c r="T10" s="22">
        <f t="shared" si="15"/>
        <v>47425</v>
      </c>
      <c r="U10" s="22">
        <f t="shared" si="16"/>
        <v>5691</v>
      </c>
      <c r="V10" s="19">
        <f t="shared" si="17"/>
        <v>373709</v>
      </c>
    </row>
    <row r="11" spans="1:22" ht="15" thickBot="1" x14ac:dyDescent="0.4">
      <c r="A11" s="44" t="s">
        <v>15</v>
      </c>
      <c r="B11" s="1">
        <v>67973</v>
      </c>
      <c r="C11" s="2"/>
      <c r="D11" s="1">
        <v>1735</v>
      </c>
      <c r="E11" s="2"/>
      <c r="F11" s="1">
        <v>21721</v>
      </c>
      <c r="G11" s="1">
        <v>2344</v>
      </c>
      <c r="H11" s="2">
        <v>60</v>
      </c>
      <c r="I11" s="1">
        <v>1117274</v>
      </c>
      <c r="J11" s="1">
        <v>38532</v>
      </c>
      <c r="K11" s="7"/>
      <c r="L11" s="8"/>
      <c r="M11" s="26">
        <f t="shared" si="9"/>
        <v>2.5524840745590159E-2</v>
      </c>
      <c r="N11" s="4">
        <f t="shared" si="10"/>
        <v>115666.66666666667</v>
      </c>
      <c r="O11" s="5">
        <f t="shared" si="11"/>
        <v>0.81221037463976942</v>
      </c>
      <c r="P11" s="5"/>
      <c r="Q11" s="22">
        <f t="shared" si="12"/>
        <v>17350</v>
      </c>
      <c r="R11" s="22">
        <f t="shared" si="13"/>
        <v>69400</v>
      </c>
      <c r="S11" s="22">
        <f t="shared" si="14"/>
        <v>28916.666666666668</v>
      </c>
      <c r="T11" s="22">
        <f t="shared" si="15"/>
        <v>14458.333333333334</v>
      </c>
      <c r="U11" s="22">
        <f t="shared" si="16"/>
        <v>1735</v>
      </c>
      <c r="V11" s="19">
        <f t="shared" si="17"/>
        <v>113931.66666666667</v>
      </c>
    </row>
    <row r="12" spans="1:22" ht="15" thickBot="1" x14ac:dyDescent="0.4">
      <c r="A12" s="3" t="s">
        <v>11</v>
      </c>
      <c r="B12" s="1">
        <v>57731</v>
      </c>
      <c r="C12" s="2"/>
      <c r="D12" s="1">
        <v>5553</v>
      </c>
      <c r="E12" s="2"/>
      <c r="F12" s="1">
        <v>14079</v>
      </c>
      <c r="G12" s="1">
        <v>5781</v>
      </c>
      <c r="H12" s="2">
        <v>556</v>
      </c>
      <c r="I12" s="1">
        <v>577268</v>
      </c>
      <c r="J12" s="1">
        <v>57803</v>
      </c>
      <c r="K12" s="7"/>
      <c r="L12" s="8"/>
      <c r="M12" s="26">
        <f t="shared" si="9"/>
        <v>9.6187490256534613E-2</v>
      </c>
      <c r="N12" s="4">
        <f t="shared" si="10"/>
        <v>370200</v>
      </c>
      <c r="O12" s="5">
        <f t="shared" si="11"/>
        <v>0.96196920583468393</v>
      </c>
      <c r="P12" s="5"/>
      <c r="Q12" s="22">
        <f t="shared" si="12"/>
        <v>55530</v>
      </c>
      <c r="R12" s="22">
        <f t="shared" si="13"/>
        <v>222120</v>
      </c>
      <c r="S12" s="22">
        <f t="shared" si="14"/>
        <v>92550</v>
      </c>
      <c r="T12" s="22">
        <f t="shared" si="15"/>
        <v>46275</v>
      </c>
      <c r="U12" s="22">
        <f t="shared" si="16"/>
        <v>5553</v>
      </c>
      <c r="V12" s="19">
        <f t="shared" si="17"/>
        <v>364647</v>
      </c>
    </row>
    <row r="13" spans="1:22" ht="15" thickBot="1" x14ac:dyDescent="0.4">
      <c r="A13" s="44" t="s">
        <v>13</v>
      </c>
      <c r="B13" s="1">
        <v>57447</v>
      </c>
      <c r="C13" s="2"/>
      <c r="D13" s="1">
        <v>2531</v>
      </c>
      <c r="E13" s="2"/>
      <c r="F13" s="1">
        <v>45026</v>
      </c>
      <c r="G13" s="1">
        <v>2675</v>
      </c>
      <c r="H13" s="2">
        <v>118</v>
      </c>
      <c r="I13" s="1">
        <v>1050671</v>
      </c>
      <c r="J13" s="1">
        <v>48919</v>
      </c>
      <c r="K13" s="7"/>
      <c r="L13" s="8"/>
      <c r="M13" s="26">
        <f t="shared" si="9"/>
        <v>4.4058001288143855E-2</v>
      </c>
      <c r="N13" s="4">
        <f t="shared" si="10"/>
        <v>168733.33333333334</v>
      </c>
      <c r="O13" s="5">
        <f t="shared" si="11"/>
        <v>0.73315290399051758</v>
      </c>
      <c r="P13" s="5"/>
      <c r="Q13" s="22">
        <f t="shared" si="12"/>
        <v>25310</v>
      </c>
      <c r="R13" s="22">
        <f t="shared" si="13"/>
        <v>101240</v>
      </c>
      <c r="S13" s="22">
        <f t="shared" si="14"/>
        <v>42183.333333333336</v>
      </c>
      <c r="T13" s="22">
        <f t="shared" si="15"/>
        <v>21091.666666666668</v>
      </c>
      <c r="U13" s="22">
        <f t="shared" si="16"/>
        <v>2531</v>
      </c>
      <c r="V13" s="19">
        <f t="shared" si="17"/>
        <v>166202.33333333334</v>
      </c>
    </row>
    <row r="14" spans="1:22" ht="15" thickBot="1" x14ac:dyDescent="0.4">
      <c r="A14" s="3" t="s">
        <v>26</v>
      </c>
      <c r="B14" s="1">
        <v>54175</v>
      </c>
      <c r="C14" s="2"/>
      <c r="D14" s="1">
        <v>2597</v>
      </c>
      <c r="E14" s="2"/>
      <c r="F14" s="1">
        <v>47723</v>
      </c>
      <c r="G14" s="1">
        <v>8961</v>
      </c>
      <c r="H14" s="2">
        <v>430</v>
      </c>
      <c r="I14" s="1">
        <v>366331</v>
      </c>
      <c r="J14" s="1">
        <v>60594</v>
      </c>
      <c r="K14" s="8"/>
      <c r="L14" s="8"/>
      <c r="M14" s="26">
        <f t="shared" si="9"/>
        <v>4.7937240424550068E-2</v>
      </c>
      <c r="N14" s="4">
        <f t="shared" si="10"/>
        <v>173133.33333333334</v>
      </c>
      <c r="O14" s="5">
        <f t="shared" si="11"/>
        <v>0.72435695032730074</v>
      </c>
      <c r="P14" s="5"/>
      <c r="Q14" s="22">
        <f t="shared" si="12"/>
        <v>25970</v>
      </c>
      <c r="R14" s="22">
        <f t="shared" si="13"/>
        <v>103880</v>
      </c>
      <c r="S14" s="22">
        <f t="shared" si="14"/>
        <v>43283.333333333336</v>
      </c>
      <c r="T14" s="22">
        <f t="shared" si="15"/>
        <v>21641.666666666668</v>
      </c>
      <c r="U14" s="22">
        <f t="shared" si="16"/>
        <v>2597</v>
      </c>
      <c r="V14" s="19">
        <f t="shared" si="17"/>
        <v>170536.33333333334</v>
      </c>
    </row>
    <row r="15" spans="1:22" ht="15" thickBot="1" x14ac:dyDescent="0.4">
      <c r="A15" s="3" t="s">
        <v>16</v>
      </c>
      <c r="B15" s="1">
        <v>48207</v>
      </c>
      <c r="C15" s="2"/>
      <c r="D15" s="1">
        <v>2102</v>
      </c>
      <c r="E15" s="2"/>
      <c r="F15" s="1">
        <v>45408</v>
      </c>
      <c r="G15" s="1">
        <v>4540</v>
      </c>
      <c r="H15" s="2">
        <v>198</v>
      </c>
      <c r="I15" s="1">
        <v>565612</v>
      </c>
      <c r="J15" s="1">
        <v>53272</v>
      </c>
      <c r="K15" s="8"/>
      <c r="L15" s="8"/>
      <c r="M15" s="26">
        <f t="shared" si="9"/>
        <v>4.3603626029414817E-2</v>
      </c>
      <c r="N15" s="4">
        <f t="shared" si="10"/>
        <v>140133.33333333334</v>
      </c>
      <c r="O15" s="5">
        <f t="shared" si="11"/>
        <v>0.67596574690770694</v>
      </c>
      <c r="P15" s="5"/>
      <c r="Q15" s="22">
        <f t="shared" si="12"/>
        <v>21020</v>
      </c>
      <c r="R15" s="22">
        <f t="shared" si="13"/>
        <v>84080</v>
      </c>
      <c r="S15" s="22">
        <f t="shared" si="14"/>
        <v>35033.333333333336</v>
      </c>
      <c r="T15" s="22">
        <f t="shared" si="15"/>
        <v>17516.666666666668</v>
      </c>
      <c r="U15" s="22">
        <f t="shared" si="16"/>
        <v>2102</v>
      </c>
      <c r="V15" s="19">
        <f t="shared" si="17"/>
        <v>138031.33333333334</v>
      </c>
    </row>
    <row r="16" spans="1:22" ht="15" thickBot="1" x14ac:dyDescent="0.4">
      <c r="A16" s="3" t="s">
        <v>29</v>
      </c>
      <c r="B16" s="1">
        <v>46239</v>
      </c>
      <c r="C16" s="2"/>
      <c r="D16" s="1">
        <v>1407</v>
      </c>
      <c r="E16" s="2"/>
      <c r="F16" s="1">
        <v>38821</v>
      </c>
      <c r="G16" s="1">
        <v>5417</v>
      </c>
      <c r="H16" s="2">
        <v>165</v>
      </c>
      <c r="I16" s="1">
        <v>369308</v>
      </c>
      <c r="J16" s="1">
        <v>43267</v>
      </c>
      <c r="K16" s="7"/>
      <c r="L16" s="8"/>
      <c r="M16" s="26">
        <f t="shared" si="9"/>
        <v>3.0428858755595926E-2</v>
      </c>
      <c r="N16" s="4">
        <f t="shared" si="10"/>
        <v>93800</v>
      </c>
      <c r="O16" s="5">
        <f t="shared" si="11"/>
        <v>0.58613006396588485</v>
      </c>
      <c r="P16" s="5"/>
      <c r="Q16" s="22">
        <f t="shared" si="12"/>
        <v>14070</v>
      </c>
      <c r="R16" s="22">
        <f t="shared" si="13"/>
        <v>56280</v>
      </c>
      <c r="S16" s="22">
        <f t="shared" si="14"/>
        <v>23450</v>
      </c>
      <c r="T16" s="22">
        <f t="shared" si="15"/>
        <v>11725</v>
      </c>
      <c r="U16" s="22">
        <f t="shared" si="16"/>
        <v>1407</v>
      </c>
      <c r="V16" s="19">
        <f t="shared" si="17"/>
        <v>92393</v>
      </c>
    </row>
    <row r="17" spans="1:22" ht="15" thickBot="1" x14ac:dyDescent="0.4">
      <c r="A17" s="3" t="s">
        <v>23</v>
      </c>
      <c r="B17" s="1">
        <v>42979</v>
      </c>
      <c r="C17" s="2"/>
      <c r="D17" s="1">
        <v>3972</v>
      </c>
      <c r="E17" s="2"/>
      <c r="F17" s="1">
        <v>31496</v>
      </c>
      <c r="G17" s="1">
        <v>12055</v>
      </c>
      <c r="H17" s="1">
        <v>1114</v>
      </c>
      <c r="I17" s="1">
        <v>270610</v>
      </c>
      <c r="J17" s="1">
        <v>75901</v>
      </c>
      <c r="K17" s="8"/>
      <c r="L17" s="8"/>
      <c r="M17" s="26">
        <f t="shared" si="9"/>
        <v>9.2417227017845924E-2</v>
      </c>
      <c r="N17" s="4">
        <f t="shared" si="10"/>
        <v>264800</v>
      </c>
      <c r="O17" s="5">
        <f t="shared" si="11"/>
        <v>0.88105740181268877</v>
      </c>
      <c r="P17" s="5"/>
      <c r="Q17" s="22">
        <f t="shared" si="12"/>
        <v>39720</v>
      </c>
      <c r="R17" s="22">
        <f t="shared" si="13"/>
        <v>158880</v>
      </c>
      <c r="S17" s="22">
        <f t="shared" si="14"/>
        <v>66200</v>
      </c>
      <c r="T17" s="22">
        <f t="shared" si="15"/>
        <v>33100</v>
      </c>
      <c r="U17" s="22">
        <f t="shared" si="16"/>
        <v>3972</v>
      </c>
      <c r="V17" s="19">
        <f t="shared" si="17"/>
        <v>260828</v>
      </c>
    </row>
    <row r="18" spans="1:22" ht="15" thickBot="1" x14ac:dyDescent="0.4">
      <c r="A18" s="44" t="s">
        <v>14</v>
      </c>
      <c r="B18" s="1">
        <v>40748</v>
      </c>
      <c r="C18" s="2"/>
      <c r="D18" s="1">
        <v>2839</v>
      </c>
      <c r="E18" s="2"/>
      <c r="F18" s="1">
        <v>6181</v>
      </c>
      <c r="G18" s="1">
        <v>8765</v>
      </c>
      <c r="H18" s="2">
        <v>611</v>
      </c>
      <c r="I18" s="1">
        <v>393133</v>
      </c>
      <c r="J18" s="1">
        <v>84567</v>
      </c>
      <c r="K18" s="7"/>
      <c r="L18" s="8"/>
      <c r="M18" s="26">
        <f t="shared" si="9"/>
        <v>6.9672131147540978E-2</v>
      </c>
      <c r="N18" s="4">
        <f t="shared" si="10"/>
        <v>189266.66666666669</v>
      </c>
      <c r="O18" s="5">
        <f t="shared" si="11"/>
        <v>0.96734237407537871</v>
      </c>
      <c r="P18" s="5"/>
      <c r="Q18" s="22">
        <f t="shared" si="12"/>
        <v>28390.000000000004</v>
      </c>
      <c r="R18" s="22">
        <f t="shared" si="13"/>
        <v>113560.00000000001</v>
      </c>
      <c r="S18" s="22">
        <f t="shared" si="14"/>
        <v>47316.666666666672</v>
      </c>
      <c r="T18" s="22">
        <f t="shared" si="15"/>
        <v>23658.333333333336</v>
      </c>
      <c r="U18" s="22">
        <f t="shared" si="16"/>
        <v>2839</v>
      </c>
      <c r="V18" s="19">
        <f t="shared" si="17"/>
        <v>186427.66666666669</v>
      </c>
    </row>
    <row r="19" spans="1:22" ht="15" thickBot="1" x14ac:dyDescent="0.4">
      <c r="A19" s="44" t="s">
        <v>21</v>
      </c>
      <c r="B19" s="1">
        <v>36395</v>
      </c>
      <c r="C19" s="2"/>
      <c r="D19" s="1">
        <v>2267</v>
      </c>
      <c r="E19" s="2"/>
      <c r="F19" s="1">
        <v>28092</v>
      </c>
      <c r="G19" s="1">
        <v>3114</v>
      </c>
      <c r="H19" s="2">
        <v>194</v>
      </c>
      <c r="I19" s="1">
        <v>409908</v>
      </c>
      <c r="J19" s="1">
        <v>35068</v>
      </c>
      <c r="K19" s="7"/>
      <c r="L19" s="8"/>
      <c r="M19" s="26">
        <f t="shared" si="9"/>
        <v>6.2288775930759717E-2</v>
      </c>
      <c r="N19" s="4">
        <f t="shared" si="10"/>
        <v>151133.33333333334</v>
      </c>
      <c r="O19" s="5">
        <f t="shared" si="11"/>
        <v>0.8141243934715483</v>
      </c>
      <c r="P19" s="5"/>
      <c r="Q19" s="22">
        <f t="shared" si="12"/>
        <v>22670</v>
      </c>
      <c r="R19" s="22">
        <f t="shared" si="13"/>
        <v>90680</v>
      </c>
      <c r="S19" s="22">
        <f t="shared" si="14"/>
        <v>37783.333333333336</v>
      </c>
      <c r="T19" s="22">
        <f t="shared" si="15"/>
        <v>18891.666666666668</v>
      </c>
      <c r="U19" s="22">
        <f t="shared" si="16"/>
        <v>2267</v>
      </c>
      <c r="V19" s="19">
        <f t="shared" si="17"/>
        <v>148866.33333333334</v>
      </c>
    </row>
    <row r="20" spans="1:22" ht="15" thickBot="1" x14ac:dyDescent="0.4">
      <c r="A20" s="3" t="s">
        <v>27</v>
      </c>
      <c r="B20" s="1">
        <v>35237</v>
      </c>
      <c r="C20" s="2"/>
      <c r="D20" s="1">
        <v>2197</v>
      </c>
      <c r="E20" s="2"/>
      <c r="F20" s="1">
        <v>10417</v>
      </c>
      <c r="G20" s="1">
        <v>5234</v>
      </c>
      <c r="H20" s="2">
        <v>326</v>
      </c>
      <c r="I20" s="1">
        <v>271919</v>
      </c>
      <c r="J20" s="1">
        <v>40391</v>
      </c>
      <c r="K20" s="7"/>
      <c r="L20" s="8"/>
      <c r="M20" s="26">
        <f t="shared" si="9"/>
        <v>6.2349235178931234E-2</v>
      </c>
      <c r="N20" s="4">
        <f t="shared" si="10"/>
        <v>146466.66666666669</v>
      </c>
      <c r="O20" s="5">
        <f t="shared" si="11"/>
        <v>0.92887801547564863</v>
      </c>
      <c r="P20" s="5"/>
      <c r="Q20" s="22">
        <f t="shared" si="12"/>
        <v>21970.000000000004</v>
      </c>
      <c r="R20" s="22">
        <f t="shared" si="13"/>
        <v>87880.000000000015</v>
      </c>
      <c r="S20" s="22">
        <f t="shared" si="14"/>
        <v>36616.666666666672</v>
      </c>
      <c r="T20" s="22">
        <f t="shared" si="15"/>
        <v>18308.333333333336</v>
      </c>
      <c r="U20" s="22">
        <f t="shared" si="16"/>
        <v>2197</v>
      </c>
      <c r="V20" s="19">
        <f t="shared" si="17"/>
        <v>144269.66666666669</v>
      </c>
    </row>
    <row r="21" spans="1:22" ht="15" thickBot="1" x14ac:dyDescent="0.4">
      <c r="A21" s="3" t="s">
        <v>24</v>
      </c>
      <c r="B21" s="1">
        <v>30022</v>
      </c>
      <c r="C21" s="2"/>
      <c r="D21" s="2">
        <v>961</v>
      </c>
      <c r="E21" s="2"/>
      <c r="F21" s="1">
        <v>10201</v>
      </c>
      <c r="G21" s="1">
        <v>2862</v>
      </c>
      <c r="H21" s="2">
        <v>92</v>
      </c>
      <c r="I21" s="1">
        <v>434921</v>
      </c>
      <c r="J21" s="1">
        <v>41468</v>
      </c>
      <c r="K21" s="7"/>
      <c r="L21" s="8"/>
      <c r="M21" s="26">
        <f t="shared" si="9"/>
        <v>3.2009859436413296E-2</v>
      </c>
      <c r="N21" s="4">
        <f t="shared" si="10"/>
        <v>64066.666666666672</v>
      </c>
      <c r="O21" s="5">
        <f t="shared" si="11"/>
        <v>0.84077523413111344</v>
      </c>
      <c r="P21" s="5"/>
      <c r="Q21" s="22">
        <f t="shared" si="12"/>
        <v>9610</v>
      </c>
      <c r="R21" s="22">
        <f t="shared" si="13"/>
        <v>38440</v>
      </c>
      <c r="S21" s="22">
        <f t="shared" si="14"/>
        <v>16016.666666666668</v>
      </c>
      <c r="T21" s="22">
        <f t="shared" si="15"/>
        <v>8008.3333333333339</v>
      </c>
      <c r="U21" s="22">
        <f t="shared" si="16"/>
        <v>961</v>
      </c>
      <c r="V21" s="19">
        <f t="shared" si="17"/>
        <v>63105.666666666672</v>
      </c>
    </row>
    <row r="22" spans="1:22" ht="15" thickBot="1" x14ac:dyDescent="0.4">
      <c r="A22" s="3" t="s">
        <v>18</v>
      </c>
      <c r="B22" s="1">
        <v>26788</v>
      </c>
      <c r="C22" s="2"/>
      <c r="D22" s="1">
        <v>1474</v>
      </c>
      <c r="E22" s="2"/>
      <c r="F22" s="1">
        <v>23135</v>
      </c>
      <c r="G22" s="1">
        <v>4652</v>
      </c>
      <c r="H22" s="2">
        <v>256</v>
      </c>
      <c r="I22" s="1">
        <v>190700</v>
      </c>
      <c r="J22" s="1">
        <v>33115</v>
      </c>
      <c r="K22" s="8"/>
      <c r="L22" s="8"/>
      <c r="M22" s="26">
        <f t="shared" si="9"/>
        <v>5.5024637897566071E-2</v>
      </c>
      <c r="N22" s="4">
        <f t="shared" si="10"/>
        <v>98266.666666666672</v>
      </c>
      <c r="O22" s="5">
        <f t="shared" si="11"/>
        <v>0.76456919945725921</v>
      </c>
      <c r="P22" s="5"/>
      <c r="Q22" s="22">
        <f t="shared" si="12"/>
        <v>14740</v>
      </c>
      <c r="R22" s="22">
        <f t="shared" si="13"/>
        <v>58960</v>
      </c>
      <c r="S22" s="22">
        <f t="shared" si="14"/>
        <v>24566.666666666668</v>
      </c>
      <c r="T22" s="22">
        <f t="shared" si="15"/>
        <v>12283.333333333334</v>
      </c>
      <c r="U22" s="22">
        <f t="shared" si="16"/>
        <v>1474</v>
      </c>
      <c r="V22" s="19">
        <f t="shared" si="17"/>
        <v>96792.666666666672</v>
      </c>
    </row>
    <row r="23" spans="1:22" ht="15" thickBot="1" x14ac:dyDescent="0.4">
      <c r="A23" s="3" t="s">
        <v>32</v>
      </c>
      <c r="B23" s="1">
        <v>25508</v>
      </c>
      <c r="C23" s="2"/>
      <c r="D23" s="1">
        <v>1082</v>
      </c>
      <c r="E23" s="2"/>
      <c r="F23" s="1">
        <v>4045</v>
      </c>
      <c r="G23" s="1">
        <v>4523</v>
      </c>
      <c r="H23" s="2">
        <v>192</v>
      </c>
      <c r="I23" s="1">
        <v>258747</v>
      </c>
      <c r="J23" s="1">
        <v>45880</v>
      </c>
      <c r="K23" s="7"/>
      <c r="L23" s="8"/>
      <c r="M23" s="26">
        <f t="shared" si="9"/>
        <v>4.2418064920809156E-2</v>
      </c>
      <c r="N23" s="4">
        <f t="shared" si="10"/>
        <v>72133.333333333343</v>
      </c>
      <c r="O23" s="5">
        <f t="shared" si="11"/>
        <v>0.94392329020332721</v>
      </c>
      <c r="P23" s="5"/>
      <c r="Q23" s="22">
        <f t="shared" si="12"/>
        <v>10820.000000000002</v>
      </c>
      <c r="R23" s="22">
        <f t="shared" si="13"/>
        <v>43280.000000000007</v>
      </c>
      <c r="S23" s="22">
        <f t="shared" si="14"/>
        <v>18033.333333333336</v>
      </c>
      <c r="T23" s="22">
        <f t="shared" si="15"/>
        <v>9016.6666666666679</v>
      </c>
      <c r="U23" s="22">
        <f t="shared" si="16"/>
        <v>1082</v>
      </c>
      <c r="V23" s="19">
        <f t="shared" si="17"/>
        <v>71051.333333333343</v>
      </c>
    </row>
    <row r="24" spans="1:22" ht="15" thickBot="1" x14ac:dyDescent="0.4">
      <c r="A24" s="3" t="s">
        <v>20</v>
      </c>
      <c r="B24" s="1">
        <v>24375</v>
      </c>
      <c r="C24" s="2"/>
      <c r="D24" s="2">
        <v>381</v>
      </c>
      <c r="E24" s="2"/>
      <c r="F24" s="1">
        <v>8078</v>
      </c>
      <c r="G24" s="1">
        <v>3569</v>
      </c>
      <c r="H24" s="2">
        <v>56</v>
      </c>
      <c r="I24" s="1">
        <v>462136</v>
      </c>
      <c r="J24" s="1">
        <v>67671</v>
      </c>
      <c r="K24" s="7"/>
      <c r="L24" s="8"/>
      <c r="M24" s="26">
        <f t="shared" si="9"/>
        <v>1.5630769230769229E-2</v>
      </c>
      <c r="N24" s="4">
        <f t="shared" si="10"/>
        <v>25400</v>
      </c>
      <c r="O24" s="5">
        <f t="shared" si="11"/>
        <v>0.68196850393700792</v>
      </c>
      <c r="P24" s="5"/>
      <c r="Q24" s="22">
        <f t="shared" si="12"/>
        <v>3810</v>
      </c>
      <c r="R24" s="22">
        <f t="shared" si="13"/>
        <v>15240</v>
      </c>
      <c r="S24" s="22">
        <f t="shared" si="14"/>
        <v>6350</v>
      </c>
      <c r="T24" s="22">
        <f t="shared" si="15"/>
        <v>3175</v>
      </c>
      <c r="U24" s="22">
        <f t="shared" si="16"/>
        <v>381</v>
      </c>
      <c r="V24" s="19">
        <f t="shared" si="17"/>
        <v>25019</v>
      </c>
    </row>
    <row r="25" spans="1:22" ht="15" thickBot="1" x14ac:dyDescent="0.4">
      <c r="A25" s="44" t="s">
        <v>9</v>
      </c>
      <c r="B25" s="1">
        <v>23168</v>
      </c>
      <c r="C25" s="2"/>
      <c r="D25" s="1">
        <v>1138</v>
      </c>
      <c r="E25" s="2"/>
      <c r="F25" s="1">
        <v>15125</v>
      </c>
      <c r="G25" s="1">
        <v>3042</v>
      </c>
      <c r="H25" s="2">
        <v>149</v>
      </c>
      <c r="I25" s="1">
        <v>368799</v>
      </c>
      <c r="J25" s="1">
        <v>48431</v>
      </c>
      <c r="K25" s="7"/>
      <c r="L25" s="8"/>
      <c r="M25" s="26">
        <f t="shared" si="9"/>
        <v>4.9119475138121545E-2</v>
      </c>
      <c r="N25" s="4">
        <f t="shared" si="10"/>
        <v>75866.666666666672</v>
      </c>
      <c r="O25" s="5">
        <f t="shared" si="11"/>
        <v>0.80063708260105448</v>
      </c>
      <c r="P25" s="5"/>
      <c r="Q25" s="22">
        <f t="shared" si="12"/>
        <v>11380</v>
      </c>
      <c r="R25" s="22">
        <f t="shared" si="13"/>
        <v>45520</v>
      </c>
      <c r="S25" s="22">
        <f t="shared" si="14"/>
        <v>18966.666666666668</v>
      </c>
      <c r="T25" s="22">
        <f t="shared" si="15"/>
        <v>9483.3333333333339</v>
      </c>
      <c r="U25" s="22">
        <f t="shared" si="16"/>
        <v>1138</v>
      </c>
      <c r="V25" s="19">
        <f t="shared" si="17"/>
        <v>74728.666666666672</v>
      </c>
    </row>
    <row r="26" spans="1:22" ht="15" thickBot="1" x14ac:dyDescent="0.4">
      <c r="A26" s="3" t="s">
        <v>33</v>
      </c>
      <c r="B26" s="1">
        <v>21250</v>
      </c>
      <c r="C26" s="2"/>
      <c r="D26" s="2">
        <v>941</v>
      </c>
      <c r="E26" s="2"/>
      <c r="F26" s="1">
        <v>20239</v>
      </c>
      <c r="G26" s="1">
        <v>2919</v>
      </c>
      <c r="H26" s="2">
        <v>129</v>
      </c>
      <c r="I26" s="1">
        <v>336589</v>
      </c>
      <c r="J26" s="1">
        <v>46243</v>
      </c>
      <c r="K26" s="8"/>
      <c r="L26" s="8"/>
      <c r="M26" s="26">
        <f t="shared" si="9"/>
        <v>4.4282352941176467E-2</v>
      </c>
      <c r="N26" s="4">
        <f t="shared" si="10"/>
        <v>62733.333333333336</v>
      </c>
      <c r="O26" s="5">
        <f t="shared" si="11"/>
        <v>0.67738044633368755</v>
      </c>
      <c r="P26" s="5"/>
      <c r="Q26" s="22">
        <f t="shared" si="12"/>
        <v>9410</v>
      </c>
      <c r="R26" s="22">
        <f t="shared" si="13"/>
        <v>37640</v>
      </c>
      <c r="S26" s="22">
        <f t="shared" si="14"/>
        <v>15683.333333333334</v>
      </c>
      <c r="T26" s="22">
        <f t="shared" si="15"/>
        <v>7841.666666666667</v>
      </c>
      <c r="U26" s="22">
        <f t="shared" si="16"/>
        <v>941</v>
      </c>
      <c r="V26" s="19">
        <f t="shared" si="17"/>
        <v>61792.333333333336</v>
      </c>
    </row>
    <row r="27" spans="1:22" ht="15" thickBot="1" x14ac:dyDescent="0.4">
      <c r="A27" s="3" t="s">
        <v>41</v>
      </c>
      <c r="B27" s="1">
        <v>20017</v>
      </c>
      <c r="C27" s="2"/>
      <c r="D27" s="2">
        <v>564</v>
      </c>
      <c r="E27" s="63">
        <v>3</v>
      </c>
      <c r="F27" s="1">
        <v>7563</v>
      </c>
      <c r="G27" s="1">
        <v>6344</v>
      </c>
      <c r="H27" s="2">
        <v>179</v>
      </c>
      <c r="I27" s="1">
        <v>164139</v>
      </c>
      <c r="J27" s="1">
        <v>52024</v>
      </c>
      <c r="K27" s="7"/>
      <c r="L27" s="8"/>
      <c r="M27" s="26">
        <f t="shared" si="9"/>
        <v>2.8176050357196385E-2</v>
      </c>
      <c r="N27" s="4">
        <f t="shared" si="10"/>
        <v>37600</v>
      </c>
      <c r="O27" s="5">
        <f t="shared" si="11"/>
        <v>0.79885638297872341</v>
      </c>
      <c r="P27" s="5"/>
      <c r="Q27" s="22">
        <f t="shared" si="12"/>
        <v>5640</v>
      </c>
      <c r="R27" s="22">
        <f t="shared" si="13"/>
        <v>22560</v>
      </c>
      <c r="S27" s="22">
        <f t="shared" si="14"/>
        <v>9400</v>
      </c>
      <c r="T27" s="22">
        <f t="shared" si="15"/>
        <v>4700</v>
      </c>
      <c r="U27" s="22">
        <f t="shared" si="16"/>
        <v>564</v>
      </c>
      <c r="V27" s="19">
        <f t="shared" si="17"/>
        <v>37036</v>
      </c>
    </row>
    <row r="28" spans="1:22" ht="15" thickBot="1" x14ac:dyDescent="0.4">
      <c r="A28" s="3" t="s">
        <v>22</v>
      </c>
      <c r="B28" s="1">
        <v>18917</v>
      </c>
      <c r="C28" s="2"/>
      <c r="D28" s="2">
        <v>607</v>
      </c>
      <c r="E28" s="2"/>
      <c r="F28" s="1">
        <v>6138</v>
      </c>
      <c r="G28" s="1">
        <v>3249</v>
      </c>
      <c r="H28" s="2">
        <v>104</v>
      </c>
      <c r="I28" s="1">
        <v>282660</v>
      </c>
      <c r="J28" s="1">
        <v>48547</v>
      </c>
      <c r="K28" s="7"/>
      <c r="L28" s="8"/>
      <c r="M28" s="26">
        <f t="shared" si="9"/>
        <v>3.2087540307659777E-2</v>
      </c>
      <c r="N28" s="4">
        <f t="shared" si="10"/>
        <v>40466.666666666672</v>
      </c>
      <c r="O28" s="5">
        <f t="shared" si="11"/>
        <v>0.84831960461285005</v>
      </c>
      <c r="P28" s="5"/>
      <c r="Q28" s="22">
        <f t="shared" si="12"/>
        <v>6070.0000000000009</v>
      </c>
      <c r="R28" s="22">
        <f t="shared" si="13"/>
        <v>24280.000000000004</v>
      </c>
      <c r="S28" s="22">
        <f t="shared" si="14"/>
        <v>10116.666666666668</v>
      </c>
      <c r="T28" s="22">
        <f t="shared" si="15"/>
        <v>5058.3333333333339</v>
      </c>
      <c r="U28" s="22">
        <f t="shared" si="16"/>
        <v>607</v>
      </c>
      <c r="V28" s="19">
        <f t="shared" si="17"/>
        <v>39859.666666666672</v>
      </c>
    </row>
    <row r="29" spans="1:22" ht="15" thickBot="1" x14ac:dyDescent="0.4">
      <c r="A29" s="3" t="s">
        <v>36</v>
      </c>
      <c r="B29" s="1">
        <v>18771</v>
      </c>
      <c r="C29" s="62">
        <v>51</v>
      </c>
      <c r="D29" s="2">
        <v>653</v>
      </c>
      <c r="E29" s="2"/>
      <c r="F29" s="1">
        <v>8763</v>
      </c>
      <c r="G29" s="1">
        <v>3828</v>
      </c>
      <c r="H29" s="2">
        <v>133</v>
      </c>
      <c r="I29" s="1">
        <v>224892</v>
      </c>
      <c r="J29" s="1">
        <v>45867</v>
      </c>
      <c r="K29" s="8"/>
      <c r="L29" s="8"/>
      <c r="M29" s="26">
        <f t="shared" si="9"/>
        <v>3.4787704437696444E-2</v>
      </c>
      <c r="N29" s="4">
        <f t="shared" si="10"/>
        <v>43533.333333333336</v>
      </c>
      <c r="O29" s="5">
        <f t="shared" si="11"/>
        <v>0.79870597243491581</v>
      </c>
      <c r="P29" s="5"/>
      <c r="Q29" s="22">
        <f t="shared" si="12"/>
        <v>6530</v>
      </c>
      <c r="R29" s="22">
        <f t="shared" si="13"/>
        <v>26120</v>
      </c>
      <c r="S29" s="22">
        <f t="shared" si="14"/>
        <v>10883.333333333334</v>
      </c>
      <c r="T29" s="22">
        <f t="shared" si="15"/>
        <v>5441.666666666667</v>
      </c>
      <c r="U29" s="22">
        <f t="shared" si="16"/>
        <v>653</v>
      </c>
      <c r="V29" s="19">
        <f t="shared" si="17"/>
        <v>42880.333333333336</v>
      </c>
    </row>
    <row r="30" spans="1:22" ht="15" thickBot="1" x14ac:dyDescent="0.4">
      <c r="A30" s="3" t="s">
        <v>30</v>
      </c>
      <c r="B30" s="1">
        <v>16020</v>
      </c>
      <c r="C30" s="2"/>
      <c r="D30" s="2">
        <v>767</v>
      </c>
      <c r="E30" s="2"/>
      <c r="F30" s="1">
        <v>4050</v>
      </c>
      <c r="G30" s="1">
        <v>5383</v>
      </c>
      <c r="H30" s="2">
        <v>258</v>
      </c>
      <c r="I30" s="1">
        <v>187270</v>
      </c>
      <c r="J30" s="1">
        <v>62924</v>
      </c>
      <c r="K30" s="7"/>
      <c r="L30" s="8"/>
      <c r="M30" s="25"/>
      <c r="N30" s="4">
        <f t="shared" si="10"/>
        <v>51133.333333333336</v>
      </c>
      <c r="O30" s="5">
        <f t="shared" si="11"/>
        <v>0.92079530638852669</v>
      </c>
      <c r="P30" s="5"/>
      <c r="Q30" s="22">
        <f>Q27*$N30</f>
        <v>288392000</v>
      </c>
      <c r="R30" s="22">
        <f>R27*$N30</f>
        <v>1153568000</v>
      </c>
      <c r="S30" s="22">
        <f>S27*$N30</f>
        <v>480653333.33333337</v>
      </c>
      <c r="T30" s="22">
        <f>T27*$N30</f>
        <v>240326666.66666669</v>
      </c>
      <c r="U30" s="22">
        <f>U27*$N30</f>
        <v>28839200</v>
      </c>
    </row>
    <row r="31" spans="1:22" ht="15" thickBot="1" x14ac:dyDescent="0.4">
      <c r="A31" s="3" t="s">
        <v>40</v>
      </c>
      <c r="B31" s="1">
        <v>15112</v>
      </c>
      <c r="C31" s="2"/>
      <c r="D31" s="2">
        <v>732</v>
      </c>
      <c r="E31" s="2"/>
      <c r="F31" s="1">
        <v>13078</v>
      </c>
      <c r="G31" s="1">
        <v>14265</v>
      </c>
      <c r="H31" s="2">
        <v>691</v>
      </c>
      <c r="I31" s="1">
        <v>159560</v>
      </c>
      <c r="J31" s="1">
        <v>150619</v>
      </c>
      <c r="K31" s="8"/>
      <c r="L31" s="8"/>
      <c r="M31" s="24"/>
      <c r="N31" s="4"/>
      <c r="O31" s="5"/>
      <c r="P31" s="5"/>
    </row>
    <row r="32" spans="1:22" ht="15" thickBot="1" x14ac:dyDescent="0.4">
      <c r="A32" s="3" t="s">
        <v>50</v>
      </c>
      <c r="B32" s="1">
        <v>14611</v>
      </c>
      <c r="C32" s="2"/>
      <c r="D32" s="2">
        <v>181</v>
      </c>
      <c r="E32" s="2"/>
      <c r="F32" s="1">
        <v>13838</v>
      </c>
      <c r="G32" s="1">
        <v>7553</v>
      </c>
      <c r="H32" s="2">
        <v>94</v>
      </c>
      <c r="I32" s="1">
        <v>110119</v>
      </c>
      <c r="J32" s="1">
        <v>56926</v>
      </c>
      <c r="K32" s="7"/>
      <c r="L32" s="8"/>
    </row>
    <row r="33" spans="1:12" ht="15" thickBot="1" x14ac:dyDescent="0.4">
      <c r="A33" s="3" t="s">
        <v>35</v>
      </c>
      <c r="B33" s="1">
        <v>13969</v>
      </c>
      <c r="C33" s="2"/>
      <c r="D33" s="2">
        <v>796</v>
      </c>
      <c r="E33" s="2"/>
      <c r="F33" s="1">
        <v>9855</v>
      </c>
      <c r="G33" s="1">
        <v>2276</v>
      </c>
      <c r="H33" s="2">
        <v>130</v>
      </c>
      <c r="I33" s="1">
        <v>229885</v>
      </c>
      <c r="J33" s="1">
        <v>37456</v>
      </c>
      <c r="K33" s="7"/>
      <c r="L33" s="8"/>
    </row>
    <row r="34" spans="1:12" ht="15" thickBot="1" x14ac:dyDescent="0.4">
      <c r="A34" s="3" t="s">
        <v>25</v>
      </c>
      <c r="B34" s="1">
        <v>12415</v>
      </c>
      <c r="C34" s="2"/>
      <c r="D34" s="2">
        <v>501</v>
      </c>
      <c r="E34" s="2"/>
      <c r="F34" s="1">
        <v>4938</v>
      </c>
      <c r="G34" s="1">
        <v>2411</v>
      </c>
      <c r="H34" s="2">
        <v>97</v>
      </c>
      <c r="I34" s="1">
        <v>225047</v>
      </c>
      <c r="J34" s="1">
        <v>43709</v>
      </c>
      <c r="K34" s="7"/>
      <c r="L34" s="8"/>
    </row>
    <row r="35" spans="1:12" ht="15" thickBot="1" x14ac:dyDescent="0.4">
      <c r="A35" s="3" t="s">
        <v>28</v>
      </c>
      <c r="B35" s="1">
        <v>10202</v>
      </c>
      <c r="C35" s="2"/>
      <c r="D35" s="2">
        <v>113</v>
      </c>
      <c r="E35" s="2"/>
      <c r="F35" s="1">
        <v>3770</v>
      </c>
      <c r="G35" s="1">
        <v>3182</v>
      </c>
      <c r="H35" s="2">
        <v>35</v>
      </c>
      <c r="I35" s="1">
        <v>221791</v>
      </c>
      <c r="J35" s="1">
        <v>69181</v>
      </c>
      <c r="K35" s="8"/>
      <c r="L35" s="8"/>
    </row>
    <row r="36" spans="1:12" ht="15" thickBot="1" x14ac:dyDescent="0.4">
      <c r="A36" s="3" t="s">
        <v>38</v>
      </c>
      <c r="B36" s="1">
        <v>10185</v>
      </c>
      <c r="C36" s="2"/>
      <c r="D36" s="2">
        <v>442</v>
      </c>
      <c r="E36" s="2"/>
      <c r="F36" s="1">
        <v>6468</v>
      </c>
      <c r="G36" s="1">
        <v>2280</v>
      </c>
      <c r="H36" s="2">
        <v>99</v>
      </c>
      <c r="I36" s="1">
        <v>253585</v>
      </c>
      <c r="J36" s="1">
        <v>56760</v>
      </c>
      <c r="K36" s="8"/>
      <c r="L36" s="8"/>
    </row>
    <row r="37" spans="1:12" ht="15" thickBot="1" x14ac:dyDescent="0.4">
      <c r="A37" s="3" t="s">
        <v>45</v>
      </c>
      <c r="B37" s="1">
        <v>10090</v>
      </c>
      <c r="C37" s="2"/>
      <c r="D37" s="2">
        <v>225</v>
      </c>
      <c r="E37" s="2"/>
      <c r="F37" s="1">
        <v>5313</v>
      </c>
      <c r="G37" s="1">
        <v>3463</v>
      </c>
      <c r="H37" s="2">
        <v>77</v>
      </c>
      <c r="I37" s="1">
        <v>103312</v>
      </c>
      <c r="J37" s="1">
        <v>35462</v>
      </c>
      <c r="K37" s="7"/>
      <c r="L37" s="8"/>
    </row>
    <row r="38" spans="1:12" ht="15" thickBot="1" x14ac:dyDescent="0.4">
      <c r="A38" s="3" t="s">
        <v>43</v>
      </c>
      <c r="B38" s="1">
        <v>9685</v>
      </c>
      <c r="C38" s="2"/>
      <c r="D38" s="2">
        <v>373</v>
      </c>
      <c r="E38" s="2"/>
      <c r="F38" s="1">
        <v>3870</v>
      </c>
      <c r="G38" s="1">
        <v>9946</v>
      </c>
      <c r="H38" s="2">
        <v>383</v>
      </c>
      <c r="I38" s="1">
        <v>64062</v>
      </c>
      <c r="J38" s="1">
        <v>65788</v>
      </c>
      <c r="K38" s="8"/>
      <c r="L38" s="8"/>
    </row>
    <row r="39" spans="1:12" ht="21.5" thickBot="1" x14ac:dyDescent="0.4">
      <c r="A39" s="3" t="s">
        <v>63</v>
      </c>
      <c r="B39" s="1">
        <v>8886</v>
      </c>
      <c r="C39" s="2"/>
      <c r="D39" s="2">
        <v>470</v>
      </c>
      <c r="E39" s="2"/>
      <c r="F39" s="1">
        <v>7279</v>
      </c>
      <c r="G39" s="1">
        <v>12591</v>
      </c>
      <c r="H39" s="2">
        <v>666</v>
      </c>
      <c r="I39" s="1">
        <v>47701</v>
      </c>
      <c r="J39" s="1">
        <v>67589</v>
      </c>
      <c r="K39" s="8"/>
      <c r="L39" s="8"/>
    </row>
    <row r="40" spans="1:12" ht="15" thickBot="1" x14ac:dyDescent="0.4">
      <c r="A40" s="3" t="s">
        <v>31</v>
      </c>
      <c r="B40" s="1">
        <v>8830</v>
      </c>
      <c r="C40" s="2"/>
      <c r="D40" s="2">
        <v>421</v>
      </c>
      <c r="E40" s="2"/>
      <c r="F40" s="1">
        <v>1807</v>
      </c>
      <c r="G40" s="1">
        <v>2867</v>
      </c>
      <c r="H40" s="2">
        <v>137</v>
      </c>
      <c r="I40" s="1">
        <v>176032</v>
      </c>
      <c r="J40" s="1">
        <v>57150</v>
      </c>
      <c r="K40" s="7"/>
      <c r="L40" s="8"/>
    </row>
    <row r="41" spans="1:12" ht="15" thickBot="1" x14ac:dyDescent="0.4">
      <c r="A41" s="3" t="s">
        <v>44</v>
      </c>
      <c r="B41" s="1">
        <v>8024</v>
      </c>
      <c r="C41" s="2"/>
      <c r="D41" s="2">
        <v>367</v>
      </c>
      <c r="E41" s="2"/>
      <c r="F41" s="1">
        <v>4697</v>
      </c>
      <c r="G41" s="1">
        <v>3827</v>
      </c>
      <c r="H41" s="2">
        <v>175</v>
      </c>
      <c r="I41" s="1">
        <v>206837</v>
      </c>
      <c r="J41" s="1">
        <v>98643</v>
      </c>
      <c r="K41" s="7"/>
      <c r="L41" s="8"/>
    </row>
    <row r="42" spans="1:12" ht="15" thickBot="1" x14ac:dyDescent="0.4">
      <c r="A42" s="3" t="s">
        <v>34</v>
      </c>
      <c r="B42" s="1">
        <v>7818</v>
      </c>
      <c r="C42" s="2"/>
      <c r="D42" s="2">
        <v>136</v>
      </c>
      <c r="E42" s="2"/>
      <c r="F42" s="1">
        <v>2115</v>
      </c>
      <c r="G42" s="1">
        <v>2591</v>
      </c>
      <c r="H42" s="2">
        <v>45</v>
      </c>
      <c r="I42" s="1">
        <v>138900</v>
      </c>
      <c r="J42" s="1">
        <v>46027</v>
      </c>
      <c r="K42" s="8"/>
      <c r="L42" s="8"/>
    </row>
    <row r="43" spans="1:12" ht="15" thickBot="1" x14ac:dyDescent="0.4">
      <c r="A43" s="3" t="s">
        <v>46</v>
      </c>
      <c r="B43" s="1">
        <v>6692</v>
      </c>
      <c r="C43" s="2"/>
      <c r="D43" s="2">
        <v>339</v>
      </c>
      <c r="E43" s="2"/>
      <c r="F43" s="2">
        <v>754</v>
      </c>
      <c r="G43" s="1">
        <v>1691</v>
      </c>
      <c r="H43" s="2">
        <v>86</v>
      </c>
      <c r="I43" s="1">
        <v>204657</v>
      </c>
      <c r="J43" s="1">
        <v>51721</v>
      </c>
      <c r="K43" s="7"/>
      <c r="L43" s="8"/>
    </row>
    <row r="44" spans="1:12" ht="15" thickBot="1" x14ac:dyDescent="0.4">
      <c r="A44" s="3" t="s">
        <v>54</v>
      </c>
      <c r="B44" s="1">
        <v>5067</v>
      </c>
      <c r="C44" s="2"/>
      <c r="D44" s="2">
        <v>62</v>
      </c>
      <c r="E44" s="2"/>
      <c r="F44" s="1">
        <v>1015</v>
      </c>
      <c r="G44" s="1">
        <v>5728</v>
      </c>
      <c r="H44" s="2">
        <v>70</v>
      </c>
      <c r="I44" s="1">
        <v>46846</v>
      </c>
      <c r="J44" s="1">
        <v>52954</v>
      </c>
      <c r="K44" s="8"/>
      <c r="L44" s="8"/>
    </row>
    <row r="45" spans="1:12" ht="15" thickBot="1" x14ac:dyDescent="0.4">
      <c r="A45" s="3" t="s">
        <v>42</v>
      </c>
      <c r="B45" s="1">
        <v>4749</v>
      </c>
      <c r="C45" s="2"/>
      <c r="D45" s="2">
        <v>256</v>
      </c>
      <c r="E45" s="2"/>
      <c r="F45" s="1">
        <v>1422</v>
      </c>
      <c r="G45" s="1">
        <v>3493</v>
      </c>
      <c r="H45" s="2">
        <v>188</v>
      </c>
      <c r="I45" s="1">
        <v>87988</v>
      </c>
      <c r="J45" s="1">
        <v>64711</v>
      </c>
      <c r="K45" s="8"/>
      <c r="L45" s="8"/>
    </row>
    <row r="46" spans="1:12" ht="15" thickBot="1" x14ac:dyDescent="0.4">
      <c r="A46" s="3" t="s">
        <v>37</v>
      </c>
      <c r="B46" s="1">
        <v>4335</v>
      </c>
      <c r="C46" s="2"/>
      <c r="D46" s="2">
        <v>157</v>
      </c>
      <c r="E46" s="2"/>
      <c r="F46" s="1">
        <v>2284</v>
      </c>
      <c r="G46" s="1">
        <v>1028</v>
      </c>
      <c r="H46" s="2">
        <v>37</v>
      </c>
      <c r="I46" s="1">
        <v>134094</v>
      </c>
      <c r="J46" s="1">
        <v>31793</v>
      </c>
      <c r="K46" s="7"/>
      <c r="L46" s="8"/>
    </row>
    <row r="47" spans="1:12" ht="15" thickBot="1" x14ac:dyDescent="0.4">
      <c r="A47" s="3" t="s">
        <v>49</v>
      </c>
      <c r="B47" s="1">
        <v>2933</v>
      </c>
      <c r="C47" s="2"/>
      <c r="D47" s="2">
        <v>83</v>
      </c>
      <c r="E47" s="2"/>
      <c r="F47" s="2">
        <v>568</v>
      </c>
      <c r="G47" s="1">
        <v>1641</v>
      </c>
      <c r="H47" s="2">
        <v>46</v>
      </c>
      <c r="I47" s="1">
        <v>48669</v>
      </c>
      <c r="J47" s="1">
        <v>27234</v>
      </c>
      <c r="K47" s="7"/>
      <c r="L47" s="8"/>
    </row>
    <row r="48" spans="1:12" ht="15" thickBot="1" x14ac:dyDescent="0.4">
      <c r="A48" s="3" t="s">
        <v>53</v>
      </c>
      <c r="B48" s="1">
        <v>2646</v>
      </c>
      <c r="C48" s="2"/>
      <c r="D48" s="2">
        <v>65</v>
      </c>
      <c r="E48" s="2"/>
      <c r="F48" s="2">
        <v>454</v>
      </c>
      <c r="G48" s="1">
        <v>3472</v>
      </c>
      <c r="H48" s="2">
        <v>85</v>
      </c>
      <c r="I48" s="1">
        <v>73644</v>
      </c>
      <c r="J48" s="1">
        <v>96638</v>
      </c>
      <c r="K48" s="8"/>
      <c r="L48" s="8"/>
    </row>
    <row r="49" spans="1:12" ht="15" thickBot="1" x14ac:dyDescent="0.4">
      <c r="A49" s="3" t="s">
        <v>39</v>
      </c>
      <c r="B49" s="1">
        <v>2377</v>
      </c>
      <c r="C49" s="2"/>
      <c r="D49" s="2">
        <v>94</v>
      </c>
      <c r="E49" s="2"/>
      <c r="F49" s="2">
        <v>637</v>
      </c>
      <c r="G49" s="1">
        <v>1768</v>
      </c>
      <c r="H49" s="2">
        <v>70</v>
      </c>
      <c r="I49" s="1">
        <v>57864</v>
      </c>
      <c r="J49" s="1">
        <v>43047</v>
      </c>
      <c r="K49" s="7"/>
      <c r="L49" s="8"/>
    </row>
    <row r="50" spans="1:12" ht="15" thickBot="1" x14ac:dyDescent="0.4">
      <c r="A50" s="3" t="s">
        <v>56</v>
      </c>
      <c r="B50" s="1">
        <v>2056</v>
      </c>
      <c r="C50" s="2"/>
      <c r="D50" s="2">
        <v>78</v>
      </c>
      <c r="E50" s="2"/>
      <c r="F50" s="2">
        <v>605</v>
      </c>
      <c r="G50" s="1">
        <v>1147</v>
      </c>
      <c r="H50" s="2">
        <v>44</v>
      </c>
      <c r="I50" s="1">
        <v>102298</v>
      </c>
      <c r="J50" s="1">
        <v>57081</v>
      </c>
      <c r="K50" s="8"/>
      <c r="L50" s="8"/>
    </row>
    <row r="51" spans="1:12" ht="15" thickBot="1" x14ac:dyDescent="0.4">
      <c r="A51" s="3" t="s">
        <v>48</v>
      </c>
      <c r="B51" s="2">
        <v>988</v>
      </c>
      <c r="C51" s="2"/>
      <c r="D51" s="2">
        <v>55</v>
      </c>
      <c r="E51" s="2"/>
      <c r="F51" s="2">
        <v>53</v>
      </c>
      <c r="G51" s="1">
        <v>1583</v>
      </c>
      <c r="H51" s="2">
        <v>88</v>
      </c>
      <c r="I51" s="1">
        <v>36619</v>
      </c>
      <c r="J51" s="1">
        <v>58685</v>
      </c>
      <c r="K51" s="8"/>
      <c r="L51" s="8"/>
    </row>
    <row r="52" spans="1:12" ht="15" thickBot="1" x14ac:dyDescent="0.4">
      <c r="A52" s="3" t="s">
        <v>55</v>
      </c>
      <c r="B52" s="2">
        <v>912</v>
      </c>
      <c r="C52" s="2"/>
      <c r="D52" s="2">
        <v>17</v>
      </c>
      <c r="E52" s="2"/>
      <c r="F52" s="2">
        <v>203</v>
      </c>
      <c r="G52" s="1">
        <v>1576</v>
      </c>
      <c r="H52" s="2">
        <v>29</v>
      </c>
      <c r="I52" s="1">
        <v>25843</v>
      </c>
      <c r="J52" s="1">
        <v>44652</v>
      </c>
      <c r="K52" s="7"/>
      <c r="L52" s="8"/>
    </row>
    <row r="53" spans="1:12" ht="15" thickBot="1" x14ac:dyDescent="0.4">
      <c r="A53" s="3" t="s">
        <v>47</v>
      </c>
      <c r="B53" s="2">
        <v>653</v>
      </c>
      <c r="C53" s="2"/>
      <c r="D53" s="2">
        <v>17</v>
      </c>
      <c r="E53" s="2"/>
      <c r="F53" s="2">
        <v>27</v>
      </c>
      <c r="G53" s="2">
        <v>461</v>
      </c>
      <c r="H53" s="2">
        <v>12</v>
      </c>
      <c r="I53" s="1">
        <v>55719</v>
      </c>
      <c r="J53" s="1">
        <v>39353</v>
      </c>
      <c r="K53" s="7"/>
      <c r="L53" s="8"/>
    </row>
    <row r="54" spans="1:12" ht="15" thickBot="1" x14ac:dyDescent="0.4">
      <c r="A54" s="3" t="s">
        <v>51</v>
      </c>
      <c r="B54" s="2">
        <v>523</v>
      </c>
      <c r="C54" s="2"/>
      <c r="D54" s="2">
        <v>17</v>
      </c>
      <c r="E54" s="2"/>
      <c r="F54" s="2">
        <v>44</v>
      </c>
      <c r="G54" s="2">
        <v>489</v>
      </c>
      <c r="H54" s="2">
        <v>16</v>
      </c>
      <c r="I54" s="1">
        <v>42212</v>
      </c>
      <c r="J54" s="1">
        <v>39496</v>
      </c>
      <c r="K54" s="7"/>
      <c r="L54" s="8"/>
    </row>
    <row r="55" spans="1:12" ht="15" thickBot="1" x14ac:dyDescent="0.4">
      <c r="A55" s="3" t="s">
        <v>52</v>
      </c>
      <c r="B55" s="2">
        <v>487</v>
      </c>
      <c r="C55" s="2"/>
      <c r="D55" s="2">
        <v>10</v>
      </c>
      <c r="E55" s="2"/>
      <c r="F55" s="2">
        <v>106</v>
      </c>
      <c r="G55" s="2">
        <v>666</v>
      </c>
      <c r="H55" s="2">
        <v>14</v>
      </c>
      <c r="I55" s="1">
        <v>56203</v>
      </c>
      <c r="J55" s="1">
        <v>76828</v>
      </c>
      <c r="K55" s="8"/>
      <c r="L55" s="8"/>
    </row>
    <row r="56" spans="1:12" ht="15" thickBot="1" x14ac:dyDescent="0.4">
      <c r="A56" s="3" t="s">
        <v>64</v>
      </c>
      <c r="B56" s="2">
        <v>175</v>
      </c>
      <c r="C56" s="2"/>
      <c r="D56" s="2">
        <v>5</v>
      </c>
      <c r="E56" s="2"/>
      <c r="F56" s="2">
        <v>27</v>
      </c>
      <c r="G56" s="2"/>
      <c r="H56" s="2"/>
      <c r="I56" s="1">
        <v>5803</v>
      </c>
      <c r="J56" s="2"/>
      <c r="K56" s="8"/>
      <c r="L56" s="7"/>
    </row>
    <row r="57" spans="1:12" ht="21.5" thickBot="1" x14ac:dyDescent="0.4">
      <c r="A57" s="3" t="s">
        <v>67</v>
      </c>
      <c r="B57" s="2">
        <v>23</v>
      </c>
      <c r="C57" s="2"/>
      <c r="D57" s="2">
        <v>2</v>
      </c>
      <c r="E57" s="2"/>
      <c r="F57" s="2">
        <v>5</v>
      </c>
      <c r="G57" s="2"/>
      <c r="H57" s="2"/>
      <c r="I57" s="1">
        <v>6557</v>
      </c>
      <c r="J57" s="2"/>
      <c r="K57" s="8"/>
      <c r="L57" s="7"/>
    </row>
    <row r="58" spans="1:12" ht="15" thickBot="1" x14ac:dyDescent="0.4">
      <c r="A58" s="3" t="s">
        <v>65</v>
      </c>
      <c r="B58" s="1">
        <v>3935</v>
      </c>
      <c r="C58" s="2"/>
      <c r="D58" s="2">
        <v>138</v>
      </c>
      <c r="E58" s="2"/>
      <c r="F58" s="1">
        <v>2947</v>
      </c>
      <c r="G58" s="1">
        <v>1162</v>
      </c>
      <c r="H58" s="2">
        <v>41</v>
      </c>
      <c r="I58" s="1">
        <v>13022</v>
      </c>
      <c r="J58" s="1">
        <v>3845</v>
      </c>
      <c r="K58" s="7"/>
      <c r="L58" s="7"/>
    </row>
    <row r="59" spans="1:12" ht="21.5" thickBot="1" x14ac:dyDescent="0.4">
      <c r="A59" s="56" t="s">
        <v>66</v>
      </c>
      <c r="B59" s="57">
        <v>70</v>
      </c>
      <c r="C59" s="57"/>
      <c r="D59" s="57">
        <v>6</v>
      </c>
      <c r="E59" s="57"/>
      <c r="F59" s="57">
        <v>2</v>
      </c>
      <c r="G59" s="57"/>
      <c r="H59" s="57"/>
      <c r="I59" s="58">
        <v>2012</v>
      </c>
      <c r="J59" s="57"/>
      <c r="K59" s="59"/>
      <c r="L59" s="45"/>
    </row>
  </sheetData>
  <mergeCells count="2">
    <mergeCell ref="L1:N1"/>
    <mergeCell ref="Q1:U1"/>
  </mergeCells>
  <hyperlinks>
    <hyperlink ref="A5" r:id="rId1" display="https://www.worldometers.info/coronavirus/usa/new-york/" xr:uid="{3AB2B7C2-54B3-474A-8244-3C09BAA4923E}"/>
    <hyperlink ref="A6" r:id="rId2" display="https://www.worldometers.info/coronavirus/usa/new-jersey/" xr:uid="{25B9CE34-189F-45E4-A163-F11744CA5BFA}"/>
    <hyperlink ref="A7" r:id="rId3" display="https://www.worldometers.info/coronavirus/usa/illinois/" xr:uid="{18C01F11-11B3-4BA5-A622-107451A8B0D9}"/>
    <hyperlink ref="A8" r:id="rId4" display="https://www.worldometers.info/coronavirus/usa/california/" xr:uid="{A74D0E8E-C9BC-4DBD-9BE1-519D6B04281D}"/>
    <hyperlink ref="A9" r:id="rId5" display="https://www.worldometers.info/coronavirus/usa/massachusetts/" xr:uid="{BF5801B7-6A99-423E-B86C-807F3A9CDAEB}"/>
    <hyperlink ref="A10" r:id="rId6" display="https://www.worldometers.info/coronavirus/usa/pennsylvania/" xr:uid="{3AE78CBB-2FAD-42BF-8289-111C681CAD5E}"/>
    <hyperlink ref="A11" r:id="rId7" display="https://www.worldometers.info/coronavirus/usa/texas/" xr:uid="{2209844C-CBE8-441B-9779-4B30D6F22B67}"/>
    <hyperlink ref="A13" r:id="rId8" display="https://www.worldometers.info/coronavirus/usa/florida/" xr:uid="{4C7CA534-9FB0-4633-A030-204E709AE2C7}"/>
    <hyperlink ref="A18" r:id="rId9" display="https://www.worldometers.info/coronavirus/usa/louisiana/" xr:uid="{73659F47-98FC-4DD1-A088-6E056D4F442F}"/>
    <hyperlink ref="A19" r:id="rId10" display="https://www.worldometers.info/coronavirus/usa/ohio/" xr:uid="{725E2AFA-EDD3-491E-9480-89F1267A6AB9}"/>
    <hyperlink ref="A25" r:id="rId11" display="https://www.worldometers.info/coronavirus/usa/washington/" xr:uid="{3D7C785A-3588-4AA3-84CB-F5A13A382380}"/>
  </hyperlinks>
  <pageMargins left="0.7" right="0.7" top="0.75" bottom="0.75" header="0.3" footer="0.3"/>
  <pageSetup orientation="portrait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7"/>
  <sheetViews>
    <sheetView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3" customWidth="1"/>
    <col min="2" max="2" width="11.90625" style="33" customWidth="1"/>
    <col min="3" max="3" width="14.36328125" style="33" hidden="1" customWidth="1"/>
    <col min="4" max="4" width="14.36328125" style="33" customWidth="1"/>
    <col min="5" max="5" width="14.36328125" style="33" hidden="1" customWidth="1"/>
    <col min="6" max="10" width="14.36328125" style="33" customWidth="1"/>
    <col min="11" max="11" width="4.08984375" style="32" customWidth="1"/>
    <col min="12" max="12" width="10.08984375" style="32" customWidth="1"/>
    <col min="13" max="13" width="8.7265625" style="32"/>
    <col min="14" max="14" width="12.6328125" style="32" customWidth="1"/>
    <col min="15" max="15" width="9.81640625" style="52" customWidth="1"/>
    <col min="16" max="16384" width="8.7265625" style="32"/>
  </cols>
  <sheetData>
    <row r="1" spans="1:15" customFormat="1" ht="44" thickBot="1" x14ac:dyDescent="0.4">
      <c r="A1" s="30" t="s">
        <v>1</v>
      </c>
      <c r="B1" s="31" t="s">
        <v>93</v>
      </c>
      <c r="C1" s="31" t="s">
        <v>92</v>
      </c>
      <c r="D1" s="31" t="s">
        <v>91</v>
      </c>
      <c r="E1" s="31" t="s">
        <v>90</v>
      </c>
      <c r="F1" s="31" t="s">
        <v>89</v>
      </c>
      <c r="G1" s="31" t="s">
        <v>88</v>
      </c>
      <c r="H1" s="31" t="s">
        <v>94</v>
      </c>
      <c r="I1" s="31" t="s">
        <v>87</v>
      </c>
      <c r="J1" s="31" t="s">
        <v>86</v>
      </c>
      <c r="L1" s="31" t="s">
        <v>98</v>
      </c>
      <c r="M1" s="31" t="s">
        <v>99</v>
      </c>
      <c r="N1" s="31" t="s">
        <v>100</v>
      </c>
      <c r="O1" s="31" t="s">
        <v>101</v>
      </c>
    </row>
    <row r="2" spans="1:15" ht="14.5" thickBot="1" x14ac:dyDescent="0.35">
      <c r="A2" s="3" t="s">
        <v>36</v>
      </c>
      <c r="B2" s="1">
        <v>18771</v>
      </c>
      <c r="C2" s="62">
        <v>51</v>
      </c>
      <c r="D2" s="2">
        <v>653</v>
      </c>
      <c r="E2" s="2"/>
      <c r="F2" s="1">
        <v>8763</v>
      </c>
      <c r="G2" s="1">
        <v>3828</v>
      </c>
      <c r="H2" s="2">
        <v>133</v>
      </c>
      <c r="I2" s="1">
        <v>224892</v>
      </c>
      <c r="J2" s="1">
        <v>45867</v>
      </c>
      <c r="K2" s="42"/>
      <c r="L2" s="49">
        <f>IFERROR(B2/I2,0)</f>
        <v>8.3466730697401417E-2</v>
      </c>
      <c r="M2" s="50">
        <f>IFERROR(H2/G2,0)</f>
        <v>3.4743991640543363E-2</v>
      </c>
      <c r="N2" s="48">
        <f>D2*250</f>
        <v>163250</v>
      </c>
      <c r="O2" s="51">
        <f>ABS(N2-B2)/B2</f>
        <v>7.6969261094241119</v>
      </c>
    </row>
    <row r="3" spans="1:15" ht="14.5" thickBot="1" x14ac:dyDescent="0.35">
      <c r="A3" s="3" t="s">
        <v>52</v>
      </c>
      <c r="B3" s="2">
        <v>487</v>
      </c>
      <c r="C3" s="2"/>
      <c r="D3" s="2">
        <v>10</v>
      </c>
      <c r="E3" s="2"/>
      <c r="F3" s="2">
        <v>106</v>
      </c>
      <c r="G3" s="2">
        <v>666</v>
      </c>
      <c r="H3" s="2">
        <v>14</v>
      </c>
      <c r="I3" s="1">
        <v>56203</v>
      </c>
      <c r="J3" s="1">
        <v>76828</v>
      </c>
      <c r="K3" s="42"/>
      <c r="L3" s="49">
        <f>IFERROR(B3/I3,0)</f>
        <v>8.665017881607744E-3</v>
      </c>
      <c r="M3" s="50">
        <f>IFERROR(H3/G3,0)</f>
        <v>2.1021021021021023E-2</v>
      </c>
      <c r="N3" s="48">
        <f>D3*250</f>
        <v>2500</v>
      </c>
      <c r="O3" s="51">
        <f t="shared" ref="O3:O56" si="0">ABS(N3-B3)/B3</f>
        <v>4.1334702258726903</v>
      </c>
    </row>
    <row r="4" spans="1:15" ht="14.5" thickBot="1" x14ac:dyDescent="0.35">
      <c r="A4" s="3" t="s">
        <v>33</v>
      </c>
      <c r="B4" s="1">
        <v>21250</v>
      </c>
      <c r="C4" s="2"/>
      <c r="D4" s="2">
        <v>941</v>
      </c>
      <c r="E4" s="2"/>
      <c r="F4" s="1">
        <v>20239</v>
      </c>
      <c r="G4" s="1">
        <v>2919</v>
      </c>
      <c r="H4" s="2">
        <v>129</v>
      </c>
      <c r="I4" s="1">
        <v>336589</v>
      </c>
      <c r="J4" s="1">
        <v>46243</v>
      </c>
      <c r="K4" s="42"/>
      <c r="L4" s="49">
        <f>IFERROR(B4/I4,0)</f>
        <v>6.3133376313545597E-2</v>
      </c>
      <c r="M4" s="50">
        <f>IFERROR(H4/G4,0)</f>
        <v>4.4193216855087356E-2</v>
      </c>
      <c r="N4" s="48">
        <f>D4*250</f>
        <v>235250</v>
      </c>
      <c r="O4" s="51">
        <f t="shared" si="0"/>
        <v>10.070588235294117</v>
      </c>
    </row>
    <row r="5" spans="1:15" ht="12.5" customHeight="1" thickBot="1" x14ac:dyDescent="0.35">
      <c r="A5" s="3" t="s">
        <v>34</v>
      </c>
      <c r="B5" s="1">
        <v>7818</v>
      </c>
      <c r="C5" s="2"/>
      <c r="D5" s="2">
        <v>136</v>
      </c>
      <c r="E5" s="2"/>
      <c r="F5" s="1">
        <v>2115</v>
      </c>
      <c r="G5" s="1">
        <v>2591</v>
      </c>
      <c r="H5" s="2">
        <v>45</v>
      </c>
      <c r="I5" s="1">
        <v>138900</v>
      </c>
      <c r="J5" s="1">
        <v>46027</v>
      </c>
      <c r="K5" s="42"/>
      <c r="L5" s="49">
        <f>IFERROR(B5/I5,0)</f>
        <v>5.6285097192224624E-2</v>
      </c>
      <c r="M5" s="50">
        <f>IFERROR(H5/G5,0)</f>
        <v>1.7367811655731379E-2</v>
      </c>
      <c r="N5" s="48">
        <f>D5*250</f>
        <v>34000</v>
      </c>
      <c r="O5" s="51">
        <f t="shared" si="0"/>
        <v>3.3489383474034278</v>
      </c>
    </row>
    <row r="6" spans="1:15" ht="15" thickBot="1" x14ac:dyDescent="0.35">
      <c r="A6" s="44" t="s">
        <v>10</v>
      </c>
      <c r="B6" s="1">
        <v>117962</v>
      </c>
      <c r="C6" s="2"/>
      <c r="D6" s="1">
        <v>4360</v>
      </c>
      <c r="E6" s="2"/>
      <c r="F6" s="1">
        <v>88672</v>
      </c>
      <c r="G6" s="1">
        <v>2985</v>
      </c>
      <c r="H6" s="2">
        <v>110</v>
      </c>
      <c r="I6" s="1">
        <v>2071591</v>
      </c>
      <c r="J6" s="1">
        <v>52429</v>
      </c>
      <c r="K6" s="42"/>
      <c r="L6" s="49">
        <f>IFERROR(B6/I6,0)</f>
        <v>5.6942707320122556E-2</v>
      </c>
      <c r="M6" s="50">
        <f>IFERROR(H6/G6,0)</f>
        <v>3.6850921273031828E-2</v>
      </c>
      <c r="N6" s="48">
        <f>D6*250</f>
        <v>1090000</v>
      </c>
      <c r="O6" s="51">
        <f t="shared" si="0"/>
        <v>8.240263813770536</v>
      </c>
    </row>
    <row r="7" spans="1:15" ht="15" thickBot="1" x14ac:dyDescent="0.35">
      <c r="A7" s="3" t="s">
        <v>18</v>
      </c>
      <c r="B7" s="1">
        <v>26788</v>
      </c>
      <c r="C7" s="2"/>
      <c r="D7" s="1">
        <v>1474</v>
      </c>
      <c r="E7" s="2"/>
      <c r="F7" s="1">
        <v>23135</v>
      </c>
      <c r="G7" s="1">
        <v>4652</v>
      </c>
      <c r="H7" s="2">
        <v>256</v>
      </c>
      <c r="I7" s="1">
        <v>190700</v>
      </c>
      <c r="J7" s="1">
        <v>33115</v>
      </c>
      <c r="K7" s="41"/>
      <c r="L7" s="49">
        <f>IFERROR(B7/I7,0)</f>
        <v>0.14047194546407971</v>
      </c>
      <c r="M7" s="50">
        <f>IFERROR(H7/G7,0)</f>
        <v>5.5030094582975066E-2</v>
      </c>
      <c r="N7" s="48">
        <f>D7*250</f>
        <v>368500</v>
      </c>
      <c r="O7" s="51">
        <f t="shared" si="0"/>
        <v>12.756159474391518</v>
      </c>
    </row>
    <row r="8" spans="1:15" ht="14.5" thickBot="1" x14ac:dyDescent="0.35">
      <c r="A8" s="3" t="s">
        <v>23</v>
      </c>
      <c r="B8" s="1">
        <v>42979</v>
      </c>
      <c r="C8" s="2"/>
      <c r="D8" s="1">
        <v>3972</v>
      </c>
      <c r="E8" s="2"/>
      <c r="F8" s="1">
        <v>31496</v>
      </c>
      <c r="G8" s="1">
        <v>12055</v>
      </c>
      <c r="H8" s="1">
        <v>1114</v>
      </c>
      <c r="I8" s="1">
        <v>270610</v>
      </c>
      <c r="J8" s="1">
        <v>75901</v>
      </c>
      <c r="K8" s="42"/>
      <c r="L8" s="49">
        <f>IFERROR(B8/I8,0)</f>
        <v>0.15882265991648498</v>
      </c>
      <c r="M8" s="50">
        <f>IFERROR(H8/G8,0)</f>
        <v>9.2409788469514725E-2</v>
      </c>
      <c r="N8" s="48">
        <f>D8*250</f>
        <v>993000</v>
      </c>
      <c r="O8" s="51">
        <f t="shared" si="0"/>
        <v>22.104306754461483</v>
      </c>
    </row>
    <row r="9" spans="1:15" ht="15" thickBot="1" x14ac:dyDescent="0.35">
      <c r="A9" s="3" t="s">
        <v>43</v>
      </c>
      <c r="B9" s="1">
        <v>9685</v>
      </c>
      <c r="C9" s="2"/>
      <c r="D9" s="2">
        <v>373</v>
      </c>
      <c r="E9" s="2"/>
      <c r="F9" s="1">
        <v>3870</v>
      </c>
      <c r="G9" s="1">
        <v>9946</v>
      </c>
      <c r="H9" s="2">
        <v>383</v>
      </c>
      <c r="I9" s="1">
        <v>64062</v>
      </c>
      <c r="J9" s="1">
        <v>65788</v>
      </c>
      <c r="K9" s="41"/>
      <c r="L9" s="49">
        <f>IFERROR(B9/I9,0)</f>
        <v>0.15118166775935812</v>
      </c>
      <c r="M9" s="50">
        <f>IFERROR(H9/G9,0)</f>
        <v>3.8507942891614723E-2</v>
      </c>
      <c r="N9" s="48">
        <f>D9*250</f>
        <v>93250</v>
      </c>
      <c r="O9" s="51">
        <f t="shared" si="0"/>
        <v>8.6282911719153326</v>
      </c>
    </row>
    <row r="10" spans="1:15" ht="14.5" thickBot="1" x14ac:dyDescent="0.35">
      <c r="A10" s="3" t="s">
        <v>63</v>
      </c>
      <c r="B10" s="1">
        <v>8886</v>
      </c>
      <c r="C10" s="2"/>
      <c r="D10" s="2">
        <v>470</v>
      </c>
      <c r="E10" s="2"/>
      <c r="F10" s="1">
        <v>7279</v>
      </c>
      <c r="G10" s="1">
        <v>12591</v>
      </c>
      <c r="H10" s="2">
        <v>666</v>
      </c>
      <c r="I10" s="1">
        <v>47701</v>
      </c>
      <c r="J10" s="1">
        <v>67589</v>
      </c>
      <c r="K10" s="42"/>
      <c r="L10" s="49">
        <f>IFERROR(B10/I10,0)</f>
        <v>0.18628540282174377</v>
      </c>
      <c r="M10" s="50">
        <f>IFERROR(H10/G10,0)</f>
        <v>5.2894924946390282E-2</v>
      </c>
      <c r="N10" s="48">
        <f>D10*250</f>
        <v>117500</v>
      </c>
      <c r="O10" s="51">
        <f t="shared" si="0"/>
        <v>12.223047490434391</v>
      </c>
    </row>
    <row r="11" spans="1:15" ht="15" thickBot="1" x14ac:dyDescent="0.35">
      <c r="A11" s="44" t="s">
        <v>13</v>
      </c>
      <c r="B11" s="1">
        <v>57447</v>
      </c>
      <c r="C11" s="2"/>
      <c r="D11" s="1">
        <v>2531</v>
      </c>
      <c r="E11" s="2"/>
      <c r="F11" s="1">
        <v>45026</v>
      </c>
      <c r="G11" s="1">
        <v>2675</v>
      </c>
      <c r="H11" s="2">
        <v>118</v>
      </c>
      <c r="I11" s="1">
        <v>1050671</v>
      </c>
      <c r="J11" s="1">
        <v>48919</v>
      </c>
      <c r="K11" s="42"/>
      <c r="L11" s="49">
        <f>IFERROR(B11/I11,0)</f>
        <v>5.4676487692151013E-2</v>
      </c>
      <c r="M11" s="50">
        <f>IFERROR(H11/G11,0)</f>
        <v>4.4112149532710282E-2</v>
      </c>
      <c r="N11" s="48">
        <f>D11*250</f>
        <v>632750</v>
      </c>
      <c r="O11" s="51">
        <f t="shared" si="0"/>
        <v>10.014500322035964</v>
      </c>
    </row>
    <row r="12" spans="1:15" ht="14.5" thickBot="1" x14ac:dyDescent="0.35">
      <c r="A12" s="3" t="s">
        <v>16</v>
      </c>
      <c r="B12" s="1">
        <v>48207</v>
      </c>
      <c r="C12" s="2"/>
      <c r="D12" s="1">
        <v>2102</v>
      </c>
      <c r="E12" s="2"/>
      <c r="F12" s="1">
        <v>45408</v>
      </c>
      <c r="G12" s="1">
        <v>4540</v>
      </c>
      <c r="H12" s="2">
        <v>198</v>
      </c>
      <c r="I12" s="1">
        <v>565612</v>
      </c>
      <c r="J12" s="1">
        <v>53272</v>
      </c>
      <c r="K12" s="42"/>
      <c r="L12" s="49">
        <f>IFERROR(B12/I12,0)</f>
        <v>8.5229804176714774E-2</v>
      </c>
      <c r="M12" s="50">
        <f>IFERROR(H12/G12,0)</f>
        <v>4.3612334801762118E-2</v>
      </c>
      <c r="N12" s="48">
        <f>D12*250</f>
        <v>525500</v>
      </c>
      <c r="O12" s="51">
        <f t="shared" si="0"/>
        <v>9.900906507353703</v>
      </c>
    </row>
    <row r="13" spans="1:15" ht="14.5" thickBot="1" x14ac:dyDescent="0.35">
      <c r="A13" s="3" t="s">
        <v>64</v>
      </c>
      <c r="B13" s="2">
        <v>175</v>
      </c>
      <c r="C13" s="2"/>
      <c r="D13" s="2">
        <v>5</v>
      </c>
      <c r="E13" s="2"/>
      <c r="F13" s="2">
        <v>27</v>
      </c>
      <c r="G13" s="2"/>
      <c r="H13" s="2"/>
      <c r="I13" s="1">
        <v>5803</v>
      </c>
      <c r="J13" s="2"/>
      <c r="K13" s="42"/>
      <c r="L13" s="49">
        <f>IFERROR(B13/I13,0)</f>
        <v>3.0156815440289506E-2</v>
      </c>
      <c r="M13" s="50">
        <f>IFERROR(H13/G13,0)</f>
        <v>0</v>
      </c>
      <c r="N13" s="48">
        <f>D13*250</f>
        <v>1250</v>
      </c>
      <c r="O13" s="51">
        <f t="shared" si="0"/>
        <v>6.1428571428571432</v>
      </c>
    </row>
    <row r="14" spans="1:15" ht="14.5" thickBot="1" x14ac:dyDescent="0.35">
      <c r="A14" s="3" t="s">
        <v>47</v>
      </c>
      <c r="B14" s="2">
        <v>653</v>
      </c>
      <c r="C14" s="2"/>
      <c r="D14" s="2">
        <v>17</v>
      </c>
      <c r="E14" s="2"/>
      <c r="F14" s="2">
        <v>27</v>
      </c>
      <c r="G14" s="2">
        <v>461</v>
      </c>
      <c r="H14" s="2">
        <v>12</v>
      </c>
      <c r="I14" s="1">
        <v>55719</v>
      </c>
      <c r="J14" s="1">
        <v>39353</v>
      </c>
      <c r="K14" s="42"/>
      <c r="L14" s="49">
        <f>IFERROR(B14/I14,0)</f>
        <v>1.1719521168721622E-2</v>
      </c>
      <c r="M14" s="50">
        <f>IFERROR(H14/G14,0)</f>
        <v>2.6030368763557483E-2</v>
      </c>
      <c r="N14" s="48">
        <f>D14*250</f>
        <v>4250</v>
      </c>
      <c r="O14" s="51">
        <f t="shared" si="0"/>
        <v>5.5084226646248089</v>
      </c>
    </row>
    <row r="15" spans="1:15" ht="14.5" thickBot="1" x14ac:dyDescent="0.35">
      <c r="A15" s="3" t="s">
        <v>49</v>
      </c>
      <c r="B15" s="1">
        <v>2933</v>
      </c>
      <c r="C15" s="2"/>
      <c r="D15" s="2">
        <v>83</v>
      </c>
      <c r="E15" s="2"/>
      <c r="F15" s="2">
        <v>568</v>
      </c>
      <c r="G15" s="1">
        <v>1641</v>
      </c>
      <c r="H15" s="2">
        <v>46</v>
      </c>
      <c r="I15" s="1">
        <v>48669</v>
      </c>
      <c r="J15" s="1">
        <v>27234</v>
      </c>
      <c r="K15" s="42"/>
      <c r="L15" s="49">
        <f>IFERROR(B15/I15,0)</f>
        <v>6.0264233906593523E-2</v>
      </c>
      <c r="M15" s="50">
        <f>IFERROR(H15/G15,0)</f>
        <v>2.8031687995124923E-2</v>
      </c>
      <c r="N15" s="48">
        <f>D15*250</f>
        <v>20750</v>
      </c>
      <c r="O15" s="51">
        <f t="shared" si="0"/>
        <v>6.074667575860893</v>
      </c>
    </row>
    <row r="16" spans="1:15" ht="15" thickBot="1" x14ac:dyDescent="0.35">
      <c r="A16" s="44" t="s">
        <v>12</v>
      </c>
      <c r="B16" s="1">
        <v>122848</v>
      </c>
      <c r="C16" s="2"/>
      <c r="D16" s="1">
        <v>5525</v>
      </c>
      <c r="E16" s="2"/>
      <c r="F16" s="1">
        <v>53786</v>
      </c>
      <c r="G16" s="1">
        <v>9695</v>
      </c>
      <c r="H16" s="2">
        <v>436</v>
      </c>
      <c r="I16" s="1">
        <v>934704</v>
      </c>
      <c r="J16" s="1">
        <v>73762</v>
      </c>
      <c r="K16" s="42"/>
      <c r="L16" s="49">
        <f>IFERROR(B16/I16,0)</f>
        <v>0.13142984303052088</v>
      </c>
      <c r="M16" s="50">
        <f>IFERROR(H16/G16,0)</f>
        <v>4.4971634863331611E-2</v>
      </c>
      <c r="N16" s="48">
        <f>D16*250</f>
        <v>1381250</v>
      </c>
      <c r="O16" s="51">
        <f t="shared" si="0"/>
        <v>10.243569288877312</v>
      </c>
    </row>
    <row r="17" spans="1:15" ht="15" thickBot="1" x14ac:dyDescent="0.35">
      <c r="A17" s="3" t="s">
        <v>27</v>
      </c>
      <c r="B17" s="1">
        <v>35237</v>
      </c>
      <c r="C17" s="2"/>
      <c r="D17" s="1">
        <v>2197</v>
      </c>
      <c r="E17" s="2"/>
      <c r="F17" s="1">
        <v>10417</v>
      </c>
      <c r="G17" s="1">
        <v>5234</v>
      </c>
      <c r="H17" s="2">
        <v>326</v>
      </c>
      <c r="I17" s="1">
        <v>271919</v>
      </c>
      <c r="J17" s="1">
        <v>40391</v>
      </c>
      <c r="K17" s="41"/>
      <c r="L17" s="49">
        <f>IFERROR(B17/I17,0)</f>
        <v>0.12958638418058319</v>
      </c>
      <c r="M17" s="50">
        <f>IFERROR(H17/G17,0)</f>
        <v>6.2285059228123808E-2</v>
      </c>
      <c r="N17" s="48">
        <f>D17*250</f>
        <v>549250</v>
      </c>
      <c r="O17" s="51">
        <f t="shared" si="0"/>
        <v>14.58730879473281</v>
      </c>
    </row>
    <row r="18" spans="1:15" ht="15" thickBot="1" x14ac:dyDescent="0.35">
      <c r="A18" s="3" t="s">
        <v>41</v>
      </c>
      <c r="B18" s="1">
        <v>20017</v>
      </c>
      <c r="C18" s="2"/>
      <c r="D18" s="2">
        <v>564</v>
      </c>
      <c r="E18" s="63">
        <v>3</v>
      </c>
      <c r="F18" s="1">
        <v>7563</v>
      </c>
      <c r="G18" s="1">
        <v>6344</v>
      </c>
      <c r="H18" s="2">
        <v>179</v>
      </c>
      <c r="I18" s="1">
        <v>164139</v>
      </c>
      <c r="J18" s="1">
        <v>52024</v>
      </c>
      <c r="K18" s="41"/>
      <c r="L18" s="49">
        <f>IFERROR(B18/I18,0)</f>
        <v>0.12195151670230719</v>
      </c>
      <c r="M18" s="50">
        <f>IFERROR(H18/G18,0)</f>
        <v>2.82156368221942E-2</v>
      </c>
      <c r="N18" s="48">
        <f>D18*250</f>
        <v>141000</v>
      </c>
      <c r="O18" s="51">
        <f t="shared" si="0"/>
        <v>6.0440125892990961</v>
      </c>
    </row>
    <row r="19" spans="1:15" ht="15" thickBot="1" x14ac:dyDescent="0.35">
      <c r="A19" s="3" t="s">
        <v>45</v>
      </c>
      <c r="B19" s="1">
        <v>10090</v>
      </c>
      <c r="C19" s="2"/>
      <c r="D19" s="2">
        <v>225</v>
      </c>
      <c r="E19" s="2"/>
      <c r="F19" s="1">
        <v>5313</v>
      </c>
      <c r="G19" s="1">
        <v>3463</v>
      </c>
      <c r="H19" s="2">
        <v>77</v>
      </c>
      <c r="I19" s="1">
        <v>103312</v>
      </c>
      <c r="J19" s="1">
        <v>35462</v>
      </c>
      <c r="K19" s="41"/>
      <c r="L19" s="49">
        <f>IFERROR(B19/I19,0)</f>
        <v>9.766532445408084E-2</v>
      </c>
      <c r="M19" s="50">
        <f>IFERROR(H19/G19,0)</f>
        <v>2.2235056309558188E-2</v>
      </c>
      <c r="N19" s="48">
        <f>D19*250</f>
        <v>56250</v>
      </c>
      <c r="O19" s="51">
        <f t="shared" si="0"/>
        <v>4.5748265609514371</v>
      </c>
    </row>
    <row r="20" spans="1:15" ht="14.5" thickBot="1" x14ac:dyDescent="0.35">
      <c r="A20" s="3" t="s">
        <v>38</v>
      </c>
      <c r="B20" s="1">
        <v>10185</v>
      </c>
      <c r="C20" s="2"/>
      <c r="D20" s="2">
        <v>442</v>
      </c>
      <c r="E20" s="2"/>
      <c r="F20" s="1">
        <v>6468</v>
      </c>
      <c r="G20" s="1">
        <v>2280</v>
      </c>
      <c r="H20" s="2">
        <v>99</v>
      </c>
      <c r="I20" s="1">
        <v>253585</v>
      </c>
      <c r="J20" s="1">
        <v>56760</v>
      </c>
      <c r="K20" s="42"/>
      <c r="L20" s="49">
        <f>IFERROR(B20/I20,0)</f>
        <v>4.0164047558018022E-2</v>
      </c>
      <c r="M20" s="50">
        <f>IFERROR(H20/G20,0)</f>
        <v>4.3421052631578951E-2</v>
      </c>
      <c r="N20" s="48">
        <f>D20*250</f>
        <v>110500</v>
      </c>
      <c r="O20" s="51">
        <f t="shared" si="0"/>
        <v>9.8492881688757983</v>
      </c>
    </row>
    <row r="21" spans="1:15" ht="15" thickBot="1" x14ac:dyDescent="0.35">
      <c r="A21" s="44" t="s">
        <v>14</v>
      </c>
      <c r="B21" s="1">
        <v>40748</v>
      </c>
      <c r="C21" s="2"/>
      <c r="D21" s="1">
        <v>2839</v>
      </c>
      <c r="E21" s="2"/>
      <c r="F21" s="1">
        <v>6181</v>
      </c>
      <c r="G21" s="1">
        <v>8765</v>
      </c>
      <c r="H21" s="2">
        <v>611</v>
      </c>
      <c r="I21" s="1">
        <v>393133</v>
      </c>
      <c r="J21" s="1">
        <v>84567</v>
      </c>
      <c r="K21" s="42"/>
      <c r="L21" s="49">
        <f>IFERROR(B21/I21,0)</f>
        <v>0.10364940109326869</v>
      </c>
      <c r="M21" s="50">
        <f>IFERROR(H21/G21,0)</f>
        <v>6.9709070165430695E-2</v>
      </c>
      <c r="N21" s="48">
        <f>D21*250</f>
        <v>709750</v>
      </c>
      <c r="O21" s="51">
        <f t="shared" si="0"/>
        <v>16.418032786885245</v>
      </c>
    </row>
    <row r="22" spans="1:15" ht="15" thickBot="1" x14ac:dyDescent="0.35">
      <c r="A22" s="3" t="s">
        <v>39</v>
      </c>
      <c r="B22" s="1">
        <v>2377</v>
      </c>
      <c r="C22" s="2"/>
      <c r="D22" s="2">
        <v>94</v>
      </c>
      <c r="E22" s="2"/>
      <c r="F22" s="2">
        <v>637</v>
      </c>
      <c r="G22" s="1">
        <v>1768</v>
      </c>
      <c r="H22" s="2">
        <v>70</v>
      </c>
      <c r="I22" s="1">
        <v>57864</v>
      </c>
      <c r="J22" s="1">
        <v>43047</v>
      </c>
      <c r="K22" s="41"/>
      <c r="L22" s="49">
        <f>IFERROR(B22/I22,0)</f>
        <v>4.1079081985344948E-2</v>
      </c>
      <c r="M22" s="50">
        <f>IFERROR(H22/G22,0)</f>
        <v>3.9592760180995473E-2</v>
      </c>
      <c r="N22" s="48">
        <f>D22*250</f>
        <v>23500</v>
      </c>
      <c r="O22" s="51">
        <f t="shared" si="0"/>
        <v>8.8864114429953727</v>
      </c>
    </row>
    <row r="23" spans="1:15" ht="14.5" thickBot="1" x14ac:dyDescent="0.35">
      <c r="A23" s="3" t="s">
        <v>26</v>
      </c>
      <c r="B23" s="1">
        <v>54175</v>
      </c>
      <c r="C23" s="2"/>
      <c r="D23" s="1">
        <v>2597</v>
      </c>
      <c r="E23" s="2"/>
      <c r="F23" s="1">
        <v>47723</v>
      </c>
      <c r="G23" s="1">
        <v>8961</v>
      </c>
      <c r="H23" s="2">
        <v>430</v>
      </c>
      <c r="I23" s="1">
        <v>366331</v>
      </c>
      <c r="J23" s="1">
        <v>60594</v>
      </c>
      <c r="K23" s="42"/>
      <c r="L23" s="49">
        <f>IFERROR(B23/I23,0)</f>
        <v>0.14788538234547444</v>
      </c>
      <c r="M23" s="50">
        <f>IFERROR(H23/G23,0)</f>
        <v>4.7985715879924118E-2</v>
      </c>
      <c r="N23" s="48">
        <f>D23*250</f>
        <v>649250</v>
      </c>
      <c r="O23" s="51">
        <f t="shared" si="0"/>
        <v>10.984310106137517</v>
      </c>
    </row>
    <row r="24" spans="1:15" ht="15" thickBot="1" x14ac:dyDescent="0.35">
      <c r="A24" s="44" t="s">
        <v>17</v>
      </c>
      <c r="B24" s="1">
        <v>101163</v>
      </c>
      <c r="C24" s="2"/>
      <c r="D24" s="1">
        <v>7085</v>
      </c>
      <c r="E24" s="2"/>
      <c r="F24" s="1">
        <v>47724</v>
      </c>
      <c r="G24" s="1">
        <v>14677</v>
      </c>
      <c r="H24" s="1">
        <v>1028</v>
      </c>
      <c r="I24" s="1">
        <v>652336</v>
      </c>
      <c r="J24" s="1">
        <v>94644</v>
      </c>
      <c r="K24" s="42"/>
      <c r="L24" s="49">
        <f>IFERROR(B24/I24,0)</f>
        <v>0.15507805793333496</v>
      </c>
      <c r="M24" s="50">
        <f>IFERROR(H24/G24,0)</f>
        <v>7.0041561627035495E-2</v>
      </c>
      <c r="N24" s="48">
        <f>D24*250</f>
        <v>1771250</v>
      </c>
      <c r="O24" s="51">
        <f t="shared" si="0"/>
        <v>16.50887182072497</v>
      </c>
    </row>
    <row r="25" spans="1:15" ht="14.5" thickBot="1" x14ac:dyDescent="0.35">
      <c r="A25" s="3" t="s">
        <v>11</v>
      </c>
      <c r="B25" s="1">
        <v>57731</v>
      </c>
      <c r="C25" s="2"/>
      <c r="D25" s="1">
        <v>5553</v>
      </c>
      <c r="E25" s="2"/>
      <c r="F25" s="1">
        <v>14079</v>
      </c>
      <c r="G25" s="1">
        <v>5781</v>
      </c>
      <c r="H25" s="2">
        <v>556</v>
      </c>
      <c r="I25" s="1">
        <v>577268</v>
      </c>
      <c r="J25" s="1">
        <v>57803</v>
      </c>
      <c r="K25" s="42"/>
      <c r="L25" s="49">
        <f>IFERROR(B25/I25,0)</f>
        <v>0.1000072756501313</v>
      </c>
      <c r="M25" s="50">
        <f>IFERROR(H25/G25,0)</f>
        <v>9.6177131984085798E-2</v>
      </c>
      <c r="N25" s="48">
        <f>D25*250</f>
        <v>1388250</v>
      </c>
      <c r="O25" s="51">
        <f t="shared" si="0"/>
        <v>23.046872564133654</v>
      </c>
    </row>
    <row r="26" spans="1:15" ht="14.5" thickBot="1" x14ac:dyDescent="0.35">
      <c r="A26" s="3" t="s">
        <v>32</v>
      </c>
      <c r="B26" s="1">
        <v>25508</v>
      </c>
      <c r="C26" s="2"/>
      <c r="D26" s="1">
        <v>1082</v>
      </c>
      <c r="E26" s="2"/>
      <c r="F26" s="1">
        <v>4045</v>
      </c>
      <c r="G26" s="1">
        <v>4523</v>
      </c>
      <c r="H26" s="2">
        <v>192</v>
      </c>
      <c r="I26" s="1">
        <v>258747</v>
      </c>
      <c r="J26" s="1">
        <v>45880</v>
      </c>
      <c r="K26" s="42"/>
      <c r="L26" s="49">
        <f>IFERROR(B26/I26,0)</f>
        <v>9.8582785500894693E-2</v>
      </c>
      <c r="M26" s="50">
        <f>IFERROR(H26/G26,0)</f>
        <v>4.2449701525536149E-2</v>
      </c>
      <c r="N26" s="48">
        <f>D26*250</f>
        <v>270500</v>
      </c>
      <c r="O26" s="51">
        <f t="shared" si="0"/>
        <v>9.6045162302022895</v>
      </c>
    </row>
    <row r="27" spans="1:15" ht="14.5" thickBot="1" x14ac:dyDescent="0.35">
      <c r="A27" s="3" t="s">
        <v>30</v>
      </c>
      <c r="B27" s="1">
        <v>16020</v>
      </c>
      <c r="C27" s="2"/>
      <c r="D27" s="2">
        <v>767</v>
      </c>
      <c r="E27" s="2"/>
      <c r="F27" s="1">
        <v>4050</v>
      </c>
      <c r="G27" s="1">
        <v>5383</v>
      </c>
      <c r="H27" s="2">
        <v>258</v>
      </c>
      <c r="I27" s="1">
        <v>187270</v>
      </c>
      <c r="J27" s="1">
        <v>62924</v>
      </c>
      <c r="K27" s="42"/>
      <c r="L27" s="49">
        <f>IFERROR(B27/I27,0)</f>
        <v>8.5544935120414375E-2</v>
      </c>
      <c r="M27" s="50">
        <f>IFERROR(H27/G27,0)</f>
        <v>4.792866431357979E-2</v>
      </c>
      <c r="N27" s="48">
        <f>D27*250</f>
        <v>191750</v>
      </c>
      <c r="O27" s="51">
        <f t="shared" si="0"/>
        <v>10.969413233458177</v>
      </c>
    </row>
    <row r="28" spans="1:15" ht="15" thickBot="1" x14ac:dyDescent="0.35">
      <c r="A28" s="3" t="s">
        <v>35</v>
      </c>
      <c r="B28" s="1">
        <v>13969</v>
      </c>
      <c r="C28" s="2"/>
      <c r="D28" s="2">
        <v>796</v>
      </c>
      <c r="E28" s="2"/>
      <c r="F28" s="1">
        <v>9855</v>
      </c>
      <c r="G28" s="1">
        <v>2276</v>
      </c>
      <c r="H28" s="2">
        <v>130</v>
      </c>
      <c r="I28" s="1">
        <v>229885</v>
      </c>
      <c r="J28" s="1">
        <v>37456</v>
      </c>
      <c r="K28" s="41"/>
      <c r="L28" s="49">
        <f>IFERROR(B28/I28,0)</f>
        <v>6.0765165191291298E-2</v>
      </c>
      <c r="M28" s="50">
        <f>IFERROR(H28/G28,0)</f>
        <v>5.7117750439367308E-2</v>
      </c>
      <c r="N28" s="48">
        <f>D28*250</f>
        <v>199000</v>
      </c>
      <c r="O28" s="51">
        <f t="shared" si="0"/>
        <v>13.245830052258572</v>
      </c>
    </row>
    <row r="29" spans="1:15" ht="14.5" thickBot="1" x14ac:dyDescent="0.35">
      <c r="A29" s="3" t="s">
        <v>51</v>
      </c>
      <c r="B29" s="2">
        <v>523</v>
      </c>
      <c r="C29" s="2"/>
      <c r="D29" s="2">
        <v>17</v>
      </c>
      <c r="E29" s="2"/>
      <c r="F29" s="2">
        <v>44</v>
      </c>
      <c r="G29" s="2">
        <v>489</v>
      </c>
      <c r="H29" s="2">
        <v>16</v>
      </c>
      <c r="I29" s="1">
        <v>42212</v>
      </c>
      <c r="J29" s="1">
        <v>39496</v>
      </c>
      <c r="K29" s="42"/>
      <c r="L29" s="49">
        <f>IFERROR(B29/I29,0)</f>
        <v>1.2389841751160808E-2</v>
      </c>
      <c r="M29" s="50">
        <f>IFERROR(H29/G29,0)</f>
        <v>3.2719836400817999E-2</v>
      </c>
      <c r="N29" s="48">
        <f>D29*250</f>
        <v>4250</v>
      </c>
      <c r="O29" s="51">
        <f t="shared" si="0"/>
        <v>7.1261950286806881</v>
      </c>
    </row>
    <row r="30" spans="1:15" ht="15" thickBot="1" x14ac:dyDescent="0.35">
      <c r="A30" s="3" t="s">
        <v>50</v>
      </c>
      <c r="B30" s="1">
        <v>14611</v>
      </c>
      <c r="C30" s="2"/>
      <c r="D30" s="2">
        <v>181</v>
      </c>
      <c r="E30" s="2"/>
      <c r="F30" s="1">
        <v>13838</v>
      </c>
      <c r="G30" s="1">
        <v>7553</v>
      </c>
      <c r="H30" s="2">
        <v>94</v>
      </c>
      <c r="I30" s="1">
        <v>110119</v>
      </c>
      <c r="J30" s="1">
        <v>56926</v>
      </c>
      <c r="K30" s="41"/>
      <c r="L30" s="49">
        <f>IFERROR(B30/I30,0)</f>
        <v>0.13268373305242509</v>
      </c>
      <c r="M30" s="50">
        <f>IFERROR(H30/G30,0)</f>
        <v>1.2445385939361843E-2</v>
      </c>
      <c r="N30" s="48">
        <f>D30*250</f>
        <v>45250</v>
      </c>
      <c r="O30" s="51">
        <f t="shared" si="0"/>
        <v>2.0969817260967765</v>
      </c>
    </row>
    <row r="31" spans="1:15" ht="15" thickBot="1" x14ac:dyDescent="0.35">
      <c r="A31" s="3" t="s">
        <v>31</v>
      </c>
      <c r="B31" s="1">
        <v>8830</v>
      </c>
      <c r="C31" s="2"/>
      <c r="D31" s="2">
        <v>421</v>
      </c>
      <c r="E31" s="2"/>
      <c r="F31" s="1">
        <v>1807</v>
      </c>
      <c r="G31" s="1">
        <v>2867</v>
      </c>
      <c r="H31" s="2">
        <v>137</v>
      </c>
      <c r="I31" s="1">
        <v>176032</v>
      </c>
      <c r="J31" s="1">
        <v>57150</v>
      </c>
      <c r="K31" s="41"/>
      <c r="L31" s="49">
        <f>IFERROR(B31/I31,0)</f>
        <v>5.0161334302854028E-2</v>
      </c>
      <c r="M31" s="50">
        <f>IFERROR(H31/G31,0)</f>
        <v>4.7785141262643882E-2</v>
      </c>
      <c r="N31" s="48">
        <f>D31*250</f>
        <v>105250</v>
      </c>
      <c r="O31" s="51">
        <f t="shared" si="0"/>
        <v>10.919592298980747</v>
      </c>
    </row>
    <row r="32" spans="1:15" ht="14.5" thickBot="1" x14ac:dyDescent="0.35">
      <c r="A32" s="3" t="s">
        <v>42</v>
      </c>
      <c r="B32" s="1">
        <v>4749</v>
      </c>
      <c r="C32" s="2"/>
      <c r="D32" s="2">
        <v>256</v>
      </c>
      <c r="E32" s="2"/>
      <c r="F32" s="1">
        <v>1422</v>
      </c>
      <c r="G32" s="1">
        <v>3493</v>
      </c>
      <c r="H32" s="2">
        <v>188</v>
      </c>
      <c r="I32" s="1">
        <v>87988</v>
      </c>
      <c r="J32" s="1">
        <v>64711</v>
      </c>
      <c r="K32" s="42"/>
      <c r="L32" s="49">
        <f>IFERROR(B32/I32,0)</f>
        <v>5.3973269082147564E-2</v>
      </c>
      <c r="M32" s="50">
        <f>IFERROR(H32/G32,0)</f>
        <v>5.3821929573432577E-2</v>
      </c>
      <c r="N32" s="48">
        <f>D32*250</f>
        <v>64000</v>
      </c>
      <c r="O32" s="51">
        <f t="shared" si="0"/>
        <v>12.476521372920615</v>
      </c>
    </row>
    <row r="33" spans="1:15" ht="15" thickBot="1" x14ac:dyDescent="0.35">
      <c r="A33" s="44" t="s">
        <v>8</v>
      </c>
      <c r="B33" s="1">
        <v>163147</v>
      </c>
      <c r="C33" s="2"/>
      <c r="D33" s="1">
        <v>11783</v>
      </c>
      <c r="E33" s="2"/>
      <c r="F33" s="1">
        <v>131406</v>
      </c>
      <c r="G33" s="1">
        <v>18368</v>
      </c>
      <c r="H33" s="1">
        <v>1327</v>
      </c>
      <c r="I33" s="1">
        <v>817677</v>
      </c>
      <c r="J33" s="1">
        <v>92058</v>
      </c>
      <c r="K33" s="41"/>
      <c r="L33" s="49">
        <f>IFERROR(B33/I33,0)</f>
        <v>0.19952499581130445</v>
      </c>
      <c r="M33" s="50">
        <f>IFERROR(H33/G33,0)</f>
        <v>7.2245209059233456E-2</v>
      </c>
      <c r="N33" s="48">
        <f>D33*250</f>
        <v>2945750</v>
      </c>
      <c r="O33" s="51">
        <f t="shared" si="0"/>
        <v>17.055802435840071</v>
      </c>
    </row>
    <row r="34" spans="1:15" ht="15" thickBot="1" x14ac:dyDescent="0.35">
      <c r="A34" s="3" t="s">
        <v>44</v>
      </c>
      <c r="B34" s="1">
        <v>8024</v>
      </c>
      <c r="C34" s="2"/>
      <c r="D34" s="2">
        <v>367</v>
      </c>
      <c r="E34" s="2"/>
      <c r="F34" s="1">
        <v>4697</v>
      </c>
      <c r="G34" s="1">
        <v>3827</v>
      </c>
      <c r="H34" s="2">
        <v>175</v>
      </c>
      <c r="I34" s="1">
        <v>206837</v>
      </c>
      <c r="J34" s="1">
        <v>98643</v>
      </c>
      <c r="K34" s="41"/>
      <c r="L34" s="49">
        <f>IFERROR(B34/I34,0)</f>
        <v>3.8793832824881427E-2</v>
      </c>
      <c r="M34" s="50">
        <f>IFERROR(H34/G34,0)</f>
        <v>4.5727724065847922E-2</v>
      </c>
      <c r="N34" s="48">
        <f>D34*250</f>
        <v>91750</v>
      </c>
      <c r="O34" s="51">
        <f t="shared" si="0"/>
        <v>10.43444666001994</v>
      </c>
    </row>
    <row r="35" spans="1:15" ht="15" thickBot="1" x14ac:dyDescent="0.35">
      <c r="A35" s="44" t="s">
        <v>7</v>
      </c>
      <c r="B35" s="1">
        <v>381912</v>
      </c>
      <c r="C35" s="2"/>
      <c r="D35" s="1">
        <v>30078</v>
      </c>
      <c r="E35" s="2"/>
      <c r="F35" s="1">
        <v>284580</v>
      </c>
      <c r="G35" s="1">
        <v>19632</v>
      </c>
      <c r="H35" s="1">
        <v>1546</v>
      </c>
      <c r="I35" s="1">
        <v>2167831</v>
      </c>
      <c r="J35" s="1">
        <v>111436</v>
      </c>
      <c r="K35" s="42"/>
      <c r="L35" s="49">
        <f>IFERROR(B35/I35,0)</f>
        <v>0.17617240458319861</v>
      </c>
      <c r="M35" s="50">
        <f>IFERROR(H35/G35,0)</f>
        <v>7.874898125509372E-2</v>
      </c>
      <c r="N35" s="48">
        <f>D35*250</f>
        <v>7519500</v>
      </c>
      <c r="O35" s="51">
        <f t="shared" si="0"/>
        <v>18.689090680575632</v>
      </c>
    </row>
    <row r="36" spans="1:15" ht="15" thickBot="1" x14ac:dyDescent="0.35">
      <c r="A36" s="3" t="s">
        <v>24</v>
      </c>
      <c r="B36" s="1">
        <v>30022</v>
      </c>
      <c r="C36" s="2"/>
      <c r="D36" s="2">
        <v>961</v>
      </c>
      <c r="E36" s="2"/>
      <c r="F36" s="1">
        <v>10201</v>
      </c>
      <c r="G36" s="1">
        <v>2862</v>
      </c>
      <c r="H36" s="2">
        <v>92</v>
      </c>
      <c r="I36" s="1">
        <v>434921</v>
      </c>
      <c r="J36" s="1">
        <v>41468</v>
      </c>
      <c r="K36" s="41"/>
      <c r="L36" s="49">
        <f>IFERROR(B36/I36,0)</f>
        <v>6.9028628187647878E-2</v>
      </c>
      <c r="M36" s="50">
        <f>IFERROR(H36/G36,0)</f>
        <v>3.2145352900069882E-2</v>
      </c>
      <c r="N36" s="48">
        <f>D36*250</f>
        <v>240250</v>
      </c>
      <c r="O36" s="51">
        <f t="shared" si="0"/>
        <v>7.0024648591033243</v>
      </c>
    </row>
    <row r="37" spans="1:15" ht="15" thickBot="1" x14ac:dyDescent="0.35">
      <c r="A37" s="3" t="s">
        <v>53</v>
      </c>
      <c r="B37" s="1">
        <v>2646</v>
      </c>
      <c r="C37" s="2"/>
      <c r="D37" s="2">
        <v>65</v>
      </c>
      <c r="E37" s="2"/>
      <c r="F37" s="2">
        <v>454</v>
      </c>
      <c r="G37" s="1">
        <v>3472</v>
      </c>
      <c r="H37" s="2">
        <v>85</v>
      </c>
      <c r="I37" s="1">
        <v>73644</v>
      </c>
      <c r="J37" s="1">
        <v>96638</v>
      </c>
      <c r="K37" s="41"/>
      <c r="L37" s="49">
        <f>IFERROR(B37/I37,0)</f>
        <v>3.5929607299983707E-2</v>
      </c>
      <c r="M37" s="50">
        <f>IFERROR(H37/G37,0)</f>
        <v>2.4481566820276499E-2</v>
      </c>
      <c r="N37" s="48">
        <f>D37*250</f>
        <v>16250</v>
      </c>
      <c r="O37" s="51">
        <f t="shared" si="0"/>
        <v>5.1413454270597132</v>
      </c>
    </row>
    <row r="38" spans="1:15" ht="15" thickBot="1" x14ac:dyDescent="0.35">
      <c r="A38" s="3" t="s">
        <v>67</v>
      </c>
      <c r="B38" s="2">
        <v>23</v>
      </c>
      <c r="C38" s="2"/>
      <c r="D38" s="2">
        <v>2</v>
      </c>
      <c r="E38" s="2"/>
      <c r="F38" s="2">
        <v>5</v>
      </c>
      <c r="G38" s="2"/>
      <c r="H38" s="2"/>
      <c r="I38" s="1">
        <v>6557</v>
      </c>
      <c r="J38" s="2"/>
      <c r="K38" s="41"/>
      <c r="L38" s="49">
        <f>IFERROR(B38/I38,0)</f>
        <v>3.5077016928473388E-3</v>
      </c>
      <c r="M38" s="50">
        <f>IFERROR(H38/G38,0)</f>
        <v>0</v>
      </c>
      <c r="N38" s="48">
        <f>D38*250</f>
        <v>500</v>
      </c>
      <c r="O38" s="51">
        <f t="shared" si="0"/>
        <v>20.739130434782609</v>
      </c>
    </row>
    <row r="39" spans="1:15" ht="15" thickBot="1" x14ac:dyDescent="0.35">
      <c r="A39" s="44" t="s">
        <v>21</v>
      </c>
      <c r="B39" s="1">
        <v>36395</v>
      </c>
      <c r="C39" s="2"/>
      <c r="D39" s="1">
        <v>2267</v>
      </c>
      <c r="E39" s="2"/>
      <c r="F39" s="1">
        <v>28092</v>
      </c>
      <c r="G39" s="1">
        <v>3114</v>
      </c>
      <c r="H39" s="2">
        <v>194</v>
      </c>
      <c r="I39" s="1">
        <v>409908</v>
      </c>
      <c r="J39" s="1">
        <v>35068</v>
      </c>
      <c r="K39" s="41"/>
      <c r="L39" s="49">
        <f>IFERROR(B39/I39,0)</f>
        <v>8.8788215892346575E-2</v>
      </c>
      <c r="M39" s="50">
        <f>IFERROR(H39/G39,0)</f>
        <v>6.2299293513166348E-2</v>
      </c>
      <c r="N39" s="48">
        <f>D39*250</f>
        <v>566750</v>
      </c>
      <c r="O39" s="51">
        <f t="shared" si="0"/>
        <v>14.57219398268993</v>
      </c>
    </row>
    <row r="40" spans="1:15" ht="14.5" thickBot="1" x14ac:dyDescent="0.35">
      <c r="A40" s="3" t="s">
        <v>46</v>
      </c>
      <c r="B40" s="1">
        <v>6692</v>
      </c>
      <c r="C40" s="2"/>
      <c r="D40" s="2">
        <v>339</v>
      </c>
      <c r="E40" s="2"/>
      <c r="F40" s="2">
        <v>754</v>
      </c>
      <c r="G40" s="1">
        <v>1691</v>
      </c>
      <c r="H40" s="2">
        <v>86</v>
      </c>
      <c r="I40" s="1">
        <v>204657</v>
      </c>
      <c r="J40" s="1">
        <v>51721</v>
      </c>
      <c r="K40" s="42"/>
      <c r="L40" s="49">
        <f>IFERROR(B40/I40,0)</f>
        <v>3.2698612800930338E-2</v>
      </c>
      <c r="M40" s="50">
        <f>IFERROR(H40/G40,0)</f>
        <v>5.0857480780603197E-2</v>
      </c>
      <c r="N40" s="48">
        <f>D40*250</f>
        <v>84750</v>
      </c>
      <c r="O40" s="51">
        <f t="shared" si="0"/>
        <v>11.664375373580395</v>
      </c>
    </row>
    <row r="41" spans="1:15" ht="14.5" thickBot="1" x14ac:dyDescent="0.35">
      <c r="A41" s="3" t="s">
        <v>37</v>
      </c>
      <c r="B41" s="1">
        <v>4335</v>
      </c>
      <c r="C41" s="2"/>
      <c r="D41" s="2">
        <v>157</v>
      </c>
      <c r="E41" s="2"/>
      <c r="F41" s="1">
        <v>2284</v>
      </c>
      <c r="G41" s="1">
        <v>1028</v>
      </c>
      <c r="H41" s="2">
        <v>37</v>
      </c>
      <c r="I41" s="1">
        <v>134094</v>
      </c>
      <c r="J41" s="1">
        <v>31793</v>
      </c>
      <c r="K41" s="42"/>
      <c r="L41" s="49">
        <f>IFERROR(B41/I41,0)</f>
        <v>3.2328068369949441E-2</v>
      </c>
      <c r="M41" s="50">
        <f>IFERROR(H41/G41,0)</f>
        <v>3.5992217898832682E-2</v>
      </c>
      <c r="N41" s="48">
        <f>D41*250</f>
        <v>39250</v>
      </c>
      <c r="O41" s="51">
        <f t="shared" si="0"/>
        <v>8.0542099192618224</v>
      </c>
    </row>
    <row r="42" spans="1:15" ht="15" thickBot="1" x14ac:dyDescent="0.35">
      <c r="A42" s="44" t="s">
        <v>19</v>
      </c>
      <c r="B42" s="1">
        <v>77320</v>
      </c>
      <c r="C42" s="2"/>
      <c r="D42" s="1">
        <v>5691</v>
      </c>
      <c r="E42" s="2"/>
      <c r="F42" s="1">
        <v>22790</v>
      </c>
      <c r="G42" s="1">
        <v>6040</v>
      </c>
      <c r="H42" s="2">
        <v>445</v>
      </c>
      <c r="I42" s="1">
        <v>491104</v>
      </c>
      <c r="J42" s="1">
        <v>38362</v>
      </c>
      <c r="K42" s="42"/>
      <c r="L42" s="49">
        <f>IFERROR(B42/I42,0)</f>
        <v>0.15744119371864207</v>
      </c>
      <c r="M42" s="50">
        <f>IFERROR(H42/G42,0)</f>
        <v>7.3675496688741723E-2</v>
      </c>
      <c r="N42" s="48">
        <f>D42*250</f>
        <v>1422750</v>
      </c>
      <c r="O42" s="51">
        <f t="shared" si="0"/>
        <v>17.400801862390068</v>
      </c>
    </row>
    <row r="43" spans="1:15" ht="14.5" thickBot="1" x14ac:dyDescent="0.35">
      <c r="A43" s="3" t="s">
        <v>65</v>
      </c>
      <c r="B43" s="1">
        <v>3935</v>
      </c>
      <c r="C43" s="2"/>
      <c r="D43" s="2">
        <v>138</v>
      </c>
      <c r="E43" s="2"/>
      <c r="F43" s="1">
        <v>2947</v>
      </c>
      <c r="G43" s="1">
        <v>1162</v>
      </c>
      <c r="H43" s="2">
        <v>41</v>
      </c>
      <c r="I43" s="1">
        <v>13022</v>
      </c>
      <c r="J43" s="1">
        <v>3845</v>
      </c>
      <c r="K43" s="42"/>
      <c r="L43" s="49">
        <f>IFERROR(B43/I43,0)</f>
        <v>0.3021809245891568</v>
      </c>
      <c r="M43" s="50">
        <f>IFERROR(H43/G43,0)</f>
        <v>3.5283993115318414E-2</v>
      </c>
      <c r="N43" s="48">
        <f>D43*250</f>
        <v>34500</v>
      </c>
      <c r="O43" s="51">
        <f t="shared" si="0"/>
        <v>7.7674714104193141</v>
      </c>
    </row>
    <row r="44" spans="1:15" ht="14.5" thickBot="1" x14ac:dyDescent="0.35">
      <c r="A44" s="3" t="s">
        <v>40</v>
      </c>
      <c r="B44" s="1">
        <v>15112</v>
      </c>
      <c r="C44" s="2"/>
      <c r="D44" s="2">
        <v>732</v>
      </c>
      <c r="E44" s="2"/>
      <c r="F44" s="1">
        <v>13078</v>
      </c>
      <c r="G44" s="1">
        <v>14265</v>
      </c>
      <c r="H44" s="2">
        <v>691</v>
      </c>
      <c r="I44" s="1">
        <v>159560</v>
      </c>
      <c r="J44" s="1">
        <v>150619</v>
      </c>
      <c r="K44" s="42"/>
      <c r="L44" s="49">
        <f>IFERROR(B44/I44,0)</f>
        <v>9.471045374780647E-2</v>
      </c>
      <c r="M44" s="50">
        <f>IFERROR(H44/G44,0)</f>
        <v>4.8440238345601121E-2</v>
      </c>
      <c r="N44" s="48">
        <f>D44*250</f>
        <v>183000</v>
      </c>
      <c r="O44" s="51">
        <f t="shared" si="0"/>
        <v>11.109581789306512</v>
      </c>
    </row>
    <row r="45" spans="1:15" ht="14.5" thickBot="1" x14ac:dyDescent="0.35">
      <c r="A45" s="3" t="s">
        <v>25</v>
      </c>
      <c r="B45" s="1">
        <v>12415</v>
      </c>
      <c r="C45" s="2"/>
      <c r="D45" s="2">
        <v>501</v>
      </c>
      <c r="E45" s="2"/>
      <c r="F45" s="1">
        <v>4938</v>
      </c>
      <c r="G45" s="1">
        <v>2411</v>
      </c>
      <c r="H45" s="2">
        <v>97</v>
      </c>
      <c r="I45" s="1">
        <v>225047</v>
      </c>
      <c r="J45" s="1">
        <v>43709</v>
      </c>
      <c r="K45" s="42"/>
      <c r="L45" s="49">
        <f>IFERROR(B45/I45,0)</f>
        <v>5.5166254160242081E-2</v>
      </c>
      <c r="M45" s="50">
        <f>IFERROR(H45/G45,0)</f>
        <v>4.0232268768146E-2</v>
      </c>
      <c r="N45" s="48">
        <f>D45*250</f>
        <v>125250</v>
      </c>
      <c r="O45" s="51">
        <f t="shared" si="0"/>
        <v>9.0886024969794601</v>
      </c>
    </row>
    <row r="46" spans="1:15" ht="14.5" thickBot="1" x14ac:dyDescent="0.35">
      <c r="A46" s="3" t="s">
        <v>54</v>
      </c>
      <c r="B46" s="1">
        <v>5067</v>
      </c>
      <c r="C46" s="2"/>
      <c r="D46" s="2">
        <v>62</v>
      </c>
      <c r="E46" s="2"/>
      <c r="F46" s="1">
        <v>1015</v>
      </c>
      <c r="G46" s="1">
        <v>5728</v>
      </c>
      <c r="H46" s="2">
        <v>70</v>
      </c>
      <c r="I46" s="1">
        <v>46846</v>
      </c>
      <c r="J46" s="1">
        <v>52954</v>
      </c>
      <c r="K46" s="42"/>
      <c r="L46" s="49">
        <f>IFERROR(B46/I46,0)</f>
        <v>0.10816291679118815</v>
      </c>
      <c r="M46" s="50">
        <f>IFERROR(H46/G46,0)</f>
        <v>1.2220670391061452E-2</v>
      </c>
      <c r="N46" s="48">
        <f>D46*250</f>
        <v>15500</v>
      </c>
      <c r="O46" s="51">
        <f t="shared" si="0"/>
        <v>2.0590092757055456</v>
      </c>
    </row>
    <row r="47" spans="1:15" ht="15" thickBot="1" x14ac:dyDescent="0.35">
      <c r="A47" s="3" t="s">
        <v>20</v>
      </c>
      <c r="B47" s="1">
        <v>24375</v>
      </c>
      <c r="C47" s="2"/>
      <c r="D47" s="2">
        <v>381</v>
      </c>
      <c r="E47" s="2"/>
      <c r="F47" s="1">
        <v>8078</v>
      </c>
      <c r="G47" s="1">
        <v>3569</v>
      </c>
      <c r="H47" s="2">
        <v>56</v>
      </c>
      <c r="I47" s="1">
        <v>462136</v>
      </c>
      <c r="J47" s="1">
        <v>67671</v>
      </c>
      <c r="K47" s="41"/>
      <c r="L47" s="49">
        <f>IFERROR(B47/I47,0)</f>
        <v>5.2744213824501882E-2</v>
      </c>
      <c r="M47" s="50">
        <f>IFERROR(H47/G47,0)</f>
        <v>1.5690669655365648E-2</v>
      </c>
      <c r="N47" s="48">
        <f>D47*250</f>
        <v>95250</v>
      </c>
      <c r="O47" s="51">
        <f t="shared" si="0"/>
        <v>2.9076923076923076</v>
      </c>
    </row>
    <row r="48" spans="1:15" ht="15" thickBot="1" x14ac:dyDescent="0.35">
      <c r="A48" s="44" t="s">
        <v>15</v>
      </c>
      <c r="B48" s="1">
        <v>67973</v>
      </c>
      <c r="C48" s="2"/>
      <c r="D48" s="1">
        <v>1735</v>
      </c>
      <c r="E48" s="2"/>
      <c r="F48" s="1">
        <v>21721</v>
      </c>
      <c r="G48" s="1">
        <v>2344</v>
      </c>
      <c r="H48" s="2">
        <v>60</v>
      </c>
      <c r="I48" s="1">
        <v>1117274</v>
      </c>
      <c r="J48" s="1">
        <v>38532</v>
      </c>
      <c r="K48" s="42"/>
      <c r="L48" s="49">
        <f>IFERROR(B48/I48,0)</f>
        <v>6.0838254537382952E-2</v>
      </c>
      <c r="M48" s="50">
        <f>IFERROR(H48/G48,0)</f>
        <v>2.5597269624573378E-2</v>
      </c>
      <c r="N48" s="48">
        <f>D48*250</f>
        <v>433750</v>
      </c>
      <c r="O48" s="51">
        <f t="shared" si="0"/>
        <v>5.3812101863975403</v>
      </c>
    </row>
    <row r="49" spans="1:15" ht="14.5" thickBot="1" x14ac:dyDescent="0.35">
      <c r="A49" s="60" t="s">
        <v>66</v>
      </c>
      <c r="B49" s="54">
        <v>70</v>
      </c>
      <c r="C49" s="54"/>
      <c r="D49" s="54">
        <v>6</v>
      </c>
      <c r="E49" s="54"/>
      <c r="F49" s="54">
        <v>2</v>
      </c>
      <c r="G49" s="54"/>
      <c r="H49" s="54"/>
      <c r="I49" s="55">
        <v>2012</v>
      </c>
      <c r="J49" s="54"/>
      <c r="K49" s="42"/>
      <c r="L49" s="49">
        <f>IFERROR(B49/I49,0)</f>
        <v>3.4791252485089463E-2</v>
      </c>
      <c r="M49" s="50">
        <f>IFERROR(H49/G49,0)</f>
        <v>0</v>
      </c>
      <c r="N49" s="48">
        <f>D49*250</f>
        <v>1500</v>
      </c>
      <c r="O49" s="51">
        <f t="shared" si="0"/>
        <v>20.428571428571427</v>
      </c>
    </row>
    <row r="50" spans="1:15" ht="15" thickBot="1" x14ac:dyDescent="0.35">
      <c r="A50" s="3" t="s">
        <v>28</v>
      </c>
      <c r="B50" s="1">
        <v>10202</v>
      </c>
      <c r="C50" s="2"/>
      <c r="D50" s="2">
        <v>113</v>
      </c>
      <c r="E50" s="2"/>
      <c r="F50" s="1">
        <v>3770</v>
      </c>
      <c r="G50" s="1">
        <v>3182</v>
      </c>
      <c r="H50" s="2">
        <v>35</v>
      </c>
      <c r="I50" s="1">
        <v>221791</v>
      </c>
      <c r="J50" s="1">
        <v>69181</v>
      </c>
      <c r="K50" s="53"/>
      <c r="L50" s="49">
        <f>IFERROR(B50/I50,0)</f>
        <v>4.5998259622798042E-2</v>
      </c>
      <c r="M50" s="50">
        <f>IFERROR(H50/G50,0)</f>
        <v>1.0999371464487744E-2</v>
      </c>
      <c r="N50" s="48">
        <f>D50*250</f>
        <v>28250</v>
      </c>
      <c r="O50" s="51">
        <f t="shared" si="0"/>
        <v>1.7690648892374043</v>
      </c>
    </row>
    <row r="51" spans="1:15" ht="15" thickBot="1" x14ac:dyDescent="0.35">
      <c r="A51" s="3" t="s">
        <v>48</v>
      </c>
      <c r="B51" s="2">
        <v>988</v>
      </c>
      <c r="C51" s="2"/>
      <c r="D51" s="2">
        <v>55</v>
      </c>
      <c r="E51" s="2"/>
      <c r="F51" s="2">
        <v>53</v>
      </c>
      <c r="G51" s="1">
        <v>1583</v>
      </c>
      <c r="H51" s="2">
        <v>88</v>
      </c>
      <c r="I51" s="1">
        <v>36619</v>
      </c>
      <c r="J51" s="1">
        <v>58685</v>
      </c>
      <c r="K51" s="41"/>
      <c r="L51" s="49">
        <f>IFERROR(B51/I51,0)</f>
        <v>2.6980529233458041E-2</v>
      </c>
      <c r="M51" s="50">
        <f>IFERROR(H51/G51,0)</f>
        <v>5.5590650663297533E-2</v>
      </c>
      <c r="N51" s="48">
        <f>D51*250</f>
        <v>13750</v>
      </c>
      <c r="O51" s="51">
        <f t="shared" si="0"/>
        <v>12.917004048582996</v>
      </c>
    </row>
    <row r="52" spans="1:15" ht="14.5" thickBot="1" x14ac:dyDescent="0.35">
      <c r="A52" s="3" t="s">
        <v>29</v>
      </c>
      <c r="B52" s="1">
        <v>46239</v>
      </c>
      <c r="C52" s="2"/>
      <c r="D52" s="1">
        <v>1407</v>
      </c>
      <c r="E52" s="2"/>
      <c r="F52" s="1">
        <v>38821</v>
      </c>
      <c r="G52" s="1">
        <v>5417</v>
      </c>
      <c r="H52" s="2">
        <v>165</v>
      </c>
      <c r="I52" s="1">
        <v>369308</v>
      </c>
      <c r="J52" s="1">
        <v>43267</v>
      </c>
      <c r="K52" s="42"/>
      <c r="L52" s="49">
        <f>IFERROR(B52/I52,0)</f>
        <v>0.1252044364053852</v>
      </c>
      <c r="M52" s="50">
        <f>IFERROR(H52/G52,0)</f>
        <v>3.045966402067565E-2</v>
      </c>
      <c r="N52" s="48">
        <f>D52*250</f>
        <v>351750</v>
      </c>
      <c r="O52" s="51">
        <f t="shared" si="0"/>
        <v>6.6072146888989813</v>
      </c>
    </row>
    <row r="53" spans="1:15" ht="15" thickBot="1" x14ac:dyDescent="0.35">
      <c r="A53" s="44" t="s">
        <v>9</v>
      </c>
      <c r="B53" s="1">
        <v>23168</v>
      </c>
      <c r="C53" s="2"/>
      <c r="D53" s="1">
        <v>1138</v>
      </c>
      <c r="E53" s="2"/>
      <c r="F53" s="1">
        <v>15125</v>
      </c>
      <c r="G53" s="1">
        <v>3042</v>
      </c>
      <c r="H53" s="2">
        <v>149</v>
      </c>
      <c r="I53" s="1">
        <v>368799</v>
      </c>
      <c r="J53" s="1">
        <v>48431</v>
      </c>
      <c r="K53" s="42"/>
      <c r="L53" s="49">
        <f>IFERROR(B53/I53,0)</f>
        <v>6.2820126952621888E-2</v>
      </c>
      <c r="M53" s="50">
        <f>IFERROR(H53/G53,0)</f>
        <v>4.8980933596318214E-2</v>
      </c>
      <c r="N53" s="48">
        <f>D53*250</f>
        <v>284500</v>
      </c>
      <c r="O53" s="51">
        <f t="shared" si="0"/>
        <v>11.279868784530386</v>
      </c>
    </row>
    <row r="54" spans="1:15" ht="15" thickBot="1" x14ac:dyDescent="0.35">
      <c r="A54" s="3" t="s">
        <v>56</v>
      </c>
      <c r="B54" s="1">
        <v>2056</v>
      </c>
      <c r="C54" s="2"/>
      <c r="D54" s="2">
        <v>78</v>
      </c>
      <c r="E54" s="2"/>
      <c r="F54" s="2">
        <v>605</v>
      </c>
      <c r="G54" s="1">
        <v>1147</v>
      </c>
      <c r="H54" s="2">
        <v>44</v>
      </c>
      <c r="I54" s="1">
        <v>102298</v>
      </c>
      <c r="J54" s="1">
        <v>57081</v>
      </c>
      <c r="K54" s="41"/>
      <c r="L54" s="49">
        <f>IFERROR(B54/I54,0)</f>
        <v>2.0098144636258773E-2</v>
      </c>
      <c r="M54" s="50">
        <f>IFERROR(H54/G54,0)</f>
        <v>3.8360941586748042E-2</v>
      </c>
      <c r="N54" s="48">
        <f>D54*250</f>
        <v>19500</v>
      </c>
      <c r="O54" s="51">
        <f t="shared" si="0"/>
        <v>8.4844357976653697</v>
      </c>
    </row>
    <row r="55" spans="1:15" ht="15" thickBot="1" x14ac:dyDescent="0.35">
      <c r="A55" s="3" t="s">
        <v>22</v>
      </c>
      <c r="B55" s="1">
        <v>18917</v>
      </c>
      <c r="C55" s="2"/>
      <c r="D55" s="2">
        <v>607</v>
      </c>
      <c r="E55" s="2"/>
      <c r="F55" s="1">
        <v>6138</v>
      </c>
      <c r="G55" s="1">
        <v>3249</v>
      </c>
      <c r="H55" s="2">
        <v>104</v>
      </c>
      <c r="I55" s="1">
        <v>282660</v>
      </c>
      <c r="J55" s="1">
        <v>48547</v>
      </c>
      <c r="K55" s="41"/>
      <c r="L55" s="49">
        <f>IFERROR(B55/I55,0)</f>
        <v>6.692492747470459E-2</v>
      </c>
      <c r="M55" s="50">
        <f>IFERROR(H55/G55,0)</f>
        <v>3.200984918436442E-2</v>
      </c>
      <c r="N55" s="48">
        <f>D55*250</f>
        <v>151750</v>
      </c>
      <c r="O55" s="51">
        <f t="shared" si="0"/>
        <v>7.0218850769149439</v>
      </c>
    </row>
    <row r="56" spans="1:15" ht="15" thickBot="1" x14ac:dyDescent="0.35">
      <c r="A56" s="14" t="s">
        <v>55</v>
      </c>
      <c r="B56" s="15">
        <v>912</v>
      </c>
      <c r="C56" s="15"/>
      <c r="D56" s="15">
        <v>17</v>
      </c>
      <c r="E56" s="15"/>
      <c r="F56" s="15">
        <v>203</v>
      </c>
      <c r="G56" s="36">
        <v>1576</v>
      </c>
      <c r="H56" s="15">
        <v>29</v>
      </c>
      <c r="I56" s="36">
        <v>25843</v>
      </c>
      <c r="J56" s="36">
        <v>44652</v>
      </c>
      <c r="K56" s="66"/>
      <c r="L56" s="49">
        <f>IFERROR(B56/I56,0)</f>
        <v>3.5290020508454902E-2</v>
      </c>
      <c r="M56" s="50">
        <f>IFERROR(H56/G56,0)</f>
        <v>1.8401015228426396E-2</v>
      </c>
      <c r="N56" s="48">
        <f>D56*250</f>
        <v>4250</v>
      </c>
      <c r="O56" s="51">
        <f t="shared" si="0"/>
        <v>3.6600877192982457</v>
      </c>
    </row>
    <row r="57" spans="1:15" ht="15" thickBot="1" x14ac:dyDescent="0.35">
      <c r="A57" s="3"/>
      <c r="B57" s="47">
        <f>SUM(B2:B56)</f>
        <v>1844767</v>
      </c>
      <c r="C57" s="2"/>
      <c r="D57" s="47">
        <f>SUM(D2:D56)</f>
        <v>106448</v>
      </c>
      <c r="E57" s="2"/>
      <c r="F57" s="47">
        <f>SUM(F2:F56)</f>
        <v>1113440</v>
      </c>
      <c r="G57" s="1"/>
      <c r="H57" s="2"/>
      <c r="I57" s="47">
        <f>SUM(I2:I56)</f>
        <v>18375011</v>
      </c>
      <c r="J57" s="1"/>
      <c r="K57" s="8"/>
      <c r="N57" s="47">
        <f>SUM(N2:N56)</f>
        <v>26612000</v>
      </c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5"/>
    </row>
    <row r="59" spans="1:15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5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5"/>
    </row>
    <row r="61" spans="1:15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5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5"/>
    </row>
    <row r="63" spans="1:15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5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5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6"/>
      <c r="J67" s="36"/>
      <c r="K67" s="37"/>
    </row>
  </sheetData>
  <autoFilter ref="A1:N56" xr:uid="{0FFC770D-E812-4BB2-BFE4-43D655F753EE}">
    <sortState xmlns:xlrd2="http://schemas.microsoft.com/office/spreadsheetml/2017/richdata2" ref="A2:N57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C8E49C9B-6859-4F3D-8D24-35EF4C6C906F}"/>
    <hyperlink ref="A33" r:id="rId2" display="https://www.worldometers.info/coronavirus/usa/new-jersey/" xr:uid="{EA880F29-AF91-4162-AE6B-728125ACDA82}"/>
    <hyperlink ref="A16" r:id="rId3" display="https://www.worldometers.info/coronavirus/usa/illinois/" xr:uid="{DB9FA8EA-EF12-4C01-8010-DA9117A48347}"/>
    <hyperlink ref="A6" r:id="rId4" display="https://www.worldometers.info/coronavirus/usa/california/" xr:uid="{295CCF69-8785-4563-869A-348695A74A56}"/>
    <hyperlink ref="A24" r:id="rId5" display="https://www.worldometers.info/coronavirus/usa/massachusetts/" xr:uid="{E2ED8D50-C409-444E-AA14-604102E09869}"/>
    <hyperlink ref="A42" r:id="rId6" display="https://www.worldometers.info/coronavirus/usa/pennsylvania/" xr:uid="{ED1CFB59-2AEA-4928-8F1F-0EB789C2A3BB}"/>
    <hyperlink ref="A48" r:id="rId7" display="https://www.worldometers.info/coronavirus/usa/texas/" xr:uid="{8B985D7A-75A1-4D73-A830-F0429BD689EA}"/>
    <hyperlink ref="A11" r:id="rId8" display="https://www.worldometers.info/coronavirus/usa/florida/" xr:uid="{15C74768-5E42-4416-AF3F-E4696EC07EE3}"/>
    <hyperlink ref="A21" r:id="rId9" display="https://www.worldometers.info/coronavirus/usa/louisiana/" xr:uid="{DBA3BE1B-1ADC-4474-85F7-1FB8BE1FCAA5}"/>
    <hyperlink ref="A39" r:id="rId10" display="https://www.worldometers.info/coronavirus/usa/ohio/" xr:uid="{AA859ECC-32D1-4481-887D-BE3EC8F6E0D1}"/>
    <hyperlink ref="A53" r:id="rId11" display="https://www.worldometers.info/coronavirus/usa/washington/" xr:uid="{02A3A08A-14DA-48CB-BAE8-9D1FAE5E9302}"/>
  </hyperlinks>
  <pageMargins left="0.7" right="0.7" top="0.75" bottom="0.75" header="0.3" footer="0.3"/>
  <pageSetup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9" workbookViewId="0">
      <selection activeCell="A2" sqref="A2:B56"/>
    </sheetView>
  </sheetViews>
  <sheetFormatPr defaultRowHeight="14.5" x14ac:dyDescent="0.35"/>
  <cols>
    <col min="1" max="1" width="13.81640625" customWidth="1"/>
    <col min="2" max="2" width="8.7265625" style="43"/>
  </cols>
  <sheetData>
    <row r="1" spans="1:2" ht="15" thickBot="1" x14ac:dyDescent="0.4"/>
    <row r="2" spans="1:2" ht="15" thickBot="1" x14ac:dyDescent="0.4">
      <c r="A2" s="3" t="s">
        <v>36</v>
      </c>
      <c r="B2" s="38">
        <v>653</v>
      </c>
    </row>
    <row r="3" spans="1:2" ht="15" thickBot="1" x14ac:dyDescent="0.4">
      <c r="A3" s="3" t="s">
        <v>52</v>
      </c>
      <c r="B3" s="38">
        <v>10</v>
      </c>
    </row>
    <row r="4" spans="1:2" ht="15" thickBot="1" x14ac:dyDescent="0.4">
      <c r="A4" s="3" t="s">
        <v>33</v>
      </c>
      <c r="B4" s="38">
        <v>941</v>
      </c>
    </row>
    <row r="5" spans="1:2" ht="15" thickBot="1" x14ac:dyDescent="0.4">
      <c r="A5" s="3" t="s">
        <v>34</v>
      </c>
      <c r="B5" s="38">
        <v>136</v>
      </c>
    </row>
    <row r="6" spans="1:2" ht="15" thickBot="1" x14ac:dyDescent="0.4">
      <c r="A6" s="44" t="s">
        <v>10</v>
      </c>
      <c r="B6" s="38">
        <v>4360</v>
      </c>
    </row>
    <row r="7" spans="1:2" ht="15" thickBot="1" x14ac:dyDescent="0.4">
      <c r="A7" s="3" t="s">
        <v>18</v>
      </c>
      <c r="B7" s="38">
        <v>1474</v>
      </c>
    </row>
    <row r="8" spans="1:2" ht="15" thickBot="1" x14ac:dyDescent="0.4">
      <c r="A8" s="3" t="s">
        <v>23</v>
      </c>
      <c r="B8" s="38">
        <v>3972</v>
      </c>
    </row>
    <row r="9" spans="1:2" ht="15" thickBot="1" x14ac:dyDescent="0.4">
      <c r="A9" s="3" t="s">
        <v>43</v>
      </c>
      <c r="B9" s="38">
        <v>373</v>
      </c>
    </row>
    <row r="10" spans="1:2" ht="21.5" thickBot="1" x14ac:dyDescent="0.4">
      <c r="A10" s="3" t="s">
        <v>63</v>
      </c>
      <c r="B10" s="38">
        <v>470</v>
      </c>
    </row>
    <row r="11" spans="1:2" ht="15" thickBot="1" x14ac:dyDescent="0.4">
      <c r="A11" s="44" t="s">
        <v>13</v>
      </c>
      <c r="B11" s="38">
        <v>2531</v>
      </c>
    </row>
    <row r="12" spans="1:2" ht="15" thickBot="1" x14ac:dyDescent="0.4">
      <c r="A12" s="3" t="s">
        <v>16</v>
      </c>
      <c r="B12" s="38">
        <v>2102</v>
      </c>
    </row>
    <row r="13" spans="1:2" ht="15" thickBot="1" x14ac:dyDescent="0.4">
      <c r="A13" s="3" t="s">
        <v>64</v>
      </c>
      <c r="B13" s="38">
        <v>5</v>
      </c>
    </row>
    <row r="14" spans="1:2" ht="15" thickBot="1" x14ac:dyDescent="0.4">
      <c r="A14" s="3" t="s">
        <v>47</v>
      </c>
      <c r="B14" s="38">
        <v>17</v>
      </c>
    </row>
    <row r="15" spans="1:2" ht="15" thickBot="1" x14ac:dyDescent="0.4">
      <c r="A15" s="3" t="s">
        <v>49</v>
      </c>
      <c r="B15" s="38">
        <v>83</v>
      </c>
    </row>
    <row r="16" spans="1:2" ht="15" thickBot="1" x14ac:dyDescent="0.4">
      <c r="A16" s="44" t="s">
        <v>12</v>
      </c>
      <c r="B16" s="38">
        <v>5525</v>
      </c>
    </row>
    <row r="17" spans="1:2" ht="15" thickBot="1" x14ac:dyDescent="0.4">
      <c r="A17" s="3" t="s">
        <v>27</v>
      </c>
      <c r="B17" s="38">
        <v>2197</v>
      </c>
    </row>
    <row r="18" spans="1:2" ht="15" thickBot="1" x14ac:dyDescent="0.4">
      <c r="A18" s="3" t="s">
        <v>41</v>
      </c>
      <c r="B18" s="38">
        <v>564</v>
      </c>
    </row>
    <row r="19" spans="1:2" ht="15" thickBot="1" x14ac:dyDescent="0.4">
      <c r="A19" s="3" t="s">
        <v>45</v>
      </c>
      <c r="B19" s="38">
        <v>225</v>
      </c>
    </row>
    <row r="20" spans="1:2" ht="15" thickBot="1" x14ac:dyDescent="0.4">
      <c r="A20" s="3" t="s">
        <v>38</v>
      </c>
      <c r="B20" s="38">
        <v>442</v>
      </c>
    </row>
    <row r="21" spans="1:2" ht="15" thickBot="1" x14ac:dyDescent="0.4">
      <c r="A21" s="44" t="s">
        <v>14</v>
      </c>
      <c r="B21" s="38">
        <v>2839</v>
      </c>
    </row>
    <row r="22" spans="1:2" ht="15" thickBot="1" x14ac:dyDescent="0.4">
      <c r="A22" s="3" t="s">
        <v>39</v>
      </c>
      <c r="B22" s="38">
        <v>94</v>
      </c>
    </row>
    <row r="23" spans="1:2" ht="15" thickBot="1" x14ac:dyDescent="0.4">
      <c r="A23" s="3" t="s">
        <v>26</v>
      </c>
      <c r="B23" s="38">
        <v>2597</v>
      </c>
    </row>
    <row r="24" spans="1:2" ht="15" thickBot="1" x14ac:dyDescent="0.4">
      <c r="A24" s="44" t="s">
        <v>17</v>
      </c>
      <c r="B24" s="38">
        <v>7085</v>
      </c>
    </row>
    <row r="25" spans="1:2" ht="15" thickBot="1" x14ac:dyDescent="0.4">
      <c r="A25" s="3" t="s">
        <v>11</v>
      </c>
      <c r="B25" s="38">
        <v>5553</v>
      </c>
    </row>
    <row r="26" spans="1:2" ht="15" thickBot="1" x14ac:dyDescent="0.4">
      <c r="A26" s="3" t="s">
        <v>32</v>
      </c>
      <c r="B26" s="38">
        <v>1082</v>
      </c>
    </row>
    <row r="27" spans="1:2" ht="15" thickBot="1" x14ac:dyDescent="0.4">
      <c r="A27" s="3" t="s">
        <v>30</v>
      </c>
      <c r="B27" s="38">
        <v>767</v>
      </c>
    </row>
    <row r="28" spans="1:2" ht="15" thickBot="1" x14ac:dyDescent="0.4">
      <c r="A28" s="3" t="s">
        <v>35</v>
      </c>
      <c r="B28" s="38">
        <v>796</v>
      </c>
    </row>
    <row r="29" spans="1:2" ht="15" thickBot="1" x14ac:dyDescent="0.4">
      <c r="A29" s="3" t="s">
        <v>51</v>
      </c>
      <c r="B29" s="38">
        <v>17</v>
      </c>
    </row>
    <row r="30" spans="1:2" ht="15" thickBot="1" x14ac:dyDescent="0.4">
      <c r="A30" s="3" t="s">
        <v>50</v>
      </c>
      <c r="B30" s="38">
        <v>181</v>
      </c>
    </row>
    <row r="31" spans="1:2" ht="15" thickBot="1" x14ac:dyDescent="0.4">
      <c r="A31" s="3" t="s">
        <v>31</v>
      </c>
      <c r="B31" s="38">
        <v>421</v>
      </c>
    </row>
    <row r="32" spans="1:2" ht="15" thickBot="1" x14ac:dyDescent="0.4">
      <c r="A32" s="3" t="s">
        <v>42</v>
      </c>
      <c r="B32" s="38">
        <v>256</v>
      </c>
    </row>
    <row r="33" spans="1:2" ht="15" thickBot="1" x14ac:dyDescent="0.4">
      <c r="A33" s="44" t="s">
        <v>8</v>
      </c>
      <c r="B33" s="38">
        <v>11783</v>
      </c>
    </row>
    <row r="34" spans="1:2" ht="15" thickBot="1" x14ac:dyDescent="0.4">
      <c r="A34" s="3" t="s">
        <v>44</v>
      </c>
      <c r="B34" s="38">
        <v>367</v>
      </c>
    </row>
    <row r="35" spans="1:2" ht="15" thickBot="1" x14ac:dyDescent="0.4">
      <c r="A35" s="44" t="s">
        <v>7</v>
      </c>
      <c r="B35" s="38">
        <v>30078</v>
      </c>
    </row>
    <row r="36" spans="1:2" ht="15" thickBot="1" x14ac:dyDescent="0.4">
      <c r="A36" s="3" t="s">
        <v>24</v>
      </c>
      <c r="B36" s="38">
        <v>961</v>
      </c>
    </row>
    <row r="37" spans="1:2" ht="15" thickBot="1" x14ac:dyDescent="0.4">
      <c r="A37" s="3" t="s">
        <v>53</v>
      </c>
      <c r="B37" s="38">
        <v>65</v>
      </c>
    </row>
    <row r="38" spans="1:2" ht="21.5" thickBot="1" x14ac:dyDescent="0.4">
      <c r="A38" s="3" t="s">
        <v>67</v>
      </c>
      <c r="B38" s="38">
        <v>2</v>
      </c>
    </row>
    <row r="39" spans="1:2" ht="15" thickBot="1" x14ac:dyDescent="0.4">
      <c r="A39" s="44" t="s">
        <v>21</v>
      </c>
      <c r="B39" s="38">
        <v>2267</v>
      </c>
    </row>
    <row r="40" spans="1:2" ht="15" thickBot="1" x14ac:dyDescent="0.4">
      <c r="A40" s="3" t="s">
        <v>46</v>
      </c>
      <c r="B40" s="38">
        <v>339</v>
      </c>
    </row>
    <row r="41" spans="1:2" ht="15" thickBot="1" x14ac:dyDescent="0.4">
      <c r="A41" s="3" t="s">
        <v>37</v>
      </c>
      <c r="B41" s="38">
        <v>157</v>
      </c>
    </row>
    <row r="42" spans="1:2" ht="15" thickBot="1" x14ac:dyDescent="0.4">
      <c r="A42" s="44" t="s">
        <v>19</v>
      </c>
      <c r="B42" s="38">
        <v>5691</v>
      </c>
    </row>
    <row r="43" spans="1:2" ht="15" thickBot="1" x14ac:dyDescent="0.4">
      <c r="A43" s="3" t="s">
        <v>65</v>
      </c>
      <c r="B43" s="38">
        <v>138</v>
      </c>
    </row>
    <row r="44" spans="1:2" ht="15" thickBot="1" x14ac:dyDescent="0.4">
      <c r="A44" s="3" t="s">
        <v>40</v>
      </c>
      <c r="B44" s="38">
        <v>732</v>
      </c>
    </row>
    <row r="45" spans="1:2" ht="15" thickBot="1" x14ac:dyDescent="0.4">
      <c r="A45" s="3" t="s">
        <v>25</v>
      </c>
      <c r="B45" s="38">
        <v>501</v>
      </c>
    </row>
    <row r="46" spans="1:2" ht="15" thickBot="1" x14ac:dyDescent="0.4">
      <c r="A46" s="3" t="s">
        <v>54</v>
      </c>
      <c r="B46" s="38">
        <v>62</v>
      </c>
    </row>
    <row r="47" spans="1:2" ht="15" thickBot="1" x14ac:dyDescent="0.4">
      <c r="A47" s="3" t="s">
        <v>20</v>
      </c>
      <c r="B47" s="38">
        <v>381</v>
      </c>
    </row>
    <row r="48" spans="1:2" ht="15" thickBot="1" x14ac:dyDescent="0.4">
      <c r="A48" s="44" t="s">
        <v>15</v>
      </c>
      <c r="B48" s="38">
        <v>1735</v>
      </c>
    </row>
    <row r="49" spans="1:2" ht="21.5" thickBot="1" x14ac:dyDescent="0.4">
      <c r="A49" s="60" t="s">
        <v>66</v>
      </c>
      <c r="B49" s="61">
        <v>6</v>
      </c>
    </row>
    <row r="50" spans="1:2" ht="15" thickBot="1" x14ac:dyDescent="0.4">
      <c r="A50" s="3" t="s">
        <v>28</v>
      </c>
      <c r="B50" s="38">
        <v>113</v>
      </c>
    </row>
    <row r="51" spans="1:2" ht="15" thickBot="1" x14ac:dyDescent="0.4">
      <c r="A51" s="3" t="s">
        <v>48</v>
      </c>
      <c r="B51" s="38">
        <v>55</v>
      </c>
    </row>
    <row r="52" spans="1:2" ht="15" thickBot="1" x14ac:dyDescent="0.4">
      <c r="A52" s="3" t="s">
        <v>29</v>
      </c>
      <c r="B52" s="38">
        <v>1407</v>
      </c>
    </row>
    <row r="53" spans="1:2" ht="15" thickBot="1" x14ac:dyDescent="0.4">
      <c r="A53" s="44" t="s">
        <v>9</v>
      </c>
      <c r="B53" s="38">
        <v>1138</v>
      </c>
    </row>
    <row r="54" spans="1:2" ht="15" thickBot="1" x14ac:dyDescent="0.4">
      <c r="A54" s="3" t="s">
        <v>56</v>
      </c>
      <c r="B54" s="38">
        <v>78</v>
      </c>
    </row>
    <row r="55" spans="1:2" ht="15" thickBot="1" x14ac:dyDescent="0.4">
      <c r="A55" s="3" t="s">
        <v>22</v>
      </c>
      <c r="B55" s="38">
        <v>607</v>
      </c>
    </row>
    <row r="56" spans="1:2" ht="15" thickBot="1" x14ac:dyDescent="0.4">
      <c r="A56" s="14" t="s">
        <v>55</v>
      </c>
      <c r="B56" s="39">
        <v>17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5" r:id="rId1" display="https://www.worldometers.info/coronavirus/usa/new-york/" xr:uid="{CC96FA4B-3A7D-44A7-B5C3-E287DC74D113}"/>
    <hyperlink ref="A33" r:id="rId2" display="https://www.worldometers.info/coronavirus/usa/new-jersey/" xr:uid="{21036319-940A-455B-9167-72CF12EC1B83}"/>
    <hyperlink ref="A16" r:id="rId3" display="https://www.worldometers.info/coronavirus/usa/illinois/" xr:uid="{807BAEE5-0C4D-49BD-BEA1-F8C890273D4E}"/>
    <hyperlink ref="A6" r:id="rId4" display="https://www.worldometers.info/coronavirus/usa/california/" xr:uid="{27867B6B-E2B5-4ACF-8AA5-FA329C22300E}"/>
    <hyperlink ref="A24" r:id="rId5" display="https://www.worldometers.info/coronavirus/usa/massachusetts/" xr:uid="{3F6DC0E4-8239-498E-84C4-9C7F3A9DC6CA}"/>
    <hyperlink ref="A42" r:id="rId6" display="https://www.worldometers.info/coronavirus/usa/pennsylvania/" xr:uid="{94A2F2CE-F3B9-4C96-9392-5CB47439D1BD}"/>
    <hyperlink ref="A48" r:id="rId7" display="https://www.worldometers.info/coronavirus/usa/texas/" xr:uid="{FADCCB33-D5C8-43EB-B62E-62E95F8E0542}"/>
    <hyperlink ref="A11" r:id="rId8" display="https://www.worldometers.info/coronavirus/usa/florida/" xr:uid="{AC8BD025-FAEC-483B-9503-2EFE092E3F47}"/>
    <hyperlink ref="A21" r:id="rId9" display="https://www.worldometers.info/coronavirus/usa/louisiana/" xr:uid="{1D146EAF-D6C3-4796-A4C5-E6C7A1794D38}"/>
    <hyperlink ref="A39" r:id="rId10" display="https://www.worldometers.info/coronavirus/usa/ohio/" xr:uid="{8CEB6228-2324-4AAA-B32D-CBC2E00A0CE0}"/>
    <hyperlink ref="A53" r:id="rId11" display="https://www.worldometers.info/coronavirus/usa/washington/" xr:uid="{35E2A62B-225B-4895-94B7-7AED325BA23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4" bestFit="1" customWidth="1"/>
    <col min="3" max="3" width="10" style="40" bestFit="1" customWidth="1"/>
    <col min="4" max="16384" width="8.7265625" style="34"/>
  </cols>
  <sheetData>
    <row r="1" spans="1:3" ht="13" thickBot="1" x14ac:dyDescent="0.4">
      <c r="A1" s="34" t="s">
        <v>97</v>
      </c>
      <c r="C1" s="40" t="s">
        <v>96</v>
      </c>
    </row>
    <row r="2" spans="1:3" ht="13" thickBot="1" x14ac:dyDescent="0.4">
      <c r="A2" s="34" t="s">
        <v>36</v>
      </c>
      <c r="B2" s="3" t="s">
        <v>36</v>
      </c>
      <c r="C2" s="38">
        <v>653</v>
      </c>
    </row>
    <row r="3" spans="1:3" ht="13" thickBot="1" x14ac:dyDescent="0.4">
      <c r="B3" s="3" t="s">
        <v>52</v>
      </c>
      <c r="C3" s="38">
        <v>10</v>
      </c>
    </row>
    <row r="4" spans="1:3" ht="13" thickBot="1" x14ac:dyDescent="0.4">
      <c r="A4" s="34" t="s">
        <v>33</v>
      </c>
      <c r="B4" s="3" t="s">
        <v>33</v>
      </c>
      <c r="C4" s="38">
        <v>941</v>
      </c>
    </row>
    <row r="5" spans="1:3" ht="13" thickBot="1" x14ac:dyDescent="0.4">
      <c r="A5" s="34" t="s">
        <v>34</v>
      </c>
      <c r="B5" s="3" t="s">
        <v>34</v>
      </c>
      <c r="C5" s="38">
        <v>136</v>
      </c>
    </row>
    <row r="6" spans="1:3" ht="15" thickBot="1" x14ac:dyDescent="0.4">
      <c r="A6" s="34" t="s">
        <v>10</v>
      </c>
      <c r="B6" s="44" t="s">
        <v>10</v>
      </c>
      <c r="C6" s="38">
        <v>4360</v>
      </c>
    </row>
    <row r="7" spans="1:3" ht="13" thickBot="1" x14ac:dyDescent="0.4">
      <c r="A7" s="34" t="s">
        <v>18</v>
      </c>
      <c r="B7" s="3" t="s">
        <v>18</v>
      </c>
      <c r="C7" s="38">
        <v>1474</v>
      </c>
    </row>
    <row r="8" spans="1:3" ht="13" thickBot="1" x14ac:dyDescent="0.4">
      <c r="A8" s="34" t="s">
        <v>23</v>
      </c>
      <c r="B8" s="3" t="s">
        <v>23</v>
      </c>
      <c r="C8" s="38">
        <v>3972</v>
      </c>
    </row>
    <row r="9" spans="1:3" ht="13" thickBot="1" x14ac:dyDescent="0.4">
      <c r="A9" s="34" t="s">
        <v>43</v>
      </c>
      <c r="B9" s="3" t="s">
        <v>43</v>
      </c>
      <c r="C9" s="38">
        <v>373</v>
      </c>
    </row>
    <row r="10" spans="1:3" ht="13" thickBot="1" x14ac:dyDescent="0.4">
      <c r="A10" s="34" t="s">
        <v>95</v>
      </c>
      <c r="B10" s="3" t="s">
        <v>63</v>
      </c>
      <c r="C10" s="38">
        <v>470</v>
      </c>
    </row>
    <row r="11" spans="1:3" ht="15" thickBot="1" x14ac:dyDescent="0.4">
      <c r="A11" s="34" t="s">
        <v>13</v>
      </c>
      <c r="B11" s="44" t="s">
        <v>13</v>
      </c>
      <c r="C11" s="38">
        <v>2531</v>
      </c>
    </row>
    <row r="12" spans="1:3" ht="13" thickBot="1" x14ac:dyDescent="0.4">
      <c r="A12" s="34" t="s">
        <v>16</v>
      </c>
      <c r="B12" s="3" t="s">
        <v>16</v>
      </c>
      <c r="C12" s="38">
        <v>2102</v>
      </c>
    </row>
    <row r="13" spans="1:3" ht="13" thickBot="1" x14ac:dyDescent="0.4">
      <c r="A13" s="34" t="s">
        <v>64</v>
      </c>
      <c r="B13" s="3" t="s">
        <v>64</v>
      </c>
      <c r="C13" s="38">
        <v>5</v>
      </c>
    </row>
    <row r="14" spans="1:3" ht="13" thickBot="1" x14ac:dyDescent="0.4">
      <c r="B14" s="3" t="s">
        <v>47</v>
      </c>
      <c r="C14" s="38">
        <v>17</v>
      </c>
    </row>
    <row r="15" spans="1:3" ht="13" thickBot="1" x14ac:dyDescent="0.4">
      <c r="A15" s="34" t="s">
        <v>49</v>
      </c>
      <c r="B15" s="3" t="s">
        <v>49</v>
      </c>
      <c r="C15" s="38">
        <v>83</v>
      </c>
    </row>
    <row r="16" spans="1:3" ht="15" thickBot="1" x14ac:dyDescent="0.4">
      <c r="A16" s="34" t="s">
        <v>12</v>
      </c>
      <c r="B16" s="44" t="s">
        <v>12</v>
      </c>
      <c r="C16" s="38">
        <v>5525</v>
      </c>
    </row>
    <row r="17" spans="1:3" ht="13" thickBot="1" x14ac:dyDescent="0.4">
      <c r="A17" s="34" t="s">
        <v>27</v>
      </c>
      <c r="B17" s="3" t="s">
        <v>27</v>
      </c>
      <c r="C17" s="38">
        <v>2197</v>
      </c>
    </row>
    <row r="18" spans="1:3" ht="13" thickBot="1" x14ac:dyDescent="0.4">
      <c r="A18" s="34" t="s">
        <v>41</v>
      </c>
      <c r="B18" s="3" t="s">
        <v>41</v>
      </c>
      <c r="C18" s="38">
        <v>564</v>
      </c>
    </row>
    <row r="19" spans="1:3" ht="13" thickBot="1" x14ac:dyDescent="0.4">
      <c r="A19" s="34" t="s">
        <v>45</v>
      </c>
      <c r="B19" s="3" t="s">
        <v>45</v>
      </c>
      <c r="C19" s="38">
        <v>225</v>
      </c>
    </row>
    <row r="20" spans="1:3" ht="13" thickBot="1" x14ac:dyDescent="0.4">
      <c r="A20" s="34" t="s">
        <v>38</v>
      </c>
      <c r="B20" s="3" t="s">
        <v>38</v>
      </c>
      <c r="C20" s="38">
        <v>442</v>
      </c>
    </row>
    <row r="21" spans="1:3" ht="15" thickBot="1" x14ac:dyDescent="0.4">
      <c r="A21" s="34" t="s">
        <v>14</v>
      </c>
      <c r="B21" s="44" t="s">
        <v>14</v>
      </c>
      <c r="C21" s="38">
        <v>2839</v>
      </c>
    </row>
    <row r="22" spans="1:3" ht="13" thickBot="1" x14ac:dyDescent="0.4">
      <c r="B22" s="3" t="s">
        <v>39</v>
      </c>
      <c r="C22" s="38">
        <v>94</v>
      </c>
    </row>
    <row r="23" spans="1:3" ht="13" thickBot="1" x14ac:dyDescent="0.4">
      <c r="A23" s="34" t="s">
        <v>26</v>
      </c>
      <c r="B23" s="3" t="s">
        <v>26</v>
      </c>
      <c r="C23" s="38">
        <v>2597</v>
      </c>
    </row>
    <row r="24" spans="1:3" ht="15" thickBot="1" x14ac:dyDescent="0.4">
      <c r="A24" s="34" t="s">
        <v>17</v>
      </c>
      <c r="B24" s="44" t="s">
        <v>17</v>
      </c>
      <c r="C24" s="38">
        <v>7085</v>
      </c>
    </row>
    <row r="25" spans="1:3" ht="13" thickBot="1" x14ac:dyDescent="0.4">
      <c r="A25" s="34" t="s">
        <v>11</v>
      </c>
      <c r="B25" s="3" t="s">
        <v>11</v>
      </c>
      <c r="C25" s="38">
        <v>5553</v>
      </c>
    </row>
    <row r="26" spans="1:3" ht="13" thickBot="1" x14ac:dyDescent="0.4">
      <c r="A26" s="34" t="s">
        <v>32</v>
      </c>
      <c r="B26" s="3" t="s">
        <v>32</v>
      </c>
      <c r="C26" s="38">
        <v>1082</v>
      </c>
    </row>
    <row r="27" spans="1:3" ht="13" thickBot="1" x14ac:dyDescent="0.4">
      <c r="A27" s="34" t="s">
        <v>30</v>
      </c>
      <c r="B27" s="3" t="s">
        <v>30</v>
      </c>
      <c r="C27" s="38">
        <v>767</v>
      </c>
    </row>
    <row r="28" spans="1:3" ht="13" thickBot="1" x14ac:dyDescent="0.4">
      <c r="A28" s="34" t="s">
        <v>35</v>
      </c>
      <c r="B28" s="3" t="s">
        <v>35</v>
      </c>
      <c r="C28" s="38">
        <v>796</v>
      </c>
    </row>
    <row r="29" spans="1:3" ht="13" thickBot="1" x14ac:dyDescent="0.4">
      <c r="B29" s="3" t="s">
        <v>51</v>
      </c>
      <c r="C29" s="38">
        <v>17</v>
      </c>
    </row>
    <row r="30" spans="1:3" ht="13" thickBot="1" x14ac:dyDescent="0.4">
      <c r="B30" s="3" t="s">
        <v>50</v>
      </c>
      <c r="C30" s="38">
        <v>181</v>
      </c>
    </row>
    <row r="31" spans="1:3" ht="13" thickBot="1" x14ac:dyDescent="0.4">
      <c r="A31" s="34" t="s">
        <v>31</v>
      </c>
      <c r="B31" s="3" t="s">
        <v>31</v>
      </c>
      <c r="C31" s="38">
        <v>421</v>
      </c>
    </row>
    <row r="32" spans="1:3" ht="13" thickBot="1" x14ac:dyDescent="0.4">
      <c r="A32" s="34" t="s">
        <v>42</v>
      </c>
      <c r="B32" s="3" t="s">
        <v>42</v>
      </c>
      <c r="C32" s="38">
        <v>256</v>
      </c>
    </row>
    <row r="33" spans="1:3" ht="15" thickBot="1" x14ac:dyDescent="0.4">
      <c r="A33" s="34" t="s">
        <v>8</v>
      </c>
      <c r="B33" s="44" t="s">
        <v>8</v>
      </c>
      <c r="C33" s="38">
        <v>11783</v>
      </c>
    </row>
    <row r="34" spans="1:3" ht="13" thickBot="1" x14ac:dyDescent="0.4">
      <c r="A34" s="34" t="s">
        <v>44</v>
      </c>
      <c r="B34" s="3" t="s">
        <v>44</v>
      </c>
      <c r="C34" s="38">
        <v>367</v>
      </c>
    </row>
    <row r="35" spans="1:3" ht="15" thickBot="1" x14ac:dyDescent="0.4">
      <c r="A35" s="34" t="s">
        <v>7</v>
      </c>
      <c r="B35" s="44" t="s">
        <v>7</v>
      </c>
      <c r="C35" s="38">
        <v>30078</v>
      </c>
    </row>
    <row r="36" spans="1:3" ht="13" thickBot="1" x14ac:dyDescent="0.4">
      <c r="A36" s="34" t="s">
        <v>24</v>
      </c>
      <c r="B36" s="3" t="s">
        <v>24</v>
      </c>
      <c r="C36" s="38">
        <v>961</v>
      </c>
    </row>
    <row r="37" spans="1:3" ht="13" thickBot="1" x14ac:dyDescent="0.4">
      <c r="B37" s="3" t="s">
        <v>53</v>
      </c>
      <c r="C37" s="38">
        <v>65</v>
      </c>
    </row>
    <row r="38" spans="1:3" ht="15" thickBot="1" x14ac:dyDescent="0.4">
      <c r="A38" s="34" t="s">
        <v>21</v>
      </c>
      <c r="B38" s="44" t="s">
        <v>21</v>
      </c>
      <c r="C38" s="38">
        <v>2267</v>
      </c>
    </row>
    <row r="39" spans="1:3" ht="13" thickBot="1" x14ac:dyDescent="0.4">
      <c r="A39" s="34" t="s">
        <v>46</v>
      </c>
      <c r="B39" s="3" t="s">
        <v>46</v>
      </c>
      <c r="C39" s="38">
        <v>339</v>
      </c>
    </row>
    <row r="40" spans="1:3" ht="13" thickBot="1" x14ac:dyDescent="0.4">
      <c r="A40" s="34" t="s">
        <v>37</v>
      </c>
      <c r="B40" s="3" t="s">
        <v>37</v>
      </c>
      <c r="C40" s="38">
        <v>157</v>
      </c>
    </row>
    <row r="41" spans="1:3" ht="15" thickBot="1" x14ac:dyDescent="0.4">
      <c r="A41" s="34" t="s">
        <v>19</v>
      </c>
      <c r="B41" s="44" t="s">
        <v>19</v>
      </c>
      <c r="C41" s="38">
        <v>5691</v>
      </c>
    </row>
    <row r="42" spans="1:3" ht="13" thickBot="1" x14ac:dyDescent="0.4">
      <c r="A42" s="34" t="s">
        <v>65</v>
      </c>
      <c r="B42" s="3" t="s">
        <v>65</v>
      </c>
      <c r="C42" s="38">
        <v>138</v>
      </c>
    </row>
    <row r="43" spans="1:3" ht="13" thickBot="1" x14ac:dyDescent="0.4">
      <c r="B43" s="3" t="s">
        <v>40</v>
      </c>
      <c r="C43" s="38">
        <v>732</v>
      </c>
    </row>
    <row r="44" spans="1:3" ht="13" thickBot="1" x14ac:dyDescent="0.4">
      <c r="A44" s="34" t="s">
        <v>25</v>
      </c>
      <c r="B44" s="3" t="s">
        <v>25</v>
      </c>
      <c r="C44" s="38">
        <v>501</v>
      </c>
    </row>
    <row r="45" spans="1:3" ht="13" thickBot="1" x14ac:dyDescent="0.4">
      <c r="A45" s="34" t="s">
        <v>54</v>
      </c>
      <c r="B45" s="3" t="s">
        <v>54</v>
      </c>
      <c r="C45" s="38">
        <v>62</v>
      </c>
    </row>
    <row r="46" spans="1:3" ht="13" thickBot="1" x14ac:dyDescent="0.4">
      <c r="A46" s="34" t="s">
        <v>20</v>
      </c>
      <c r="B46" s="3" t="s">
        <v>20</v>
      </c>
      <c r="C46" s="38">
        <v>381</v>
      </c>
    </row>
    <row r="47" spans="1:3" ht="15" thickBot="1" x14ac:dyDescent="0.4">
      <c r="A47" s="34" t="s">
        <v>15</v>
      </c>
      <c r="B47" s="44" t="s">
        <v>15</v>
      </c>
      <c r="C47" s="38">
        <v>1735</v>
      </c>
    </row>
    <row r="48" spans="1:3" ht="13" thickBot="1" x14ac:dyDescent="0.4">
      <c r="A48" s="34" t="s">
        <v>28</v>
      </c>
      <c r="B48" s="3" t="s">
        <v>28</v>
      </c>
      <c r="C48" s="38">
        <v>113</v>
      </c>
    </row>
    <row r="49" spans="1:3" ht="13" thickBot="1" x14ac:dyDescent="0.4">
      <c r="A49" s="34" t="s">
        <v>48</v>
      </c>
      <c r="B49" s="3" t="s">
        <v>48</v>
      </c>
      <c r="C49" s="38">
        <v>55</v>
      </c>
    </row>
    <row r="50" spans="1:3" ht="13" thickBot="1" x14ac:dyDescent="0.4">
      <c r="A50" s="34" t="s">
        <v>29</v>
      </c>
      <c r="B50" s="3" t="s">
        <v>29</v>
      </c>
      <c r="C50" s="38">
        <v>1407</v>
      </c>
    </row>
    <row r="51" spans="1:3" ht="15" thickBot="1" x14ac:dyDescent="0.4">
      <c r="A51" s="34" t="s">
        <v>9</v>
      </c>
      <c r="B51" s="44" t="s">
        <v>9</v>
      </c>
      <c r="C51" s="38">
        <v>1138</v>
      </c>
    </row>
    <row r="52" spans="1:3" ht="13" thickBot="1" x14ac:dyDescent="0.4">
      <c r="B52" s="3" t="s">
        <v>56</v>
      </c>
      <c r="C52" s="38">
        <v>78</v>
      </c>
    </row>
    <row r="53" spans="1:3" ht="13" thickBot="1" x14ac:dyDescent="0.4">
      <c r="A53" s="34" t="s">
        <v>22</v>
      </c>
      <c r="B53" s="3" t="s">
        <v>22</v>
      </c>
      <c r="C53" s="38">
        <v>607</v>
      </c>
    </row>
    <row r="54" spans="1:3" ht="13" thickBot="1" x14ac:dyDescent="0.4">
      <c r="A54" s="34" t="s">
        <v>55</v>
      </c>
      <c r="B54" s="14" t="s">
        <v>55</v>
      </c>
      <c r="C54" s="39">
        <v>17</v>
      </c>
    </row>
    <row r="59" spans="1:3" ht="13" thickBot="1" x14ac:dyDescent="0.4"/>
    <row r="60" spans="1:3" ht="14.5" x14ac:dyDescent="0.35">
      <c r="B60" s="3"/>
      <c r="C60" s="43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479B21E2-9FCA-497D-8A3F-72ABB27F96BC}"/>
    <hyperlink ref="B33" r:id="rId2" display="https://www.worldometers.info/coronavirus/usa/new-jersey/" xr:uid="{F325DCAA-50EC-4F4E-9288-460E39C95C79}"/>
    <hyperlink ref="B16" r:id="rId3" display="https://www.worldometers.info/coronavirus/usa/illinois/" xr:uid="{33AFA673-9938-42EE-8F3B-22596729E341}"/>
    <hyperlink ref="B6" r:id="rId4" display="https://www.worldometers.info/coronavirus/usa/california/" xr:uid="{22FD7E9C-81A8-4163-B793-D79AE0AE232E}"/>
    <hyperlink ref="B24" r:id="rId5" display="https://www.worldometers.info/coronavirus/usa/massachusetts/" xr:uid="{57F1B2D4-F9DD-4A8F-A275-A087934ACDD5}"/>
    <hyperlink ref="B41" r:id="rId6" display="https://www.worldometers.info/coronavirus/usa/pennsylvania/" xr:uid="{D7F0E82F-E6BA-4DB2-ABCD-FABDEEA174FC}"/>
    <hyperlink ref="B47" r:id="rId7" display="https://www.worldometers.info/coronavirus/usa/texas/" xr:uid="{C5698395-1F8F-4E73-A2D5-CB62A688F7BF}"/>
    <hyperlink ref="B11" r:id="rId8" display="https://www.worldometers.info/coronavirus/usa/florida/" xr:uid="{17073557-A8F2-479A-8C39-5982BA8B3D71}"/>
    <hyperlink ref="B21" r:id="rId9" display="https://www.worldometers.info/coronavirus/usa/louisiana/" xr:uid="{7897BF67-05CB-4E3E-99AC-2712BF8F4F6B}"/>
    <hyperlink ref="B38" r:id="rId10" display="https://www.worldometers.info/coronavirus/usa/ohio/" xr:uid="{0DE62DFF-DFF8-443D-A656-B0380A3EA606}"/>
    <hyperlink ref="B51" r:id="rId11" display="https://www.worldometers.info/coronavirus/usa/washington/" xr:uid="{CFF8DCD9-64AE-4297-887D-9DC16776781E}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2020-06-03T10:17:30Z</dcterms:modified>
</cp:coreProperties>
</file>