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38C1DA78-DEC2-4D4B-AFDB-54FDE6C2FF36}" xr6:coauthVersionLast="45" xr6:coauthVersionMax="45" xr10:uidLastSave="{FA531C31-63C9-4C2B-87CE-9DF420CA7643}"/>
  <bookViews>
    <workbookView xWindow="8190" yWindow="-19020" windowWidth="25875" windowHeight="1648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Updates'!$A$1:$V$53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47" i="3"/>
  <c r="N24" i="3"/>
  <c r="N40" i="3"/>
  <c r="N6" i="3"/>
  <c r="N46" i="3"/>
  <c r="N55" i="3"/>
  <c r="N25" i="3"/>
  <c r="N29" i="3"/>
  <c r="N4" i="3"/>
  <c r="N8" i="3"/>
  <c r="N50" i="3"/>
  <c r="N15" i="3"/>
  <c r="N3" i="3"/>
  <c r="N5" i="3"/>
  <c r="N33" i="3"/>
  <c r="N41" i="3"/>
  <c r="N23" i="3"/>
  <c r="N38" i="3"/>
  <c r="N48" i="3"/>
  <c r="N42" i="3"/>
  <c r="N17" i="3"/>
  <c r="N26" i="3"/>
  <c r="N43" i="3"/>
  <c r="N35" i="3"/>
  <c r="N32" i="3"/>
  <c r="N10" i="3"/>
  <c r="O2" i="3" s="1"/>
  <c r="N2" i="3"/>
  <c r="N30" i="3"/>
  <c r="N31" i="3"/>
  <c r="N13" i="3"/>
  <c r="N54" i="3"/>
  <c r="N12" i="3"/>
  <c r="N21" i="3"/>
  <c r="N51" i="3"/>
  <c r="N37" i="3"/>
  <c r="N11" i="3"/>
  <c r="N16" i="3"/>
  <c r="N39" i="3"/>
  <c r="N18" i="3"/>
  <c r="N22" i="3"/>
  <c r="N53" i="3"/>
  <c r="N52" i="3"/>
  <c r="N45" i="3"/>
  <c r="N7" i="3"/>
  <c r="O27" i="3" s="1"/>
  <c r="N34" i="3"/>
  <c r="N27" i="3"/>
  <c r="N56" i="3"/>
  <c r="N36" i="3"/>
  <c r="N28" i="3"/>
  <c r="N9" i="3"/>
  <c r="N44" i="3"/>
  <c r="N20" i="3"/>
  <c r="N19" i="3"/>
  <c r="N49" i="3"/>
  <c r="N14" i="3"/>
  <c r="M51" i="3"/>
  <c r="O55" i="3" l="1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51" i="3" l="1"/>
  <c r="L55" i="3"/>
  <c r="L22" i="3"/>
  <c r="L11" i="3"/>
  <c r="L9" i="3"/>
  <c r="L10" i="3"/>
  <c r="L47" i="3"/>
  <c r="L32" i="3"/>
  <c r="L30" i="3"/>
  <c r="L43" i="3"/>
  <c r="L5" i="3"/>
  <c r="L19" i="3"/>
  <c r="L18" i="3"/>
  <c r="L40" i="3"/>
  <c r="L23" i="3"/>
  <c r="L46" i="3"/>
  <c r="L20" i="3"/>
  <c r="L49" i="3"/>
  <c r="L31" i="3"/>
  <c r="L37" i="3"/>
  <c r="L4" i="3"/>
  <c r="L13" i="3"/>
  <c r="L7" i="3"/>
  <c r="L28" i="3"/>
  <c r="L29" i="3"/>
  <c r="L15" i="3"/>
  <c r="L26" i="3"/>
  <c r="L44" i="3"/>
  <c r="L34" i="3"/>
  <c r="L24" i="3"/>
  <c r="L38" i="3"/>
  <c r="L16" i="3"/>
  <c r="L39" i="3"/>
  <c r="L41" i="3"/>
  <c r="L42" i="3"/>
  <c r="L8" i="3"/>
  <c r="L17" i="3"/>
  <c r="L3" i="3"/>
  <c r="L36" i="3"/>
  <c r="L12" i="3"/>
  <c r="L54" i="3"/>
  <c r="L45" i="3"/>
  <c r="L27" i="3"/>
  <c r="L14" i="3"/>
  <c r="L56" i="3"/>
  <c r="L48" i="3"/>
  <c r="L52" i="3"/>
  <c r="L50" i="3"/>
  <c r="L21" i="3"/>
  <c r="L2" i="3"/>
  <c r="L35" i="3"/>
  <c r="L53" i="3"/>
  <c r="L6" i="3"/>
  <c r="L33" i="3"/>
  <c r="M3" i="3" l="1"/>
  <c r="M28" i="3"/>
  <c r="M31" i="3"/>
  <c r="M45" i="3"/>
  <c r="M47" i="3"/>
  <c r="M2" i="3"/>
  <c r="M36" i="3"/>
  <c r="M18" i="3"/>
  <c r="M13" i="3"/>
  <c r="M17" i="3"/>
  <c r="M15" i="3"/>
  <c r="M49" i="3"/>
  <c r="M29" i="3"/>
  <c r="M6" i="3"/>
  <c r="M25" i="3"/>
  <c r="M5" i="3"/>
  <c r="M4" i="3"/>
  <c r="M21" i="3"/>
  <c r="M55" i="3"/>
  <c r="M54" i="3"/>
  <c r="M37" i="3"/>
  <c r="M10" i="3"/>
  <c r="M42" i="3"/>
  <c r="M40" i="3"/>
  <c r="M19" i="3"/>
  <c r="M52" i="3"/>
  <c r="M30" i="3"/>
  <c r="M34" i="3"/>
  <c r="M44" i="3"/>
  <c r="M32" i="3"/>
  <c r="M41" i="3"/>
  <c r="M26" i="3"/>
  <c r="M56" i="3"/>
  <c r="M38" i="3"/>
  <c r="M50" i="3"/>
  <c r="M35" i="3"/>
  <c r="M39" i="3"/>
  <c r="M20" i="3"/>
  <c r="M46" i="3"/>
  <c r="M33" i="3"/>
  <c r="M8" i="3"/>
  <c r="M48" i="3"/>
  <c r="M24" i="3"/>
  <c r="M16" i="3"/>
  <c r="M7" i="3"/>
  <c r="M53" i="3"/>
  <c r="M14" i="3"/>
  <c r="M27" i="3"/>
  <c r="M9" i="3"/>
  <c r="M43" i="3"/>
  <c r="M12" i="3"/>
  <c r="M22" i="3"/>
  <c r="M23" i="3"/>
  <c r="M11" i="3"/>
  <c r="L25" i="3" l="1"/>
  <c r="N5" i="1" l="1"/>
  <c r="O5" i="1" s="1"/>
  <c r="N6" i="1"/>
  <c r="O6" i="1" s="1"/>
  <c r="N7" i="1"/>
  <c r="N8" i="1"/>
  <c r="N9" i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N25" i="1"/>
  <c r="N26" i="1"/>
  <c r="O26" i="1" s="1"/>
  <c r="N27" i="1"/>
  <c r="O27" i="1" s="1"/>
  <c r="N28" i="1"/>
  <c r="O28" i="1" s="1"/>
  <c r="N29" i="1"/>
  <c r="N30" i="1"/>
  <c r="O30" i="1" s="1"/>
  <c r="N31" i="1"/>
  <c r="N32" i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N41" i="1"/>
  <c r="N42" i="1"/>
  <c r="O42" i="1" s="1"/>
  <c r="N43" i="1"/>
  <c r="O43" i="1" s="1"/>
  <c r="N44" i="1"/>
  <c r="O44" i="1" s="1"/>
  <c r="N45" i="1"/>
  <c r="O45" i="1" s="1"/>
  <c r="N46" i="1"/>
  <c r="O46" i="1" s="1"/>
  <c r="N47" i="1"/>
  <c r="N48" i="1"/>
  <c r="N49" i="1"/>
  <c r="N50" i="1"/>
  <c r="O50" i="1" s="1"/>
  <c r="N51" i="1"/>
  <c r="O51" i="1" s="1"/>
  <c r="O48" i="1" l="1"/>
  <c r="O29" i="1"/>
  <c r="O47" i="1"/>
  <c r="O32" i="1"/>
  <c r="O9" i="1"/>
  <c r="O31" i="1"/>
  <c r="O24" i="1"/>
  <c r="O16" i="1"/>
  <c r="O7" i="1"/>
  <c r="O40" i="1"/>
  <c r="O25" i="1"/>
  <c r="O49" i="1"/>
  <c r="O41" i="1"/>
  <c r="O8" i="1"/>
  <c r="U2" i="1"/>
  <c r="N52" i="1" l="1"/>
  <c r="O52" i="1" l="1"/>
  <c r="U12" i="1"/>
  <c r="V12" i="1" s="1"/>
  <c r="U46" i="1"/>
  <c r="V46" i="1" s="1"/>
  <c r="U48" i="1"/>
  <c r="V48" i="1" s="1"/>
  <c r="U23" i="1"/>
  <c r="V23" i="1" s="1"/>
  <c r="U18" i="1"/>
  <c r="V18" i="1" s="1"/>
  <c r="U25" i="1"/>
  <c r="V25" i="1" s="1"/>
  <c r="U35" i="1"/>
  <c r="V35" i="1" s="1"/>
  <c r="U30" i="1"/>
  <c r="V30" i="1" s="1"/>
  <c r="U34" i="1"/>
  <c r="V34" i="1" s="1"/>
  <c r="U28" i="1"/>
  <c r="V28" i="1" s="1"/>
  <c r="U19" i="1"/>
  <c r="V19" i="1" s="1"/>
  <c r="U21" i="1"/>
  <c r="V21" i="1" s="1"/>
  <c r="U16" i="1"/>
  <c r="V16" i="1" s="1"/>
  <c r="U20" i="1"/>
  <c r="V20" i="1" s="1"/>
  <c r="U36" i="1"/>
  <c r="V36" i="1" s="1"/>
  <c r="U45" i="1"/>
  <c r="V45" i="1" s="1"/>
  <c r="U11" i="1"/>
  <c r="V11" i="1" s="1"/>
  <c r="U27" i="1"/>
  <c r="V27" i="1" s="1"/>
  <c r="U43" i="1"/>
  <c r="V43" i="1" s="1"/>
  <c r="U6" i="1"/>
  <c r="V6" i="1" s="1"/>
  <c r="U22" i="1"/>
  <c r="V22" i="1" s="1"/>
  <c r="U51" i="1"/>
  <c r="V51" i="1" s="1"/>
  <c r="U29" i="1"/>
  <c r="V29" i="1" s="1"/>
  <c r="U24" i="1"/>
  <c r="V24" i="1" s="1"/>
  <c r="U15" i="1"/>
  <c r="V15" i="1" s="1"/>
  <c r="U49" i="1"/>
  <c r="V49" i="1" s="1"/>
  <c r="U44" i="1"/>
  <c r="V44" i="1" s="1"/>
  <c r="U14" i="1"/>
  <c r="V14" i="1" s="1"/>
  <c r="U5" i="1"/>
  <c r="V5" i="1" s="1"/>
  <c r="U37" i="1"/>
  <c r="V37" i="1" s="1"/>
  <c r="U32" i="1"/>
  <c r="V32" i="1" s="1"/>
  <c r="U7" i="1"/>
  <c r="V7" i="1" s="1"/>
  <c r="U39" i="1"/>
  <c r="V39" i="1" s="1"/>
  <c r="U50" i="1"/>
  <c r="V50" i="1" s="1"/>
  <c r="U9" i="1"/>
  <c r="V9" i="1" s="1"/>
  <c r="U41" i="1"/>
  <c r="V41" i="1" s="1"/>
  <c r="U38" i="1"/>
  <c r="V38" i="1" s="1"/>
  <c r="U13" i="1"/>
  <c r="V13" i="1" s="1"/>
  <c r="U47" i="1"/>
  <c r="V47" i="1" s="1"/>
  <c r="U8" i="1"/>
  <c r="V8" i="1" s="1"/>
  <c r="U40" i="1"/>
  <c r="V40" i="1" s="1"/>
  <c r="U31" i="1"/>
  <c r="V31" i="1" s="1"/>
  <c r="U10" i="1"/>
  <c r="V10" i="1" s="1"/>
  <c r="U42" i="1"/>
  <c r="V42" i="1" s="1"/>
  <c r="U17" i="1"/>
  <c r="V17" i="1" s="1"/>
  <c r="U33" i="1"/>
  <c r="V33" i="1" s="1"/>
  <c r="U26" i="1"/>
  <c r="V26" i="1" s="1"/>
  <c r="S40" i="1"/>
  <c r="S24" i="1"/>
  <c r="S51" i="1"/>
  <c r="S43" i="1"/>
  <c r="S35" i="1"/>
  <c r="S27" i="1"/>
  <c r="S19" i="1"/>
  <c r="S11" i="1"/>
  <c r="S45" i="1"/>
  <c r="S37" i="1"/>
  <c r="S29" i="1"/>
  <c r="S21" i="1"/>
  <c r="S13" i="1"/>
  <c r="S5" i="1"/>
  <c r="S16" i="1"/>
  <c r="S8" i="1"/>
  <c r="S50" i="1"/>
  <c r="S42" i="1"/>
  <c r="S34" i="1"/>
  <c r="S18" i="1"/>
  <c r="S10" i="1"/>
  <c r="S47" i="1"/>
  <c r="S39" i="1"/>
  <c r="S31" i="1"/>
  <c r="S23" i="1"/>
  <c r="S15" i="1"/>
  <c r="S7" i="1"/>
  <c r="S32" i="1"/>
  <c r="S44" i="1"/>
  <c r="S28" i="1"/>
  <c r="S12" i="1"/>
  <c r="S41" i="1"/>
  <c r="S33" i="1"/>
  <c r="S25" i="1"/>
  <c r="S17" i="1"/>
  <c r="S9" i="1"/>
  <c r="S48" i="1"/>
  <c r="S36" i="1"/>
  <c r="S20" i="1"/>
  <c r="S49" i="1"/>
  <c r="S52" i="1" s="1"/>
  <c r="S46" i="1"/>
  <c r="S38" i="1"/>
  <c r="S30" i="1"/>
  <c r="S22" i="1"/>
  <c r="S14" i="1"/>
  <c r="S26" i="1"/>
  <c r="S6" i="1"/>
  <c r="T45" i="1"/>
  <c r="T49" i="1"/>
  <c r="T52" i="1" s="1"/>
  <c r="T48" i="1"/>
  <c r="T40" i="1"/>
  <c r="T32" i="1"/>
  <c r="T24" i="1"/>
  <c r="T16" i="1"/>
  <c r="T8" i="1"/>
  <c r="T21" i="1"/>
  <c r="T50" i="1"/>
  <c r="T18" i="1"/>
  <c r="T10" i="1"/>
  <c r="T42" i="1"/>
  <c r="T34" i="1"/>
  <c r="T47" i="1"/>
  <c r="T39" i="1"/>
  <c r="T31" i="1"/>
  <c r="T23" i="1"/>
  <c r="T15" i="1"/>
  <c r="T7" i="1"/>
  <c r="T37" i="1"/>
  <c r="T13" i="1"/>
  <c r="T5" i="1"/>
  <c r="T44" i="1"/>
  <c r="T36" i="1"/>
  <c r="T28" i="1"/>
  <c r="T20" i="1"/>
  <c r="T12" i="1"/>
  <c r="T33" i="1"/>
  <c r="T17" i="1"/>
  <c r="T46" i="1"/>
  <c r="T38" i="1"/>
  <c r="T30" i="1"/>
  <c r="T22" i="1"/>
  <c r="T14" i="1"/>
  <c r="T6" i="1"/>
  <c r="T29" i="1"/>
  <c r="T41" i="1"/>
  <c r="T25" i="1"/>
  <c r="T9" i="1"/>
  <c r="T51" i="1"/>
  <c r="T43" i="1"/>
  <c r="T35" i="1"/>
  <c r="T27" i="1"/>
  <c r="T19" i="1"/>
  <c r="T11" i="1"/>
  <c r="T26" i="1"/>
  <c r="R11" i="1"/>
  <c r="R46" i="1"/>
  <c r="R38" i="1"/>
  <c r="R30" i="1"/>
  <c r="R22" i="1"/>
  <c r="R14" i="1"/>
  <c r="R6" i="1"/>
  <c r="R27" i="1"/>
  <c r="R43" i="1"/>
  <c r="R32" i="1"/>
  <c r="R16" i="1"/>
  <c r="R8" i="1"/>
  <c r="R35" i="1"/>
  <c r="R48" i="1"/>
  <c r="R40" i="1"/>
  <c r="R24" i="1"/>
  <c r="R45" i="1"/>
  <c r="R37" i="1"/>
  <c r="R29" i="1"/>
  <c r="R21" i="1"/>
  <c r="R13" i="1"/>
  <c r="R5" i="1"/>
  <c r="R51" i="1"/>
  <c r="R19" i="1"/>
  <c r="R50" i="1"/>
  <c r="R42" i="1"/>
  <c r="R34" i="1"/>
  <c r="R18" i="1"/>
  <c r="R10" i="1"/>
  <c r="R39" i="1"/>
  <c r="R23" i="1"/>
  <c r="R7" i="1"/>
  <c r="R44" i="1"/>
  <c r="R36" i="1"/>
  <c r="R28" i="1"/>
  <c r="R20" i="1"/>
  <c r="R12" i="1"/>
  <c r="R47" i="1"/>
  <c r="R31" i="1"/>
  <c r="R15" i="1"/>
  <c r="R49" i="1"/>
  <c r="R52" i="1" s="1"/>
  <c r="R41" i="1"/>
  <c r="R33" i="1"/>
  <c r="R25" i="1"/>
  <c r="R17" i="1"/>
  <c r="R9" i="1"/>
  <c r="R26" i="1"/>
  <c r="Q22" i="1"/>
  <c r="Q19" i="1"/>
  <c r="Q30" i="1"/>
  <c r="Q23" i="1"/>
  <c r="Q42" i="1"/>
  <c r="Q17" i="1"/>
  <c r="Q49" i="1"/>
  <c r="Q52" i="1" s="1"/>
  <c r="Q24" i="1"/>
  <c r="Q35" i="1"/>
  <c r="Q6" i="1"/>
  <c r="Q9" i="1"/>
  <c r="Q25" i="1"/>
  <c r="Q46" i="1"/>
  <c r="Q32" i="1"/>
  <c r="Q43" i="1"/>
  <c r="Q28" i="1"/>
  <c r="Q14" i="1"/>
  <c r="Q29" i="1"/>
  <c r="Q33" i="1"/>
  <c r="Q27" i="1"/>
  <c r="Q47" i="1"/>
  <c r="Q51" i="1"/>
  <c r="Q5" i="1"/>
  <c r="Q50" i="1"/>
  <c r="Q15" i="1"/>
  <c r="Q16" i="1"/>
  <c r="Q13" i="1"/>
  <c r="Q34" i="1"/>
  <c r="Q31" i="1"/>
  <c r="Q12" i="1"/>
  <c r="Q38" i="1"/>
  <c r="Q39" i="1"/>
  <c r="Q44" i="1"/>
  <c r="Q8" i="1"/>
  <c r="Q45" i="1"/>
  <c r="Q41" i="1"/>
  <c r="Q20" i="1"/>
  <c r="Q37" i="1"/>
  <c r="Q7" i="1"/>
  <c r="Q11" i="1"/>
  <c r="Q21" i="1"/>
  <c r="Q40" i="1"/>
  <c r="Q48" i="1"/>
  <c r="Q36" i="1"/>
  <c r="Q18" i="1"/>
  <c r="Q26" i="1"/>
  <c r="Q10" i="1"/>
  <c r="U5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<sst xmlns="http://schemas.openxmlformats.org/spreadsheetml/2006/main" count="321" uniqueCount="102">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</sst>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6" t="s">
        <v>68</v>
      </c>
      <c r="M1" s="56"/>
      <c r="N1" s="56"/>
      <c r="O1" s="6">
        <v>1.4999999999999999E-2</v>
      </c>
      <c r="P1" s="6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9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3" t="s">
        <v>7</v>
      </c>
      <c r="B5" s="1">
        <v>345406</v>
      </c>
      <c r="C5" s="2"/>
      <c r="D5" s="1">
        <v>26812</v>
      </c>
      <c r="E5" s="2"/>
      <c r="F5" s="1">
        <v>260494</v>
      </c>
      <c r="G5" s="1">
        <v>17755</v>
      </c>
      <c r="H5" s="1">
        <v>1378</v>
      </c>
      <c r="I5" s="1">
        <v>1185460</v>
      </c>
      <c r="J5" s="1">
        <v>60938</v>
      </c>
      <c r="K5" s="7"/>
      <c r="L5" s="8"/>
      <c r="M5" s="26">
        <f t="shared" ref="M5:M29" si="0">D5/B5</f>
        <v>7.76245925085262E-2</v>
      </c>
      <c r="N5" s="4">
        <f t="shared" ref="N5:N29" si="1">D5/$O$1</f>
        <v>1787466.6666666667</v>
      </c>
      <c r="O5" s="5">
        <f t="shared" ref="O5:O29" si="2">ABS(F5-N5)/N5</f>
        <v>0.85426637326570198</v>
      </c>
      <c r="P5" s="5"/>
      <c r="Q5" s="22">
        <f t="shared" ref="Q5:Q29" si="3">$Q$2*$N5</f>
        <v>268120</v>
      </c>
      <c r="R5" s="22">
        <f t="shared" ref="R5:R29" si="4">$R$2*$N5</f>
        <v>1072480</v>
      </c>
      <c r="S5" s="22">
        <f t="shared" ref="S5:S29" si="5">$S$2*$N5</f>
        <v>446866.66666666669</v>
      </c>
      <c r="T5" s="22">
        <f t="shared" ref="T5:T29" si="6">$T$2*$N5</f>
        <v>223433.33333333334</v>
      </c>
      <c r="U5" s="22">
        <f t="shared" ref="U5:U29" si="7">$U$2*$N5</f>
        <v>26812</v>
      </c>
      <c r="V5" s="19">
        <f t="shared" ref="V5:V29" si="8">N5-U5</f>
        <v>1760654.6666666667</v>
      </c>
    </row>
    <row r="6" spans="1:22" ht="15" thickBot="1" x14ac:dyDescent="0.4">
      <c r="A6" s="47" t="s">
        <v>8</v>
      </c>
      <c r="B6" s="1">
        <v>140008</v>
      </c>
      <c r="C6" s="2"/>
      <c r="D6" s="1">
        <v>9264</v>
      </c>
      <c r="E6" s="2"/>
      <c r="F6" s="1">
        <v>129209</v>
      </c>
      <c r="G6" s="1">
        <v>15763</v>
      </c>
      <c r="H6" s="1">
        <v>1043</v>
      </c>
      <c r="I6" s="1">
        <v>415969</v>
      </c>
      <c r="J6" s="1">
        <v>46832</v>
      </c>
      <c r="K6" s="7"/>
      <c r="L6" s="8"/>
      <c r="M6" s="26">
        <f t="shared" si="0"/>
        <v>6.6167647562996396E-2</v>
      </c>
      <c r="N6" s="4">
        <f t="shared" si="1"/>
        <v>617600</v>
      </c>
      <c r="O6" s="5">
        <f t="shared" si="2"/>
        <v>0.79078853626943002</v>
      </c>
      <c r="P6" s="5"/>
      <c r="Q6" s="22">
        <f t="shared" si="3"/>
        <v>92640</v>
      </c>
      <c r="R6" s="22">
        <f t="shared" si="4"/>
        <v>370560</v>
      </c>
      <c r="S6" s="22">
        <f t="shared" si="5"/>
        <v>154400</v>
      </c>
      <c r="T6" s="22">
        <f t="shared" si="6"/>
        <v>77200</v>
      </c>
      <c r="U6" s="22">
        <f t="shared" si="7"/>
        <v>9264</v>
      </c>
      <c r="V6" s="19">
        <f t="shared" si="8"/>
        <v>608336</v>
      </c>
    </row>
    <row r="7" spans="1:22" ht="15" thickBot="1" x14ac:dyDescent="0.4">
      <c r="A7" s="3" t="s">
        <v>17</v>
      </c>
      <c r="B7" s="1">
        <v>77793</v>
      </c>
      <c r="C7" s="2"/>
      <c r="D7" s="1">
        <v>4979</v>
      </c>
      <c r="E7" s="2"/>
      <c r="F7" s="1">
        <v>50666</v>
      </c>
      <c r="G7" s="1">
        <v>11287</v>
      </c>
      <c r="H7" s="2">
        <v>722</v>
      </c>
      <c r="I7" s="1">
        <v>388389</v>
      </c>
      <c r="J7" s="1">
        <v>56349</v>
      </c>
      <c r="K7" s="7"/>
      <c r="L7" s="8"/>
      <c r="M7" s="26">
        <f t="shared" si="0"/>
        <v>6.4003187947501705E-2</v>
      </c>
      <c r="N7" s="4">
        <f t="shared" si="1"/>
        <v>331933.33333333337</v>
      </c>
      <c r="O7" s="5">
        <f t="shared" si="2"/>
        <v>0.8473609158465556</v>
      </c>
      <c r="P7" s="5"/>
      <c r="Q7" s="22">
        <f t="shared" si="3"/>
        <v>49790.000000000007</v>
      </c>
      <c r="R7" s="22">
        <f t="shared" si="4"/>
        <v>199160.00000000003</v>
      </c>
      <c r="S7" s="22">
        <f t="shared" si="5"/>
        <v>82983.333333333343</v>
      </c>
      <c r="T7" s="22">
        <f t="shared" si="6"/>
        <v>41491.666666666672</v>
      </c>
      <c r="U7" s="22">
        <f t="shared" si="7"/>
        <v>4979</v>
      </c>
      <c r="V7" s="19">
        <f t="shared" si="8"/>
        <v>326954.33333333337</v>
      </c>
    </row>
    <row r="8" spans="1:22" ht="15" thickBot="1" x14ac:dyDescent="0.4">
      <c r="A8" s="3" t="s">
        <v>12</v>
      </c>
      <c r="B8" s="1">
        <v>77741</v>
      </c>
      <c r="C8" s="2"/>
      <c r="D8" s="1">
        <v>3406</v>
      </c>
      <c r="E8" s="2"/>
      <c r="F8" s="1">
        <v>73690</v>
      </c>
      <c r="G8" s="1">
        <v>6135</v>
      </c>
      <c r="H8" s="2">
        <v>269</v>
      </c>
      <c r="I8" s="1">
        <v>429984</v>
      </c>
      <c r="J8" s="1">
        <v>33932</v>
      </c>
      <c r="K8" s="7"/>
      <c r="L8" s="8"/>
      <c r="M8" s="26">
        <f t="shared" si="0"/>
        <v>4.3812145457351979E-2</v>
      </c>
      <c r="N8" s="4">
        <f t="shared" si="1"/>
        <v>227066.66666666669</v>
      </c>
      <c r="O8" s="5">
        <f t="shared" si="2"/>
        <v>0.67546975924838526</v>
      </c>
      <c r="P8" s="5"/>
      <c r="Q8" s="22">
        <f t="shared" si="3"/>
        <v>34060</v>
      </c>
      <c r="R8" s="22">
        <f t="shared" si="4"/>
        <v>136240</v>
      </c>
      <c r="S8" s="22">
        <f t="shared" si="5"/>
        <v>56766.666666666672</v>
      </c>
      <c r="T8" s="22">
        <f t="shared" si="6"/>
        <v>28383.333333333336</v>
      </c>
      <c r="U8" s="22">
        <f t="shared" si="7"/>
        <v>3406</v>
      </c>
      <c r="V8" s="19">
        <f t="shared" si="8"/>
        <v>223660.66666666669</v>
      </c>
    </row>
    <row r="9" spans="1:22" ht="15" thickBot="1" x14ac:dyDescent="0.4">
      <c r="A9" s="47" t="s">
        <v>10</v>
      </c>
      <c r="B9" s="1">
        <v>67917</v>
      </c>
      <c r="C9" s="2"/>
      <c r="D9" s="1">
        <v>2717</v>
      </c>
      <c r="E9" s="2"/>
      <c r="F9" s="1">
        <v>54220</v>
      </c>
      <c r="G9" s="1">
        <v>1719</v>
      </c>
      <c r="H9" s="2">
        <v>69</v>
      </c>
      <c r="I9" s="1">
        <v>958161</v>
      </c>
      <c r="J9" s="1">
        <v>24250</v>
      </c>
      <c r="K9" s="7"/>
      <c r="L9" s="8"/>
      <c r="M9" s="26">
        <f t="shared" si="0"/>
        <v>4.000471163331714E-2</v>
      </c>
      <c r="N9" s="4">
        <f t="shared" si="1"/>
        <v>181133.33333333334</v>
      </c>
      <c r="O9" s="5">
        <f t="shared" si="2"/>
        <v>0.70066249539933756</v>
      </c>
      <c r="P9" s="5"/>
      <c r="Q9" s="22">
        <f t="shared" si="3"/>
        <v>27170</v>
      </c>
      <c r="R9" s="22">
        <f t="shared" si="4"/>
        <v>108680</v>
      </c>
      <c r="S9" s="22">
        <f t="shared" si="5"/>
        <v>45283.333333333336</v>
      </c>
      <c r="T9" s="22">
        <f t="shared" si="6"/>
        <v>22641.666666666668</v>
      </c>
      <c r="U9" s="22">
        <f t="shared" si="7"/>
        <v>2717</v>
      </c>
      <c r="V9" s="19">
        <f t="shared" si="8"/>
        <v>178416.33333333334</v>
      </c>
    </row>
    <row r="10" spans="1:22" ht="15" thickBot="1" x14ac:dyDescent="0.4">
      <c r="A10" s="47" t="s">
        <v>19</v>
      </c>
      <c r="B10" s="1">
        <v>60056</v>
      </c>
      <c r="C10" s="2"/>
      <c r="D10" s="1">
        <v>3823</v>
      </c>
      <c r="E10" s="2"/>
      <c r="F10" s="1">
        <v>55133</v>
      </c>
      <c r="G10" s="1">
        <v>4691</v>
      </c>
      <c r="H10" s="2">
        <v>299</v>
      </c>
      <c r="I10" s="1">
        <v>293737</v>
      </c>
      <c r="J10" s="1">
        <v>22945</v>
      </c>
      <c r="K10" s="7"/>
      <c r="L10" s="8"/>
      <c r="M10" s="26">
        <f t="shared" si="0"/>
        <v>6.3657253230318372E-2</v>
      </c>
      <c r="N10" s="4">
        <f t="shared" si="1"/>
        <v>254866.66666666669</v>
      </c>
      <c r="O10" s="5">
        <f t="shared" si="2"/>
        <v>0.78367904786816633</v>
      </c>
      <c r="P10" s="5"/>
      <c r="Q10" s="22">
        <f t="shared" si="3"/>
        <v>38230</v>
      </c>
      <c r="R10" s="22">
        <f t="shared" si="4"/>
        <v>152920</v>
      </c>
      <c r="S10" s="22">
        <f t="shared" si="5"/>
        <v>63716.666666666672</v>
      </c>
      <c r="T10" s="22">
        <f t="shared" si="6"/>
        <v>31858.333333333336</v>
      </c>
      <c r="U10" s="22">
        <f t="shared" si="7"/>
        <v>3823</v>
      </c>
      <c r="V10" s="19">
        <f t="shared" si="8"/>
        <v>251043.66666666669</v>
      </c>
    </row>
    <row r="11" spans="1:22" ht="15" thickBot="1" x14ac:dyDescent="0.4">
      <c r="A11" s="3" t="s">
        <v>11</v>
      </c>
      <c r="B11" s="1">
        <v>47138</v>
      </c>
      <c r="C11" s="2"/>
      <c r="D11" s="1">
        <v>4551</v>
      </c>
      <c r="E11" s="2"/>
      <c r="F11" s="1">
        <v>19901</v>
      </c>
      <c r="G11" s="1">
        <v>4720</v>
      </c>
      <c r="H11" s="2">
        <v>456</v>
      </c>
      <c r="I11" s="1">
        <v>294411</v>
      </c>
      <c r="J11" s="1">
        <v>29480</v>
      </c>
      <c r="K11" s="7"/>
      <c r="L11" s="8"/>
      <c r="M11" s="26">
        <f t="shared" si="0"/>
        <v>9.6546310832025112E-2</v>
      </c>
      <c r="N11" s="4">
        <f t="shared" si="1"/>
        <v>303400</v>
      </c>
      <c r="O11" s="5">
        <f t="shared" si="2"/>
        <v>0.93440672379696765</v>
      </c>
      <c r="P11" s="5"/>
      <c r="Q11" s="22">
        <f t="shared" si="3"/>
        <v>45510</v>
      </c>
      <c r="R11" s="22">
        <f t="shared" si="4"/>
        <v>182040</v>
      </c>
      <c r="S11" s="22">
        <f t="shared" si="5"/>
        <v>75850</v>
      </c>
      <c r="T11" s="22">
        <f t="shared" si="6"/>
        <v>37925</v>
      </c>
      <c r="U11" s="22">
        <f t="shared" si="7"/>
        <v>4551</v>
      </c>
      <c r="V11" s="19">
        <f t="shared" si="8"/>
        <v>298849</v>
      </c>
    </row>
    <row r="12" spans="1:22" ht="15" thickBot="1" x14ac:dyDescent="0.4">
      <c r="A12" s="47" t="s">
        <v>13</v>
      </c>
      <c r="B12" s="1">
        <v>40596</v>
      </c>
      <c r="C12" s="2"/>
      <c r="D12" s="1">
        <v>1721</v>
      </c>
      <c r="E12" s="2"/>
      <c r="F12" s="1">
        <v>37829</v>
      </c>
      <c r="G12" s="1">
        <v>1890</v>
      </c>
      <c r="H12" s="2">
        <v>80</v>
      </c>
      <c r="I12" s="1">
        <v>648382</v>
      </c>
      <c r="J12" s="1">
        <v>30189</v>
      </c>
      <c r="K12" s="7"/>
      <c r="L12" s="8"/>
      <c r="M12" s="26">
        <f t="shared" si="0"/>
        <v>4.239333924524584E-2</v>
      </c>
      <c r="N12" s="4">
        <f t="shared" si="1"/>
        <v>114733.33333333334</v>
      </c>
      <c r="O12" s="5">
        <f t="shared" si="2"/>
        <v>0.67028762347472404</v>
      </c>
      <c r="P12" s="5"/>
      <c r="Q12" s="22">
        <f t="shared" si="3"/>
        <v>17210</v>
      </c>
      <c r="R12" s="22">
        <f t="shared" si="4"/>
        <v>68840</v>
      </c>
      <c r="S12" s="22">
        <f t="shared" si="5"/>
        <v>28683.333333333336</v>
      </c>
      <c r="T12" s="22">
        <f t="shared" si="6"/>
        <v>14341.666666666668</v>
      </c>
      <c r="U12" s="22">
        <f t="shared" si="7"/>
        <v>1721</v>
      </c>
      <c r="V12" s="19">
        <f t="shared" si="8"/>
        <v>113012.33333333334</v>
      </c>
    </row>
    <row r="13" spans="1:22" ht="15" thickBot="1" x14ac:dyDescent="0.4">
      <c r="A13" s="47" t="s">
        <v>15</v>
      </c>
      <c r="B13" s="1">
        <v>39890</v>
      </c>
      <c r="C13" s="2"/>
      <c r="D13" s="1">
        <v>1133</v>
      </c>
      <c r="E13" s="2"/>
      <c r="F13" s="1">
        <v>15168</v>
      </c>
      <c r="G13" s="1">
        <v>1376</v>
      </c>
      <c r="H13" s="2">
        <v>39</v>
      </c>
      <c r="I13" s="1">
        <v>513978</v>
      </c>
      <c r="J13" s="1">
        <v>17726</v>
      </c>
      <c r="K13" s="7"/>
      <c r="L13" s="8"/>
      <c r="M13" s="26">
        <f t="shared" si="0"/>
        <v>2.8403108548508398E-2</v>
      </c>
      <c r="N13" s="4">
        <f t="shared" si="1"/>
        <v>75533.333333333343</v>
      </c>
      <c r="O13" s="5">
        <f t="shared" si="2"/>
        <v>0.79918799646954986</v>
      </c>
      <c r="P13" s="5"/>
      <c r="Q13" s="22">
        <f t="shared" si="3"/>
        <v>11330.000000000002</v>
      </c>
      <c r="R13" s="22">
        <f t="shared" si="4"/>
        <v>45320.000000000007</v>
      </c>
      <c r="S13" s="22">
        <f t="shared" si="5"/>
        <v>18883.333333333336</v>
      </c>
      <c r="T13" s="22">
        <f t="shared" si="6"/>
        <v>9441.6666666666679</v>
      </c>
      <c r="U13" s="22">
        <f t="shared" si="7"/>
        <v>1133</v>
      </c>
      <c r="V13" s="19">
        <f t="shared" si="8"/>
        <v>74400.333333333343</v>
      </c>
    </row>
    <row r="14" spans="1:22" ht="15" thickBot="1" x14ac:dyDescent="0.4">
      <c r="A14" s="3" t="s">
        <v>16</v>
      </c>
      <c r="B14" s="1">
        <v>33833</v>
      </c>
      <c r="C14" s="46">
        <v>325</v>
      </c>
      <c r="D14" s="1">
        <v>1405</v>
      </c>
      <c r="E14" s="2"/>
      <c r="F14" s="1">
        <v>32088</v>
      </c>
      <c r="G14" s="1">
        <v>3187</v>
      </c>
      <c r="H14" s="2">
        <v>132</v>
      </c>
      <c r="I14" s="1">
        <v>243547</v>
      </c>
      <c r="J14" s="1">
        <v>22938</v>
      </c>
      <c r="K14" s="8"/>
      <c r="L14" s="8"/>
      <c r="M14" s="26">
        <f t="shared" si="0"/>
        <v>4.1527502734017084E-2</v>
      </c>
      <c r="N14" s="4">
        <f t="shared" si="1"/>
        <v>93666.666666666672</v>
      </c>
      <c r="O14" s="5">
        <f t="shared" si="2"/>
        <v>0.65742348754448399</v>
      </c>
      <c r="P14" s="5"/>
      <c r="Q14" s="22">
        <f t="shared" si="3"/>
        <v>14050</v>
      </c>
      <c r="R14" s="22">
        <f t="shared" si="4"/>
        <v>56200</v>
      </c>
      <c r="S14" s="22">
        <f t="shared" si="5"/>
        <v>23416.666666666668</v>
      </c>
      <c r="T14" s="22">
        <f t="shared" si="6"/>
        <v>11708.333333333334</v>
      </c>
      <c r="U14" s="22">
        <f t="shared" si="7"/>
        <v>1405</v>
      </c>
      <c r="V14" s="19">
        <f t="shared" si="8"/>
        <v>92261.666666666672</v>
      </c>
    </row>
    <row r="15" spans="1:22" ht="15" thickBot="1" x14ac:dyDescent="0.4">
      <c r="A15" s="3" t="s">
        <v>23</v>
      </c>
      <c r="B15" s="1">
        <v>33554</v>
      </c>
      <c r="C15" s="2"/>
      <c r="D15" s="1">
        <v>2967</v>
      </c>
      <c r="E15" s="2"/>
      <c r="F15" s="1">
        <v>30522</v>
      </c>
      <c r="G15" s="1">
        <v>9411</v>
      </c>
      <c r="H15" s="2">
        <v>832</v>
      </c>
      <c r="I15" s="1">
        <v>130192</v>
      </c>
      <c r="J15" s="1">
        <v>36517</v>
      </c>
      <c r="K15" s="8"/>
      <c r="L15" s="8"/>
      <c r="M15" s="26">
        <f t="shared" si="0"/>
        <v>8.8424628956309231E-2</v>
      </c>
      <c r="N15" s="4">
        <f t="shared" si="1"/>
        <v>197800</v>
      </c>
      <c r="O15" s="5">
        <f t="shared" si="2"/>
        <v>0.84569261880687563</v>
      </c>
      <c r="P15" s="5"/>
      <c r="Q15" s="22">
        <f t="shared" si="3"/>
        <v>29670</v>
      </c>
      <c r="R15" s="22">
        <f t="shared" si="4"/>
        <v>118680</v>
      </c>
      <c r="S15" s="22">
        <f t="shared" si="5"/>
        <v>49450</v>
      </c>
      <c r="T15" s="22">
        <f t="shared" si="6"/>
        <v>24725</v>
      </c>
      <c r="U15" s="22">
        <f t="shared" si="7"/>
        <v>2967</v>
      </c>
      <c r="V15" s="19">
        <f t="shared" si="8"/>
        <v>194833</v>
      </c>
    </row>
    <row r="16" spans="1:22" ht="15" thickBot="1" x14ac:dyDescent="0.4">
      <c r="A16" s="3" t="s">
        <v>26</v>
      </c>
      <c r="B16" s="1">
        <v>32587</v>
      </c>
      <c r="C16" s="2"/>
      <c r="D16" s="1">
        <v>1644</v>
      </c>
      <c r="E16" s="2"/>
      <c r="F16" s="1">
        <v>28902</v>
      </c>
      <c r="G16" s="1">
        <v>5390</v>
      </c>
      <c r="H16" s="2">
        <v>272</v>
      </c>
      <c r="I16" s="1">
        <v>159931</v>
      </c>
      <c r="J16" s="1">
        <v>26454</v>
      </c>
      <c r="K16" s="8"/>
      <c r="L16" s="8"/>
      <c r="M16" s="26">
        <f t="shared" si="0"/>
        <v>5.044956577776414E-2</v>
      </c>
      <c r="N16" s="4">
        <f t="shared" si="1"/>
        <v>109600</v>
      </c>
      <c r="O16" s="5">
        <f t="shared" si="2"/>
        <v>0.73629562043795616</v>
      </c>
      <c r="P16" s="5"/>
      <c r="Q16" s="22">
        <f t="shared" si="3"/>
        <v>16440</v>
      </c>
      <c r="R16" s="22">
        <f t="shared" si="4"/>
        <v>65760</v>
      </c>
      <c r="S16" s="22">
        <f t="shared" si="5"/>
        <v>27400</v>
      </c>
      <c r="T16" s="22">
        <f t="shared" si="6"/>
        <v>13700</v>
      </c>
      <c r="U16" s="22">
        <f t="shared" si="7"/>
        <v>1644</v>
      </c>
      <c r="V16" s="19">
        <f t="shared" si="8"/>
        <v>107956</v>
      </c>
    </row>
    <row r="17" spans="1:22" ht="15" thickBot="1" x14ac:dyDescent="0.4">
      <c r="A17" s="47" t="s">
        <v>14</v>
      </c>
      <c r="B17" s="1">
        <v>31600</v>
      </c>
      <c r="C17" s="2"/>
      <c r="D17" s="1">
        <v>2286</v>
      </c>
      <c r="E17" s="2"/>
      <c r="F17" s="1">
        <v>8998</v>
      </c>
      <c r="G17" s="1">
        <v>6797</v>
      </c>
      <c r="H17" s="2">
        <v>492</v>
      </c>
      <c r="I17" s="1">
        <v>215872</v>
      </c>
      <c r="J17" s="1">
        <v>46436</v>
      </c>
      <c r="K17" s="7"/>
      <c r="L17" s="8"/>
      <c r="M17" s="26">
        <f t="shared" si="0"/>
        <v>7.2341772151898728E-2</v>
      </c>
      <c r="N17" s="4">
        <f t="shared" si="1"/>
        <v>152400</v>
      </c>
      <c r="O17" s="5">
        <f t="shared" si="2"/>
        <v>0.94095800524934381</v>
      </c>
      <c r="P17" s="5"/>
      <c r="Q17" s="22">
        <f t="shared" si="3"/>
        <v>22860</v>
      </c>
      <c r="R17" s="22">
        <f t="shared" si="4"/>
        <v>91440</v>
      </c>
      <c r="S17" s="22">
        <f t="shared" si="5"/>
        <v>38100</v>
      </c>
      <c r="T17" s="22">
        <f t="shared" si="6"/>
        <v>19050</v>
      </c>
      <c r="U17" s="22">
        <f t="shared" si="7"/>
        <v>2286</v>
      </c>
      <c r="V17" s="19">
        <f t="shared" si="8"/>
        <v>150114</v>
      </c>
    </row>
    <row r="18" spans="1:22" ht="15" thickBot="1" x14ac:dyDescent="0.4">
      <c r="A18" s="3" t="s">
        <v>27</v>
      </c>
      <c r="B18" s="1">
        <v>24126</v>
      </c>
      <c r="C18" s="2"/>
      <c r="D18" s="1">
        <v>1508</v>
      </c>
      <c r="E18" s="2"/>
      <c r="F18" s="1">
        <v>21059</v>
      </c>
      <c r="G18" s="1">
        <v>3584</v>
      </c>
      <c r="H18" s="2">
        <v>224</v>
      </c>
      <c r="I18" s="1">
        <v>140029</v>
      </c>
      <c r="J18" s="1">
        <v>20800</v>
      </c>
      <c r="K18" s="7"/>
      <c r="L18" s="8"/>
      <c r="M18" s="26">
        <f t="shared" si="0"/>
        <v>6.2505181132388302E-2</v>
      </c>
      <c r="N18" s="4">
        <f t="shared" si="1"/>
        <v>100533.33333333334</v>
      </c>
      <c r="O18" s="5">
        <f t="shared" si="2"/>
        <v>0.79052718832891244</v>
      </c>
      <c r="P18" s="5"/>
      <c r="Q18" s="22">
        <f t="shared" si="3"/>
        <v>15080</v>
      </c>
      <c r="R18" s="22">
        <f t="shared" si="4"/>
        <v>60320</v>
      </c>
      <c r="S18" s="22">
        <f t="shared" si="5"/>
        <v>25133.333333333336</v>
      </c>
      <c r="T18" s="22">
        <f t="shared" si="6"/>
        <v>12566.666666666668</v>
      </c>
      <c r="U18" s="22">
        <f t="shared" si="7"/>
        <v>1508</v>
      </c>
      <c r="V18" s="19">
        <f t="shared" si="8"/>
        <v>99025.333333333343</v>
      </c>
    </row>
    <row r="19" spans="1:22" ht="15" thickBot="1" x14ac:dyDescent="0.4">
      <c r="A19" s="47" t="s">
        <v>21</v>
      </c>
      <c r="B19" s="1">
        <v>24081</v>
      </c>
      <c r="C19" s="2"/>
      <c r="D19" s="1">
        <v>1341</v>
      </c>
      <c r="E19" s="2"/>
      <c r="F19" s="1">
        <v>22292</v>
      </c>
      <c r="G19" s="1">
        <v>2060</v>
      </c>
      <c r="H19" s="2">
        <v>115</v>
      </c>
      <c r="I19" s="1">
        <v>204862</v>
      </c>
      <c r="J19" s="1">
        <v>17526</v>
      </c>
      <c r="K19" s="7"/>
      <c r="L19" s="8"/>
      <c r="M19" s="26">
        <f t="shared" si="0"/>
        <v>5.568705618537436E-2</v>
      </c>
      <c r="N19" s="4">
        <f t="shared" si="1"/>
        <v>89400</v>
      </c>
      <c r="O19" s="5">
        <f t="shared" si="2"/>
        <v>0.75064876957494409</v>
      </c>
      <c r="P19" s="5"/>
      <c r="Q19" s="22">
        <f t="shared" si="3"/>
        <v>13410</v>
      </c>
      <c r="R19" s="22">
        <f t="shared" si="4"/>
        <v>53640</v>
      </c>
      <c r="S19" s="22">
        <f t="shared" si="5"/>
        <v>22350</v>
      </c>
      <c r="T19" s="22">
        <f t="shared" si="6"/>
        <v>11175</v>
      </c>
      <c r="U19" s="22">
        <f t="shared" si="7"/>
        <v>1341</v>
      </c>
      <c r="V19" s="19">
        <f t="shared" si="8"/>
        <v>88059</v>
      </c>
    </row>
    <row r="20" spans="1:22" ht="15" thickBot="1" x14ac:dyDescent="0.4">
      <c r="A20" s="3" t="s">
        <v>29</v>
      </c>
      <c r="B20" s="1">
        <v>24081</v>
      </c>
      <c r="C20" s="2"/>
      <c r="D20" s="2">
        <v>839</v>
      </c>
      <c r="E20" s="2"/>
      <c r="F20" s="1">
        <v>20118</v>
      </c>
      <c r="G20" s="1">
        <v>2821</v>
      </c>
      <c r="H20" s="2">
        <v>98</v>
      </c>
      <c r="I20" s="1">
        <v>157957</v>
      </c>
      <c r="J20" s="1">
        <v>18506</v>
      </c>
      <c r="K20" s="7"/>
      <c r="L20" s="8"/>
      <c r="M20" s="26">
        <f t="shared" si="0"/>
        <v>3.4840745816203646E-2</v>
      </c>
      <c r="N20" s="4">
        <f t="shared" si="1"/>
        <v>55933.333333333336</v>
      </c>
      <c r="O20" s="5">
        <f t="shared" si="2"/>
        <v>0.64032181168057212</v>
      </c>
      <c r="P20" s="5"/>
      <c r="Q20" s="22">
        <f t="shared" si="3"/>
        <v>8390</v>
      </c>
      <c r="R20" s="22">
        <f t="shared" si="4"/>
        <v>33560</v>
      </c>
      <c r="S20" s="22">
        <f t="shared" si="5"/>
        <v>13983.333333333334</v>
      </c>
      <c r="T20" s="22">
        <f t="shared" si="6"/>
        <v>6991.666666666667</v>
      </c>
      <c r="U20" s="22">
        <f t="shared" si="7"/>
        <v>839</v>
      </c>
      <c r="V20" s="19">
        <f t="shared" si="8"/>
        <v>55094.333333333336</v>
      </c>
    </row>
    <row r="21" spans="1:22" ht="15" thickBot="1" x14ac:dyDescent="0.4">
      <c r="A21" s="3" t="s">
        <v>18</v>
      </c>
      <c r="B21" s="1">
        <v>19703</v>
      </c>
      <c r="C21" s="2"/>
      <c r="D21" s="2">
        <v>971</v>
      </c>
      <c r="E21" s="2"/>
      <c r="F21" s="1">
        <v>18173</v>
      </c>
      <c r="G21" s="1">
        <v>3421</v>
      </c>
      <c r="H21" s="2">
        <v>169</v>
      </c>
      <c r="I21" s="1">
        <v>104077</v>
      </c>
      <c r="J21" s="1">
        <v>18073</v>
      </c>
      <c r="K21" s="8"/>
      <c r="L21" s="8"/>
      <c r="M21" s="26">
        <f t="shared" si="0"/>
        <v>4.9281835253514691E-2</v>
      </c>
      <c r="N21" s="4">
        <f t="shared" si="1"/>
        <v>64733.333333333336</v>
      </c>
      <c r="O21" s="5">
        <f t="shared" si="2"/>
        <v>0.71926364572605561</v>
      </c>
      <c r="P21" s="5"/>
      <c r="Q21" s="22">
        <f t="shared" si="3"/>
        <v>9710</v>
      </c>
      <c r="R21" s="22">
        <f t="shared" si="4"/>
        <v>38840</v>
      </c>
      <c r="S21" s="22">
        <f t="shared" si="5"/>
        <v>16183.333333333334</v>
      </c>
      <c r="T21" s="22">
        <f t="shared" si="6"/>
        <v>8091.666666666667</v>
      </c>
      <c r="U21" s="22">
        <f t="shared" si="7"/>
        <v>971</v>
      </c>
      <c r="V21" s="19">
        <f t="shared" si="8"/>
        <v>63762.333333333336</v>
      </c>
    </row>
    <row r="22" spans="1:22" ht="15" thickBot="1" x14ac:dyDescent="0.4">
      <c r="A22" s="47" t="s">
        <v>9</v>
      </c>
      <c r="B22" s="1">
        <v>17610</v>
      </c>
      <c r="C22" s="2"/>
      <c r="D22" s="2">
        <v>932</v>
      </c>
      <c r="E22" s="2"/>
      <c r="F22" s="1">
        <v>13032</v>
      </c>
      <c r="G22" s="1">
        <v>2313</v>
      </c>
      <c r="H22" s="2">
        <v>122</v>
      </c>
      <c r="I22" s="1">
        <v>248875</v>
      </c>
      <c r="J22" s="1">
        <v>32683</v>
      </c>
      <c r="K22" s="7"/>
      <c r="L22" s="8"/>
      <c r="M22" s="26">
        <f t="shared" si="0"/>
        <v>5.2924474730266895E-2</v>
      </c>
      <c r="N22" s="4">
        <f t="shared" si="1"/>
        <v>62133.333333333336</v>
      </c>
      <c r="O22" s="5">
        <f t="shared" si="2"/>
        <v>0.7902575107296137</v>
      </c>
      <c r="P22" s="5"/>
      <c r="Q22" s="22">
        <f t="shared" si="3"/>
        <v>9320</v>
      </c>
      <c r="R22" s="22">
        <f t="shared" si="4"/>
        <v>37280</v>
      </c>
      <c r="S22" s="22">
        <f t="shared" si="5"/>
        <v>15533.333333333334</v>
      </c>
      <c r="T22" s="22">
        <f t="shared" si="6"/>
        <v>7766.666666666667</v>
      </c>
      <c r="U22" s="22">
        <f t="shared" si="7"/>
        <v>932</v>
      </c>
      <c r="V22" s="19">
        <f t="shared" si="8"/>
        <v>61201.333333333336</v>
      </c>
    </row>
    <row r="23" spans="1:22" ht="15" thickBot="1" x14ac:dyDescent="0.4">
      <c r="A23" s="3" t="s">
        <v>20</v>
      </c>
      <c r="B23" s="1">
        <v>14985</v>
      </c>
      <c r="C23" s="2"/>
      <c r="D23" s="2">
        <v>243</v>
      </c>
      <c r="E23" s="2"/>
      <c r="F23" s="1">
        <v>7373</v>
      </c>
      <c r="G23" s="1">
        <v>2194</v>
      </c>
      <c r="H23" s="2">
        <v>36</v>
      </c>
      <c r="I23" s="1">
        <v>261869</v>
      </c>
      <c r="J23" s="1">
        <v>38346</v>
      </c>
      <c r="K23" s="7"/>
      <c r="L23" s="8"/>
      <c r="M23" s="26">
        <f t="shared" si="0"/>
        <v>1.6216216216216217E-2</v>
      </c>
      <c r="N23" s="4">
        <f t="shared" si="1"/>
        <v>16200</v>
      </c>
      <c r="O23" s="5">
        <f t="shared" si="2"/>
        <v>0.54487654320987655</v>
      </c>
      <c r="P23" s="5"/>
      <c r="Q23" s="22">
        <f t="shared" si="3"/>
        <v>2430</v>
      </c>
      <c r="R23" s="22">
        <f t="shared" si="4"/>
        <v>9720</v>
      </c>
      <c r="S23" s="22">
        <f t="shared" si="5"/>
        <v>4050</v>
      </c>
      <c r="T23" s="22">
        <f t="shared" si="6"/>
        <v>2025</v>
      </c>
      <c r="U23" s="22">
        <f t="shared" si="7"/>
        <v>243</v>
      </c>
      <c r="V23" s="19">
        <f t="shared" si="8"/>
        <v>15957</v>
      </c>
    </row>
    <row r="24" spans="1:22" ht="15" thickBot="1" x14ac:dyDescent="0.4">
      <c r="A24" s="3" t="s">
        <v>24</v>
      </c>
      <c r="B24" s="1">
        <v>14939</v>
      </c>
      <c r="C24" s="2"/>
      <c r="D24" s="2">
        <v>564</v>
      </c>
      <c r="E24" s="2"/>
      <c r="F24" s="1">
        <v>12567</v>
      </c>
      <c r="G24" s="1">
        <v>1424</v>
      </c>
      <c r="H24" s="2">
        <v>54</v>
      </c>
      <c r="I24" s="1">
        <v>192135</v>
      </c>
      <c r="J24" s="1">
        <v>18319</v>
      </c>
      <c r="K24" s="7"/>
      <c r="L24" s="8"/>
      <c r="M24" s="26">
        <f t="shared" si="0"/>
        <v>3.7753531026173105E-2</v>
      </c>
      <c r="N24" s="4">
        <f t="shared" si="1"/>
        <v>37600</v>
      </c>
      <c r="O24" s="5">
        <f t="shared" si="2"/>
        <v>0.66577127659574464</v>
      </c>
      <c r="P24" s="5"/>
      <c r="Q24" s="22">
        <f t="shared" si="3"/>
        <v>5640</v>
      </c>
      <c r="R24" s="22">
        <f t="shared" si="4"/>
        <v>22560</v>
      </c>
      <c r="S24" s="22">
        <f t="shared" si="5"/>
        <v>9400</v>
      </c>
      <c r="T24" s="22">
        <f t="shared" si="6"/>
        <v>4700</v>
      </c>
      <c r="U24" s="22">
        <f t="shared" si="7"/>
        <v>564</v>
      </c>
      <c r="V24" s="19">
        <f t="shared" si="8"/>
        <v>37036</v>
      </c>
    </row>
    <row r="25" spans="1:22" ht="15" thickBot="1" x14ac:dyDescent="0.4">
      <c r="A25" s="3" t="s">
        <v>41</v>
      </c>
      <c r="B25" s="1">
        <v>11959</v>
      </c>
      <c r="C25" s="2"/>
      <c r="D25" s="2">
        <v>265</v>
      </c>
      <c r="E25" s="2"/>
      <c r="F25" s="1">
        <v>7009</v>
      </c>
      <c r="G25" s="1">
        <v>3790</v>
      </c>
      <c r="H25" s="2">
        <v>84</v>
      </c>
      <c r="I25" s="1">
        <v>74174</v>
      </c>
      <c r="J25" s="1">
        <v>23509</v>
      </c>
      <c r="K25" s="7"/>
      <c r="L25" s="8"/>
      <c r="M25" s="26">
        <f t="shared" si="0"/>
        <v>2.2159043398277449E-2</v>
      </c>
      <c r="N25" s="4">
        <f t="shared" si="1"/>
        <v>17666.666666666668</v>
      </c>
      <c r="O25" s="5">
        <f t="shared" si="2"/>
        <v>0.60326415094339625</v>
      </c>
      <c r="P25" s="5"/>
      <c r="Q25" s="22">
        <f t="shared" si="3"/>
        <v>2650</v>
      </c>
      <c r="R25" s="22">
        <f t="shared" si="4"/>
        <v>10600</v>
      </c>
      <c r="S25" s="22">
        <f t="shared" si="5"/>
        <v>4416.666666666667</v>
      </c>
      <c r="T25" s="22">
        <f t="shared" si="6"/>
        <v>2208.3333333333335</v>
      </c>
      <c r="U25" s="22">
        <f t="shared" si="7"/>
        <v>265</v>
      </c>
      <c r="V25" s="19">
        <f t="shared" si="8"/>
        <v>17401.666666666668</v>
      </c>
    </row>
    <row r="26" spans="1:22" ht="15" thickBot="1" x14ac:dyDescent="0.4">
      <c r="A26" s="3" t="s">
        <v>40</v>
      </c>
      <c r="B26" s="1">
        <v>11274</v>
      </c>
      <c r="C26" s="2"/>
      <c r="D26" s="2">
        <v>422</v>
      </c>
      <c r="E26" s="2"/>
      <c r="F26" s="1">
        <v>10122</v>
      </c>
      <c r="G26" s="1">
        <v>10642</v>
      </c>
      <c r="H26" s="2">
        <v>398</v>
      </c>
      <c r="I26" s="1">
        <v>91213</v>
      </c>
      <c r="J26" s="1">
        <v>86102</v>
      </c>
      <c r="K26" s="8"/>
      <c r="L26" s="8"/>
      <c r="M26" s="26">
        <f t="shared" si="0"/>
        <v>3.7431257761220506E-2</v>
      </c>
      <c r="N26" s="30">
        <f t="shared" si="1"/>
        <v>28133.333333333336</v>
      </c>
      <c r="O26" s="31">
        <f t="shared" si="2"/>
        <v>0.6402132701421801</v>
      </c>
      <c r="P26" s="5"/>
      <c r="Q26" s="22">
        <f t="shared" si="3"/>
        <v>4220</v>
      </c>
      <c r="R26" s="22">
        <f t="shared" si="4"/>
        <v>16880</v>
      </c>
      <c r="S26" s="22">
        <f t="shared" si="5"/>
        <v>7033.3333333333339</v>
      </c>
      <c r="T26" s="22">
        <f t="shared" si="6"/>
        <v>3516.666666666667</v>
      </c>
      <c r="U26" s="22">
        <f t="shared" si="7"/>
        <v>422</v>
      </c>
      <c r="V26" s="19">
        <f t="shared" si="8"/>
        <v>27711.333333333336</v>
      </c>
    </row>
    <row r="27" spans="1:22" ht="15" thickBot="1" x14ac:dyDescent="0.4">
      <c r="A27" s="3" t="s">
        <v>32</v>
      </c>
      <c r="B27" s="1">
        <v>11271</v>
      </c>
      <c r="C27" s="2"/>
      <c r="D27" s="2">
        <v>578</v>
      </c>
      <c r="E27" s="2"/>
      <c r="F27" s="1">
        <v>3811</v>
      </c>
      <c r="G27" s="1">
        <v>1999</v>
      </c>
      <c r="H27" s="2">
        <v>102</v>
      </c>
      <c r="I27" s="1">
        <v>111088</v>
      </c>
      <c r="J27" s="1">
        <v>19698</v>
      </c>
      <c r="K27" s="7"/>
      <c r="L27" s="8"/>
      <c r="M27" s="26">
        <f t="shared" si="0"/>
        <v>5.128205128205128E-2</v>
      </c>
      <c r="N27" s="4">
        <f t="shared" si="1"/>
        <v>38533.333333333336</v>
      </c>
      <c r="O27" s="5">
        <f t="shared" si="2"/>
        <v>0.90109861591695506</v>
      </c>
      <c r="P27" s="5"/>
      <c r="Q27" s="22">
        <f t="shared" si="3"/>
        <v>5780</v>
      </c>
      <c r="R27" s="22">
        <f t="shared" si="4"/>
        <v>23120</v>
      </c>
      <c r="S27" s="22">
        <f t="shared" si="5"/>
        <v>9633.3333333333339</v>
      </c>
      <c r="T27" s="22">
        <f t="shared" si="6"/>
        <v>4816.666666666667</v>
      </c>
      <c r="U27" s="22">
        <f t="shared" si="7"/>
        <v>578</v>
      </c>
      <c r="V27" s="19">
        <f t="shared" si="8"/>
        <v>37955.333333333336</v>
      </c>
    </row>
    <row r="28" spans="1:22" ht="15" thickBot="1" x14ac:dyDescent="0.4">
      <c r="A28" s="3" t="s">
        <v>33</v>
      </c>
      <c r="B28" s="1">
        <v>11119</v>
      </c>
      <c r="C28" s="2"/>
      <c r="D28" s="2">
        <v>536</v>
      </c>
      <c r="E28" s="2"/>
      <c r="F28" s="1">
        <v>10513</v>
      </c>
      <c r="G28" s="1">
        <v>1528</v>
      </c>
      <c r="H28" s="2">
        <v>74</v>
      </c>
      <c r="I28" s="1">
        <v>137739</v>
      </c>
      <c r="J28" s="1">
        <v>18924</v>
      </c>
      <c r="K28" s="8"/>
      <c r="L28" s="8"/>
      <c r="M28" s="26">
        <f t="shared" si="0"/>
        <v>4.8205773900530623E-2</v>
      </c>
      <c r="N28" s="4">
        <f t="shared" si="1"/>
        <v>35733.333333333336</v>
      </c>
      <c r="O28" s="5">
        <f t="shared" si="2"/>
        <v>0.70579291044776127</v>
      </c>
      <c r="P28" s="5"/>
      <c r="Q28" s="22">
        <f t="shared" si="3"/>
        <v>5360</v>
      </c>
      <c r="R28" s="22">
        <f t="shared" si="4"/>
        <v>21440</v>
      </c>
      <c r="S28" s="22">
        <f t="shared" si="5"/>
        <v>8933.3333333333339</v>
      </c>
      <c r="T28" s="22">
        <f t="shared" si="6"/>
        <v>4466.666666666667</v>
      </c>
      <c r="U28" s="22">
        <f t="shared" si="7"/>
        <v>536</v>
      </c>
      <c r="V28" s="19">
        <f t="shared" si="8"/>
        <v>35197.333333333336</v>
      </c>
    </row>
    <row r="29" spans="1:22" ht="15" thickBot="1" x14ac:dyDescent="0.4">
      <c r="A29" s="3" t="s">
        <v>22</v>
      </c>
      <c r="B29" s="1">
        <v>10219</v>
      </c>
      <c r="C29" s="2"/>
      <c r="D29" s="2">
        <v>400</v>
      </c>
      <c r="E29" s="2"/>
      <c r="F29" s="1">
        <v>4805</v>
      </c>
      <c r="G29" s="1">
        <v>1755</v>
      </c>
      <c r="H29" s="2">
        <v>69</v>
      </c>
      <c r="I29" s="1">
        <v>115382</v>
      </c>
      <c r="J29" s="1">
        <v>19817</v>
      </c>
      <c r="K29" s="7"/>
      <c r="L29" s="8"/>
      <c r="M29" s="26">
        <f t="shared" si="0"/>
        <v>3.9142773265485861E-2</v>
      </c>
      <c r="N29" s="4">
        <f t="shared" si="1"/>
        <v>26666.666666666668</v>
      </c>
      <c r="O29" s="5">
        <f t="shared" si="2"/>
        <v>0.81981250000000006</v>
      </c>
      <c r="P29" s="5"/>
      <c r="Q29" s="22">
        <f t="shared" si="3"/>
        <v>4000</v>
      </c>
      <c r="R29" s="22">
        <f t="shared" si="4"/>
        <v>16000</v>
      </c>
      <c r="S29" s="22">
        <f t="shared" si="5"/>
        <v>6666.666666666667</v>
      </c>
      <c r="T29" s="22">
        <f t="shared" si="6"/>
        <v>3333.3333333333335</v>
      </c>
      <c r="U29" s="22">
        <f t="shared" si="7"/>
        <v>400</v>
      </c>
      <c r="V29" s="19">
        <f t="shared" si="8"/>
        <v>26266.666666666668</v>
      </c>
    </row>
    <row r="30" spans="1:22" ht="15" thickBot="1" x14ac:dyDescent="0.4">
      <c r="A30" s="3" t="s">
        <v>35</v>
      </c>
      <c r="B30" s="1">
        <v>10008</v>
      </c>
      <c r="C30" s="2"/>
      <c r="D30" s="2">
        <v>497</v>
      </c>
      <c r="E30" s="2"/>
      <c r="F30" s="1">
        <v>7448</v>
      </c>
      <c r="G30" s="1">
        <v>1631</v>
      </c>
      <c r="H30" s="2">
        <v>81</v>
      </c>
      <c r="I30" s="1">
        <v>115546</v>
      </c>
      <c r="J30" s="1">
        <v>18826</v>
      </c>
      <c r="K30" s="7"/>
      <c r="L30" s="8"/>
      <c r="M30" s="26">
        <f t="shared" ref="M30:M51" si="9">D30/B30</f>
        <v>4.9660271782573942E-2</v>
      </c>
      <c r="N30" s="4">
        <f t="shared" ref="N30:N52" si="10">D30/$O$1</f>
        <v>33133.333333333336</v>
      </c>
      <c r="O30" s="5">
        <f t="shared" ref="O30:O52" si="11">ABS(F30-N30)/N30</f>
        <v>0.77521126760563386</v>
      </c>
      <c r="P30" s="5"/>
      <c r="Q30" s="22">
        <f t="shared" ref="Q30:Q51" si="12">$Q$2*$N30</f>
        <v>4970</v>
      </c>
      <c r="R30" s="22">
        <f t="shared" ref="R30:R51" si="13">$R$2*$N30</f>
        <v>19880</v>
      </c>
      <c r="S30" s="22">
        <f t="shared" ref="S30:S51" si="14">$S$2*$N30</f>
        <v>8283.3333333333339</v>
      </c>
      <c r="T30" s="22">
        <f t="shared" ref="T30:T51" si="15">$T$2*$N30</f>
        <v>4141.666666666667</v>
      </c>
      <c r="U30" s="22">
        <f t="shared" ref="U30:U51" si="16">$U$2*$N30</f>
        <v>497</v>
      </c>
      <c r="V30" s="19">
        <f t="shared" ref="V30:V51" si="17">N30-U30</f>
        <v>32636.333333333336</v>
      </c>
    </row>
    <row r="31" spans="1:22" ht="15" thickBot="1" x14ac:dyDescent="0.4">
      <c r="A31" s="3" t="s">
        <v>36</v>
      </c>
      <c r="B31" s="1">
        <v>9889</v>
      </c>
      <c r="C31" s="2"/>
      <c r="D31" s="2">
        <v>393</v>
      </c>
      <c r="E31" s="2"/>
      <c r="F31" s="1">
        <v>9476</v>
      </c>
      <c r="G31" s="1">
        <v>2017</v>
      </c>
      <c r="H31" s="2">
        <v>80</v>
      </c>
      <c r="I31" s="1">
        <v>128506</v>
      </c>
      <c r="J31" s="1">
        <v>26209</v>
      </c>
      <c r="K31" s="8"/>
      <c r="L31" s="8"/>
      <c r="M31" s="26">
        <f t="shared" si="9"/>
        <v>3.9741126504196582E-2</v>
      </c>
      <c r="N31" s="4">
        <f t="shared" si="10"/>
        <v>26200</v>
      </c>
      <c r="O31" s="5">
        <f t="shared" si="11"/>
        <v>0.63832061068702295</v>
      </c>
      <c r="P31" s="5"/>
      <c r="Q31" s="22">
        <f t="shared" si="12"/>
        <v>3930</v>
      </c>
      <c r="R31" s="22">
        <f t="shared" si="13"/>
        <v>15720</v>
      </c>
      <c r="S31" s="22">
        <f t="shared" si="14"/>
        <v>6550</v>
      </c>
      <c r="T31" s="22">
        <f t="shared" si="15"/>
        <v>3275</v>
      </c>
      <c r="U31" s="22">
        <f t="shared" si="16"/>
        <v>393</v>
      </c>
      <c r="V31" s="19">
        <f t="shared" si="17"/>
        <v>25807</v>
      </c>
    </row>
    <row r="32" spans="1:22" ht="15" thickBot="1" x14ac:dyDescent="0.4">
      <c r="A32" s="3" t="s">
        <v>30</v>
      </c>
      <c r="B32" s="1">
        <v>9501</v>
      </c>
      <c r="C32" s="2"/>
      <c r="D32" s="2">
        <v>430</v>
      </c>
      <c r="E32" s="2"/>
      <c r="F32" s="1">
        <v>4650</v>
      </c>
      <c r="G32" s="1">
        <v>3192</v>
      </c>
      <c r="H32" s="2">
        <v>144</v>
      </c>
      <c r="I32" s="1">
        <v>91999</v>
      </c>
      <c r="J32" s="1">
        <v>30912</v>
      </c>
      <c r="K32" s="7"/>
      <c r="L32" s="8"/>
      <c r="M32" s="26">
        <f t="shared" si="9"/>
        <v>4.5258393853278601E-2</v>
      </c>
      <c r="N32" s="4">
        <f t="shared" si="10"/>
        <v>28666.666666666668</v>
      </c>
      <c r="O32" s="5">
        <f t="shared" si="11"/>
        <v>0.83779069767441861</v>
      </c>
      <c r="P32" s="5"/>
      <c r="Q32" s="22">
        <f t="shared" si="12"/>
        <v>4300</v>
      </c>
      <c r="R32" s="22">
        <f t="shared" si="13"/>
        <v>17200</v>
      </c>
      <c r="S32" s="22">
        <f t="shared" si="14"/>
        <v>7166.666666666667</v>
      </c>
      <c r="T32" s="22">
        <f t="shared" si="15"/>
        <v>3583.3333333333335</v>
      </c>
      <c r="U32" s="22">
        <f t="shared" si="16"/>
        <v>430</v>
      </c>
      <c r="V32" s="19">
        <f t="shared" si="17"/>
        <v>28236.666666666668</v>
      </c>
    </row>
    <row r="33" spans="1:22" ht="15" thickBot="1" x14ac:dyDescent="0.4">
      <c r="A33" s="3" t="s">
        <v>50</v>
      </c>
      <c r="B33" s="1">
        <v>8315</v>
      </c>
      <c r="C33" s="2"/>
      <c r="D33" s="2">
        <v>98</v>
      </c>
      <c r="E33" s="2"/>
      <c r="F33" s="1">
        <v>8195</v>
      </c>
      <c r="G33" s="1">
        <v>4298</v>
      </c>
      <c r="H33" s="2">
        <v>51</v>
      </c>
      <c r="I33" s="1">
        <v>46314</v>
      </c>
      <c r="J33" s="1">
        <v>23942</v>
      </c>
      <c r="K33" s="7"/>
      <c r="L33" s="8"/>
      <c r="M33" s="26">
        <f t="shared" si="9"/>
        <v>1.1785929043896573E-2</v>
      </c>
      <c r="N33" s="4">
        <f t="shared" si="10"/>
        <v>6533.3333333333339</v>
      </c>
      <c r="O33" s="5">
        <f t="shared" si="11"/>
        <v>0.25433673469387741</v>
      </c>
      <c r="P33" s="5"/>
      <c r="Q33" s="22">
        <f t="shared" si="12"/>
        <v>980</v>
      </c>
      <c r="R33" s="22">
        <f t="shared" si="13"/>
        <v>3920</v>
      </c>
      <c r="S33" s="22">
        <f t="shared" si="14"/>
        <v>1633.3333333333335</v>
      </c>
      <c r="T33" s="22">
        <f t="shared" si="15"/>
        <v>816.66666666666674</v>
      </c>
      <c r="U33" s="22">
        <f t="shared" si="16"/>
        <v>98</v>
      </c>
      <c r="V33" s="19">
        <f t="shared" si="17"/>
        <v>6435.3333333333339</v>
      </c>
    </row>
    <row r="34" spans="1:22" ht="15" thickBot="1" x14ac:dyDescent="0.4">
      <c r="A34" s="3" t="s">
        <v>25</v>
      </c>
      <c r="B34" s="1">
        <v>7653</v>
      </c>
      <c r="C34" s="2"/>
      <c r="D34" s="2">
        <v>331</v>
      </c>
      <c r="E34" s="2"/>
      <c r="F34" s="1">
        <v>2441</v>
      </c>
      <c r="G34" s="1">
        <v>1486</v>
      </c>
      <c r="H34" s="2">
        <v>64</v>
      </c>
      <c r="I34" s="1">
        <v>84457</v>
      </c>
      <c r="J34" s="1">
        <v>16404</v>
      </c>
      <c r="K34" s="7"/>
      <c r="L34" s="8"/>
      <c r="M34" s="26">
        <f t="shared" si="9"/>
        <v>4.3251012674768066E-2</v>
      </c>
      <c r="N34" s="4">
        <f t="shared" si="10"/>
        <v>22066.666666666668</v>
      </c>
      <c r="O34" s="5">
        <f t="shared" si="11"/>
        <v>0.88938066465256793</v>
      </c>
      <c r="P34" s="5"/>
      <c r="Q34" s="22">
        <f t="shared" si="12"/>
        <v>3310</v>
      </c>
      <c r="R34" s="22">
        <f t="shared" si="13"/>
        <v>13240</v>
      </c>
      <c r="S34" s="22">
        <f t="shared" si="14"/>
        <v>5516.666666666667</v>
      </c>
      <c r="T34" s="22">
        <f t="shared" si="15"/>
        <v>2758.3333333333335</v>
      </c>
      <c r="U34" s="22">
        <f t="shared" si="16"/>
        <v>331</v>
      </c>
      <c r="V34" s="19">
        <f t="shared" si="17"/>
        <v>21735.666666666668</v>
      </c>
    </row>
    <row r="35" spans="1:22" ht="15" thickBot="1" x14ac:dyDescent="0.4">
      <c r="A35" s="3" t="s">
        <v>45</v>
      </c>
      <c r="B35" s="1">
        <v>6953</v>
      </c>
      <c r="C35" s="2"/>
      <c r="D35" s="2">
        <v>174</v>
      </c>
      <c r="E35" s="2"/>
      <c r="F35" s="1">
        <v>5104</v>
      </c>
      <c r="G35" s="1">
        <v>2387</v>
      </c>
      <c r="H35" s="2">
        <v>60</v>
      </c>
      <c r="I35" s="1">
        <v>52505</v>
      </c>
      <c r="J35" s="1">
        <v>18022</v>
      </c>
      <c r="K35" s="7"/>
      <c r="L35" s="8"/>
      <c r="M35" s="26">
        <f t="shared" si="9"/>
        <v>2.5025168991802099E-2</v>
      </c>
      <c r="N35" s="4">
        <f t="shared" si="10"/>
        <v>11600</v>
      </c>
      <c r="O35" s="5">
        <f t="shared" si="11"/>
        <v>0.56000000000000005</v>
      </c>
      <c r="P35" s="5"/>
      <c r="Q35" s="22">
        <f t="shared" si="12"/>
        <v>1740</v>
      </c>
      <c r="R35" s="22">
        <f t="shared" si="13"/>
        <v>6960</v>
      </c>
      <c r="S35" s="22">
        <f t="shared" si="14"/>
        <v>2900</v>
      </c>
      <c r="T35" s="22">
        <f t="shared" si="15"/>
        <v>1450</v>
      </c>
      <c r="U35" s="22">
        <f t="shared" si="16"/>
        <v>174</v>
      </c>
      <c r="V35" s="19">
        <f t="shared" si="17"/>
        <v>11426</v>
      </c>
    </row>
    <row r="36" spans="1:22" ht="15" thickBot="1" x14ac:dyDescent="0.4">
      <c r="A36" s="3" t="s">
        <v>43</v>
      </c>
      <c r="B36" s="1">
        <v>6447</v>
      </c>
      <c r="C36" s="2"/>
      <c r="D36" s="2">
        <v>224</v>
      </c>
      <c r="E36" s="2"/>
      <c r="F36" s="1">
        <v>3686</v>
      </c>
      <c r="G36" s="1">
        <v>6621</v>
      </c>
      <c r="H36" s="2">
        <v>230</v>
      </c>
      <c r="I36" s="1">
        <v>31039</v>
      </c>
      <c r="J36" s="1">
        <v>31875</v>
      </c>
      <c r="K36" s="8"/>
      <c r="L36" s="8"/>
      <c r="M36" s="26">
        <f t="shared" si="9"/>
        <v>3.4744842562432141E-2</v>
      </c>
      <c r="N36" s="4">
        <f t="shared" si="10"/>
        <v>14933.333333333334</v>
      </c>
      <c r="O36" s="5">
        <f t="shared" si="11"/>
        <v>0.75316964285714283</v>
      </c>
      <c r="P36" s="5"/>
      <c r="Q36" s="22">
        <f t="shared" si="12"/>
        <v>2240</v>
      </c>
      <c r="R36" s="22">
        <f t="shared" si="13"/>
        <v>8960</v>
      </c>
      <c r="S36" s="22">
        <f t="shared" si="14"/>
        <v>3733.3333333333335</v>
      </c>
      <c r="T36" s="22">
        <f t="shared" si="15"/>
        <v>1866.6666666666667</v>
      </c>
      <c r="U36" s="22">
        <f t="shared" si="16"/>
        <v>224</v>
      </c>
      <c r="V36" s="19">
        <f t="shared" si="17"/>
        <v>14709.333333333334</v>
      </c>
    </row>
    <row r="37" spans="1:22" ht="15" thickBot="1" x14ac:dyDescent="0.4">
      <c r="A37" s="3" t="s">
        <v>38</v>
      </c>
      <c r="B37" s="1">
        <v>6440</v>
      </c>
      <c r="C37" s="2"/>
      <c r="D37" s="2">
        <v>304</v>
      </c>
      <c r="E37" s="2"/>
      <c r="F37" s="1">
        <v>3828</v>
      </c>
      <c r="G37" s="1">
        <v>1441</v>
      </c>
      <c r="H37" s="2">
        <v>68</v>
      </c>
      <c r="I37" s="1">
        <v>86900</v>
      </c>
      <c r="J37" s="1">
        <v>19451</v>
      </c>
      <c r="K37" s="8"/>
      <c r="L37" s="8"/>
      <c r="M37" s="26">
        <f t="shared" si="9"/>
        <v>4.7204968944099382E-2</v>
      </c>
      <c r="N37" s="4">
        <f t="shared" si="10"/>
        <v>20266.666666666668</v>
      </c>
      <c r="O37" s="5">
        <f t="shared" si="11"/>
        <v>0.81111842105263154</v>
      </c>
      <c r="P37" s="5"/>
      <c r="Q37" s="22">
        <f t="shared" si="12"/>
        <v>3040</v>
      </c>
      <c r="R37" s="22">
        <f t="shared" si="13"/>
        <v>12160</v>
      </c>
      <c r="S37" s="22">
        <f t="shared" si="14"/>
        <v>5066.666666666667</v>
      </c>
      <c r="T37" s="22">
        <f t="shared" si="15"/>
        <v>2533.3333333333335</v>
      </c>
      <c r="U37" s="22">
        <f t="shared" si="16"/>
        <v>304</v>
      </c>
      <c r="V37" s="19">
        <f t="shared" si="17"/>
        <v>19962.666666666668</v>
      </c>
    </row>
    <row r="38" spans="1:22" ht="21.5" thickBot="1" x14ac:dyDescent="0.4">
      <c r="A38" s="3" t="s">
        <v>63</v>
      </c>
      <c r="B38" s="1">
        <v>6272</v>
      </c>
      <c r="C38" s="2"/>
      <c r="D38" s="2">
        <v>323</v>
      </c>
      <c r="E38" s="2"/>
      <c r="F38" s="1">
        <v>5069</v>
      </c>
      <c r="G38" s="1">
        <v>8887</v>
      </c>
      <c r="H38" s="2">
        <v>458</v>
      </c>
      <c r="I38" s="1">
        <v>29570</v>
      </c>
      <c r="J38" s="1">
        <v>41899</v>
      </c>
      <c r="K38" s="8"/>
      <c r="L38" s="8"/>
      <c r="M38" s="26">
        <f t="shared" si="9"/>
        <v>5.1498724489795922E-2</v>
      </c>
      <c r="N38" s="4">
        <f t="shared" si="10"/>
        <v>21533.333333333336</v>
      </c>
      <c r="O38" s="5">
        <f t="shared" si="11"/>
        <v>0.76459752321981422</v>
      </c>
      <c r="P38" s="5"/>
      <c r="Q38" s="22">
        <f t="shared" si="12"/>
        <v>3230.0000000000005</v>
      </c>
      <c r="R38" s="22">
        <f t="shared" si="13"/>
        <v>12920.000000000002</v>
      </c>
      <c r="S38" s="22">
        <f t="shared" si="14"/>
        <v>5383.3333333333339</v>
      </c>
      <c r="T38" s="22">
        <f t="shared" si="15"/>
        <v>2691.666666666667</v>
      </c>
      <c r="U38" s="22">
        <f t="shared" si="16"/>
        <v>323</v>
      </c>
      <c r="V38" s="19">
        <f t="shared" si="17"/>
        <v>21210.333333333336</v>
      </c>
    </row>
    <row r="39" spans="1:22" ht="15" thickBot="1" x14ac:dyDescent="0.4">
      <c r="A39" s="3" t="s">
        <v>28</v>
      </c>
      <c r="B39" s="1">
        <v>6251</v>
      </c>
      <c r="C39" s="2"/>
      <c r="D39" s="2">
        <v>67</v>
      </c>
      <c r="E39" s="2"/>
      <c r="F39" s="1">
        <v>3999</v>
      </c>
      <c r="G39" s="1">
        <v>1950</v>
      </c>
      <c r="H39" s="2">
        <v>21</v>
      </c>
      <c r="I39" s="1">
        <v>146510</v>
      </c>
      <c r="J39" s="1">
        <v>45699</v>
      </c>
      <c r="K39" s="8"/>
      <c r="L39" s="8"/>
      <c r="M39" s="26">
        <f t="shared" si="9"/>
        <v>1.0718285074388097E-2</v>
      </c>
      <c r="N39" s="4">
        <f t="shared" si="10"/>
        <v>4466.666666666667</v>
      </c>
      <c r="O39" s="5">
        <f t="shared" si="11"/>
        <v>0.10470149253731349</v>
      </c>
      <c r="P39" s="5"/>
      <c r="Q39" s="22">
        <f t="shared" si="12"/>
        <v>670</v>
      </c>
      <c r="R39" s="22">
        <f t="shared" si="13"/>
        <v>2680</v>
      </c>
      <c r="S39" s="22">
        <f t="shared" si="14"/>
        <v>1116.6666666666667</v>
      </c>
      <c r="T39" s="22">
        <f t="shared" si="15"/>
        <v>558.33333333333337</v>
      </c>
      <c r="U39" s="22">
        <f t="shared" si="16"/>
        <v>67</v>
      </c>
      <c r="V39" s="19">
        <f t="shared" si="17"/>
        <v>4399.666666666667</v>
      </c>
    </row>
    <row r="40" spans="1:22" ht="15" thickBot="1" x14ac:dyDescent="0.4">
      <c r="A40" s="3" t="s">
        <v>31</v>
      </c>
      <c r="B40" s="1">
        <v>6098</v>
      </c>
      <c r="C40" s="2"/>
      <c r="D40" s="2">
        <v>306</v>
      </c>
      <c r="E40" s="2"/>
      <c r="F40" s="1">
        <v>1595</v>
      </c>
      <c r="G40" s="1">
        <v>1980</v>
      </c>
      <c r="H40" s="2">
        <v>99</v>
      </c>
      <c r="I40" s="1">
        <v>71603</v>
      </c>
      <c r="J40" s="1">
        <v>23247</v>
      </c>
      <c r="K40" s="7"/>
      <c r="L40" s="8"/>
      <c r="M40" s="26">
        <f t="shared" si="9"/>
        <v>5.0180387012135126E-2</v>
      </c>
      <c r="N40" s="4">
        <f t="shared" si="10"/>
        <v>20400</v>
      </c>
      <c r="O40" s="5">
        <f t="shared" si="11"/>
        <v>0.92181372549019602</v>
      </c>
      <c r="P40" s="5"/>
      <c r="Q40" s="22">
        <f t="shared" si="12"/>
        <v>3060</v>
      </c>
      <c r="R40" s="22">
        <f t="shared" si="13"/>
        <v>12240</v>
      </c>
      <c r="S40" s="22">
        <f t="shared" si="14"/>
        <v>5100</v>
      </c>
      <c r="T40" s="22">
        <f t="shared" si="15"/>
        <v>2550</v>
      </c>
      <c r="U40" s="22">
        <f t="shared" si="16"/>
        <v>306</v>
      </c>
      <c r="V40" s="19">
        <f t="shared" si="17"/>
        <v>20094</v>
      </c>
    </row>
    <row r="41" spans="1:22" ht="15" thickBot="1" x14ac:dyDescent="0.4">
      <c r="A41" s="3" t="s">
        <v>44</v>
      </c>
      <c r="B41" s="1">
        <v>4863</v>
      </c>
      <c r="C41" s="2"/>
      <c r="D41" s="2">
        <v>200</v>
      </c>
      <c r="E41" s="2"/>
      <c r="F41" s="1">
        <v>3538</v>
      </c>
      <c r="G41" s="1">
        <v>2319</v>
      </c>
      <c r="H41" s="2">
        <v>95</v>
      </c>
      <c r="I41" s="1">
        <v>102498</v>
      </c>
      <c r="J41" s="1">
        <v>48882</v>
      </c>
      <c r="K41" s="7"/>
      <c r="L41" s="8"/>
      <c r="M41" s="26">
        <f t="shared" si="9"/>
        <v>4.1126876413736378E-2</v>
      </c>
      <c r="N41" s="4">
        <f t="shared" si="10"/>
        <v>13333.333333333334</v>
      </c>
      <c r="O41" s="5">
        <f t="shared" si="11"/>
        <v>0.73465000000000003</v>
      </c>
      <c r="P41" s="5"/>
      <c r="Q41" s="22">
        <f t="shared" si="12"/>
        <v>2000</v>
      </c>
      <c r="R41" s="22">
        <f t="shared" si="13"/>
        <v>8000</v>
      </c>
      <c r="S41" s="22">
        <f t="shared" si="14"/>
        <v>3333.3333333333335</v>
      </c>
      <c r="T41" s="22">
        <f t="shared" si="15"/>
        <v>1666.6666666666667</v>
      </c>
      <c r="U41" s="22">
        <f t="shared" si="16"/>
        <v>200</v>
      </c>
      <c r="V41" s="19">
        <f t="shared" si="17"/>
        <v>13133.333333333334</v>
      </c>
    </row>
    <row r="42" spans="1:22" ht="15" thickBot="1" x14ac:dyDescent="0.4">
      <c r="A42" s="3" t="s">
        <v>46</v>
      </c>
      <c r="B42" s="1">
        <v>4589</v>
      </c>
      <c r="C42" s="2"/>
      <c r="D42" s="2">
        <v>272</v>
      </c>
      <c r="E42" s="2"/>
      <c r="F42" s="1">
        <v>1113</v>
      </c>
      <c r="G42" s="1">
        <v>1160</v>
      </c>
      <c r="H42" s="2">
        <v>69</v>
      </c>
      <c r="I42" s="1">
        <v>95869</v>
      </c>
      <c r="J42" s="1">
        <v>24228</v>
      </c>
      <c r="K42" s="7"/>
      <c r="L42" s="8"/>
      <c r="M42" s="26">
        <f t="shared" si="9"/>
        <v>5.9272172586620181E-2</v>
      </c>
      <c r="N42" s="4">
        <f t="shared" si="10"/>
        <v>18133.333333333336</v>
      </c>
      <c r="O42" s="5">
        <f t="shared" si="11"/>
        <v>0.93862132352941174</v>
      </c>
      <c r="P42" s="5"/>
      <c r="Q42" s="22">
        <f t="shared" si="12"/>
        <v>2720.0000000000005</v>
      </c>
      <c r="R42" s="22">
        <f t="shared" si="13"/>
        <v>10880.000000000002</v>
      </c>
      <c r="S42" s="22">
        <f t="shared" si="14"/>
        <v>4533.3333333333339</v>
      </c>
      <c r="T42" s="22">
        <f t="shared" si="15"/>
        <v>2266.666666666667</v>
      </c>
      <c r="U42" s="22">
        <f t="shared" si="16"/>
        <v>272</v>
      </c>
      <c r="V42" s="19">
        <f t="shared" si="17"/>
        <v>17861.333333333336</v>
      </c>
    </row>
    <row r="43" spans="1:22" ht="15" thickBot="1" x14ac:dyDescent="0.4">
      <c r="A43" s="3" t="s">
        <v>34</v>
      </c>
      <c r="B43" s="1">
        <v>4012</v>
      </c>
      <c r="C43" s="2"/>
      <c r="D43" s="2">
        <v>91</v>
      </c>
      <c r="E43" s="2"/>
      <c r="F43" s="2">
        <v>809</v>
      </c>
      <c r="G43" s="1">
        <v>1329</v>
      </c>
      <c r="H43" s="2">
        <v>30</v>
      </c>
      <c r="I43" s="1">
        <v>69008</v>
      </c>
      <c r="J43" s="1">
        <v>22867</v>
      </c>
      <c r="K43" s="8"/>
      <c r="L43" s="8"/>
      <c r="M43" s="26">
        <f t="shared" si="9"/>
        <v>2.2681954137587237E-2</v>
      </c>
      <c r="N43" s="4">
        <f t="shared" si="10"/>
        <v>6066.666666666667</v>
      </c>
      <c r="O43" s="5">
        <f t="shared" si="11"/>
        <v>0.86664835164835163</v>
      </c>
      <c r="P43" s="5"/>
      <c r="Q43" s="22">
        <f t="shared" si="12"/>
        <v>910</v>
      </c>
      <c r="R43" s="22">
        <f t="shared" si="13"/>
        <v>3640</v>
      </c>
      <c r="S43" s="22">
        <f t="shared" si="14"/>
        <v>1516.6666666666667</v>
      </c>
      <c r="T43" s="22">
        <f t="shared" si="15"/>
        <v>758.33333333333337</v>
      </c>
      <c r="U43" s="22">
        <f t="shared" si="16"/>
        <v>91</v>
      </c>
      <c r="V43" s="19">
        <f t="shared" si="17"/>
        <v>5975.666666666667</v>
      </c>
    </row>
    <row r="44" spans="1:22" ht="15" thickBot="1" x14ac:dyDescent="0.4">
      <c r="A44" s="3" t="s">
        <v>54</v>
      </c>
      <c r="B44" s="1">
        <v>3393</v>
      </c>
      <c r="C44" s="2"/>
      <c r="D44" s="2">
        <v>34</v>
      </c>
      <c r="E44" s="2"/>
      <c r="F44" s="1">
        <v>1234</v>
      </c>
      <c r="G44" s="1">
        <v>3835</v>
      </c>
      <c r="H44" s="2">
        <v>38</v>
      </c>
      <c r="I44" s="1">
        <v>23894</v>
      </c>
      <c r="J44" s="1">
        <v>27009</v>
      </c>
      <c r="K44" s="8"/>
      <c r="L44" s="8"/>
      <c r="M44" s="26">
        <f t="shared" si="9"/>
        <v>1.0020630710285883E-2</v>
      </c>
      <c r="N44" s="4">
        <f t="shared" si="10"/>
        <v>2266.666666666667</v>
      </c>
      <c r="O44" s="5">
        <f t="shared" si="11"/>
        <v>0.45558823529411774</v>
      </c>
      <c r="P44" s="5"/>
      <c r="Q44" s="22">
        <f t="shared" si="12"/>
        <v>340.00000000000006</v>
      </c>
      <c r="R44" s="22">
        <f t="shared" si="13"/>
        <v>1360.0000000000002</v>
      </c>
      <c r="S44" s="22">
        <f t="shared" si="14"/>
        <v>566.66666666666674</v>
      </c>
      <c r="T44" s="22">
        <f t="shared" si="15"/>
        <v>283.33333333333337</v>
      </c>
      <c r="U44" s="22">
        <f t="shared" si="16"/>
        <v>34</v>
      </c>
      <c r="V44" s="19">
        <f t="shared" si="17"/>
        <v>2232.666666666667</v>
      </c>
    </row>
    <row r="45" spans="1:22" ht="15" thickBot="1" x14ac:dyDescent="0.4">
      <c r="A45" s="3" t="s">
        <v>37</v>
      </c>
      <c r="B45" s="1">
        <v>3228</v>
      </c>
      <c r="C45" s="2"/>
      <c r="D45" s="2">
        <v>127</v>
      </c>
      <c r="E45" s="2"/>
      <c r="F45" s="1">
        <v>1976</v>
      </c>
      <c r="G45" s="2">
        <v>765</v>
      </c>
      <c r="H45" s="2">
        <v>30</v>
      </c>
      <c r="I45" s="1">
        <v>75450</v>
      </c>
      <c r="J45" s="1">
        <v>17889</v>
      </c>
      <c r="K45" s="7"/>
      <c r="L45" s="8"/>
      <c r="M45" s="26">
        <f t="shared" si="9"/>
        <v>3.9343246592317221E-2</v>
      </c>
      <c r="N45" s="4">
        <f t="shared" si="10"/>
        <v>8466.6666666666679</v>
      </c>
      <c r="O45" s="5">
        <f t="shared" si="11"/>
        <v>0.76661417322834646</v>
      </c>
      <c r="P45" s="5"/>
      <c r="Q45" s="22">
        <f t="shared" si="12"/>
        <v>1270.0000000000002</v>
      </c>
      <c r="R45" s="22">
        <f t="shared" si="13"/>
        <v>5080.0000000000009</v>
      </c>
      <c r="S45" s="22">
        <f t="shared" si="14"/>
        <v>2116.666666666667</v>
      </c>
      <c r="T45" s="22">
        <f t="shared" si="15"/>
        <v>1058.3333333333335</v>
      </c>
      <c r="U45" s="22">
        <f t="shared" si="16"/>
        <v>127.00000000000001</v>
      </c>
      <c r="V45" s="19">
        <f t="shared" si="17"/>
        <v>8339.6666666666679</v>
      </c>
    </row>
    <row r="46" spans="1:22" ht="15" thickBot="1" x14ac:dyDescent="0.4">
      <c r="A46" s="3" t="s">
        <v>42</v>
      </c>
      <c r="B46" s="1">
        <v>3071</v>
      </c>
      <c r="C46" s="2"/>
      <c r="D46" s="2">
        <v>133</v>
      </c>
      <c r="E46" s="2"/>
      <c r="F46" s="1">
        <v>1709</v>
      </c>
      <c r="G46" s="1">
        <v>2259</v>
      </c>
      <c r="H46" s="2">
        <v>98</v>
      </c>
      <c r="I46" s="1">
        <v>34794</v>
      </c>
      <c r="J46" s="1">
        <v>25589</v>
      </c>
      <c r="K46" s="8"/>
      <c r="L46" s="8"/>
      <c r="M46" s="26">
        <f t="shared" si="9"/>
        <v>4.3308368609573426E-2</v>
      </c>
      <c r="N46" s="4">
        <f t="shared" si="10"/>
        <v>8866.6666666666679</v>
      </c>
      <c r="O46" s="5">
        <f t="shared" si="11"/>
        <v>0.80725563909774434</v>
      </c>
      <c r="P46" s="5"/>
      <c r="Q46" s="22">
        <f t="shared" si="12"/>
        <v>1330.0000000000002</v>
      </c>
      <c r="R46" s="22">
        <f t="shared" si="13"/>
        <v>5320.0000000000009</v>
      </c>
      <c r="S46" s="22">
        <f t="shared" si="14"/>
        <v>2216.666666666667</v>
      </c>
      <c r="T46" s="22">
        <f t="shared" si="15"/>
        <v>1108.3333333333335</v>
      </c>
      <c r="U46" s="22">
        <f t="shared" si="16"/>
        <v>133</v>
      </c>
      <c r="V46" s="19">
        <f t="shared" si="17"/>
        <v>8733.6666666666679</v>
      </c>
    </row>
    <row r="47" spans="1:22" ht="15" thickBot="1" x14ac:dyDescent="0.4">
      <c r="A47" s="3" t="s">
        <v>49</v>
      </c>
      <c r="B47" s="1">
        <v>2230</v>
      </c>
      <c r="C47" s="2"/>
      <c r="D47" s="2">
        <v>67</v>
      </c>
      <c r="E47" s="2"/>
      <c r="F47" s="2">
        <v>784</v>
      </c>
      <c r="G47" s="1">
        <v>1248</v>
      </c>
      <c r="H47" s="2">
        <v>37</v>
      </c>
      <c r="I47" s="1">
        <v>31961</v>
      </c>
      <c r="J47" s="1">
        <v>17885</v>
      </c>
      <c r="K47" s="7"/>
      <c r="L47" s="8"/>
      <c r="M47" s="26">
        <f t="shared" si="9"/>
        <v>3.0044843049327353E-2</v>
      </c>
      <c r="N47" s="4">
        <f t="shared" si="10"/>
        <v>4466.666666666667</v>
      </c>
      <c r="O47" s="5">
        <f t="shared" si="11"/>
        <v>0.82447761194029856</v>
      </c>
      <c r="P47" s="5"/>
      <c r="Q47" s="22">
        <f t="shared" si="12"/>
        <v>670</v>
      </c>
      <c r="R47" s="22">
        <f t="shared" si="13"/>
        <v>2680</v>
      </c>
      <c r="S47" s="22">
        <f t="shared" si="14"/>
        <v>1116.6666666666667</v>
      </c>
      <c r="T47" s="22">
        <f t="shared" si="15"/>
        <v>558.33333333333337</v>
      </c>
      <c r="U47" s="22">
        <f t="shared" si="16"/>
        <v>67</v>
      </c>
      <c r="V47" s="19">
        <f t="shared" si="17"/>
        <v>4399.666666666667</v>
      </c>
    </row>
    <row r="48" spans="1:22" ht="15" thickBot="1" x14ac:dyDescent="0.4">
      <c r="A48" s="3" t="s">
        <v>53</v>
      </c>
      <c r="B48" s="1">
        <v>1491</v>
      </c>
      <c r="C48" s="2"/>
      <c r="D48" s="2">
        <v>35</v>
      </c>
      <c r="E48" s="2"/>
      <c r="F48" s="2">
        <v>664</v>
      </c>
      <c r="G48" s="1">
        <v>1957</v>
      </c>
      <c r="H48" s="2">
        <v>46</v>
      </c>
      <c r="I48" s="1">
        <v>44869</v>
      </c>
      <c r="J48" s="1">
        <v>58878</v>
      </c>
      <c r="K48" s="8"/>
      <c r="L48" s="8"/>
      <c r="M48" s="26">
        <f t="shared" si="9"/>
        <v>2.3474178403755867E-2</v>
      </c>
      <c r="N48" s="4">
        <f t="shared" si="10"/>
        <v>2333.3333333333335</v>
      </c>
      <c r="O48" s="5">
        <f t="shared" si="11"/>
        <v>0.71542857142857141</v>
      </c>
      <c r="P48" s="5"/>
      <c r="Q48" s="22">
        <f t="shared" si="12"/>
        <v>350</v>
      </c>
      <c r="R48" s="22">
        <f t="shared" si="13"/>
        <v>1400</v>
      </c>
      <c r="S48" s="22">
        <f t="shared" si="14"/>
        <v>583.33333333333337</v>
      </c>
      <c r="T48" s="22">
        <f t="shared" si="15"/>
        <v>291.66666666666669</v>
      </c>
      <c r="U48" s="22">
        <f t="shared" si="16"/>
        <v>35</v>
      </c>
      <c r="V48" s="19">
        <f t="shared" si="17"/>
        <v>2298.3333333333335</v>
      </c>
    </row>
    <row r="49" spans="1:22" ht="15" thickBot="1" x14ac:dyDescent="0.4">
      <c r="A49" s="3" t="s">
        <v>39</v>
      </c>
      <c r="B49" s="1">
        <v>1436</v>
      </c>
      <c r="C49" s="2"/>
      <c r="D49" s="2">
        <v>64</v>
      </c>
      <c r="E49" s="2"/>
      <c r="F49" s="2">
        <v>511</v>
      </c>
      <c r="G49" s="1">
        <v>1068</v>
      </c>
      <c r="H49" s="2">
        <v>48</v>
      </c>
      <c r="I49" s="1">
        <v>23500</v>
      </c>
      <c r="J49" s="1">
        <v>17482</v>
      </c>
      <c r="K49" s="7"/>
      <c r="L49" s="8"/>
      <c r="M49" s="26">
        <f t="shared" si="9"/>
        <v>4.456824512534819E-2</v>
      </c>
      <c r="N49" s="4">
        <f t="shared" si="10"/>
        <v>4266.666666666667</v>
      </c>
      <c r="O49" s="5">
        <f t="shared" si="11"/>
        <v>0.88023437500000001</v>
      </c>
      <c r="P49" s="5"/>
      <c r="Q49" s="22">
        <f t="shared" si="12"/>
        <v>640</v>
      </c>
      <c r="R49" s="22">
        <f t="shared" si="13"/>
        <v>2560</v>
      </c>
      <c r="S49" s="22">
        <f t="shared" si="14"/>
        <v>1066.6666666666667</v>
      </c>
      <c r="T49" s="22">
        <f t="shared" si="15"/>
        <v>533.33333333333337</v>
      </c>
      <c r="U49" s="22">
        <f t="shared" si="16"/>
        <v>64</v>
      </c>
      <c r="V49" s="19">
        <f t="shared" si="17"/>
        <v>4202.666666666667</v>
      </c>
    </row>
    <row r="50" spans="1:22" ht="15" thickBot="1" x14ac:dyDescent="0.4">
      <c r="A50" s="3" t="s">
        <v>56</v>
      </c>
      <c r="B50" s="1">
        <v>1362</v>
      </c>
      <c r="C50" s="2"/>
      <c r="D50" s="2">
        <v>54</v>
      </c>
      <c r="E50" s="2"/>
      <c r="F50" s="2">
        <v>570</v>
      </c>
      <c r="G50" s="2">
        <v>760</v>
      </c>
      <c r="H50" s="2">
        <v>30</v>
      </c>
      <c r="I50" s="1">
        <v>62885</v>
      </c>
      <c r="J50" s="1">
        <v>35089</v>
      </c>
      <c r="K50" s="8"/>
      <c r="L50" s="8"/>
      <c r="M50" s="26">
        <f t="shared" si="9"/>
        <v>3.9647577092511016E-2</v>
      </c>
      <c r="N50" s="4">
        <f t="shared" si="10"/>
        <v>3600</v>
      </c>
      <c r="O50" s="5">
        <f t="shared" si="11"/>
        <v>0.84166666666666667</v>
      </c>
      <c r="P50" s="5"/>
      <c r="Q50" s="22">
        <f t="shared" si="12"/>
        <v>540</v>
      </c>
      <c r="R50" s="22">
        <f t="shared" si="13"/>
        <v>2160</v>
      </c>
      <c r="S50" s="22">
        <f t="shared" si="14"/>
        <v>900</v>
      </c>
      <c r="T50" s="22">
        <f t="shared" si="15"/>
        <v>450</v>
      </c>
      <c r="U50" s="22">
        <f t="shared" si="16"/>
        <v>54</v>
      </c>
      <c r="V50" s="19">
        <f t="shared" si="17"/>
        <v>3546</v>
      </c>
    </row>
    <row r="51" spans="1:22" ht="15" thickBot="1" x14ac:dyDescent="0.4">
      <c r="A51" s="3" t="s">
        <v>48</v>
      </c>
      <c r="B51" s="2">
        <v>927</v>
      </c>
      <c r="C51" s="2"/>
      <c r="D51" s="2">
        <v>53</v>
      </c>
      <c r="E51" s="2"/>
      <c r="F51" s="2">
        <v>97</v>
      </c>
      <c r="G51" s="1">
        <v>1486</v>
      </c>
      <c r="H51" s="2">
        <v>85</v>
      </c>
      <c r="I51" s="1">
        <v>20048</v>
      </c>
      <c r="J51" s="1">
        <v>32129</v>
      </c>
      <c r="K51" s="8"/>
      <c r="L51" s="8"/>
      <c r="M51" s="26">
        <f t="shared" si="9"/>
        <v>5.7173678532901832E-2</v>
      </c>
      <c r="N51" s="4">
        <f t="shared" si="10"/>
        <v>3533.3333333333335</v>
      </c>
      <c r="O51" s="5">
        <f t="shared" si="11"/>
        <v>0.97254716981132072</v>
      </c>
      <c r="P51" s="5"/>
      <c r="Q51" s="22">
        <f t="shared" si="12"/>
        <v>530</v>
      </c>
      <c r="R51" s="22">
        <f t="shared" si="13"/>
        <v>2120</v>
      </c>
      <c r="S51" s="22">
        <f t="shared" si="14"/>
        <v>883.33333333333337</v>
      </c>
      <c r="T51" s="22">
        <f t="shared" si="15"/>
        <v>441.66666666666669</v>
      </c>
      <c r="U51" s="22">
        <f t="shared" si="16"/>
        <v>53</v>
      </c>
      <c r="V51" s="19">
        <f t="shared" si="17"/>
        <v>3480.3333333333335</v>
      </c>
    </row>
    <row r="52" spans="1:22" ht="15" thickBot="1" x14ac:dyDescent="0.4">
      <c r="A52" s="3" t="s">
        <v>55</v>
      </c>
      <c r="B52" s="2">
        <v>662</v>
      </c>
      <c r="C52" s="2"/>
      <c r="D52" s="2">
        <v>7</v>
      </c>
      <c r="E52" s="2"/>
      <c r="F52" s="2">
        <v>227</v>
      </c>
      <c r="G52" s="1">
        <v>1144</v>
      </c>
      <c r="H52" s="2">
        <v>12</v>
      </c>
      <c r="I52" s="1">
        <v>13416</v>
      </c>
      <c r="J52" s="1">
        <v>23181</v>
      </c>
      <c r="K52" s="7"/>
      <c r="L52" s="8"/>
      <c r="M52" s="25"/>
      <c r="N52" s="4">
        <f t="shared" si="10"/>
        <v>466.66666666666669</v>
      </c>
      <c r="O52" s="5">
        <f t="shared" si="11"/>
        <v>0.51357142857142857</v>
      </c>
      <c r="P52" s="5"/>
      <c r="Q52" s="22">
        <f>Q49*$N52</f>
        <v>298666.66666666669</v>
      </c>
      <c r="R52" s="22">
        <f>R49*$N52</f>
        <v>1194666.6666666667</v>
      </c>
      <c r="S52" s="22">
        <f>S49*$N52</f>
        <v>497777.77777777781</v>
      </c>
      <c r="T52" s="22">
        <f>T49*$N52</f>
        <v>248888.88888888891</v>
      </c>
      <c r="U52" s="22">
        <f>U49*$N52</f>
        <v>29866.666666666668</v>
      </c>
    </row>
    <row r="53" spans="1:22" ht="15" thickBot="1" x14ac:dyDescent="0.4">
      <c r="A53" s="3" t="s">
        <v>47</v>
      </c>
      <c r="B53" s="2">
        <v>632</v>
      </c>
      <c r="C53" s="2"/>
      <c r="D53" s="2">
        <v>17</v>
      </c>
      <c r="E53" s="2"/>
      <c r="F53" s="2">
        <v>54</v>
      </c>
      <c r="G53" s="2">
        <v>446</v>
      </c>
      <c r="H53" s="2">
        <v>12</v>
      </c>
      <c r="I53" s="1">
        <v>37712</v>
      </c>
      <c r="J53" s="1">
        <v>26635</v>
      </c>
      <c r="K53" s="7"/>
      <c r="L53" s="8"/>
      <c r="M53" s="24"/>
      <c r="N53" s="4"/>
      <c r="O53" s="5"/>
      <c r="P53" s="5"/>
    </row>
    <row r="54" spans="1:22" ht="15" thickBot="1" x14ac:dyDescent="0.4">
      <c r="A54" s="3" t="s">
        <v>51</v>
      </c>
      <c r="B54" s="2">
        <v>458</v>
      </c>
      <c r="C54" s="2"/>
      <c r="D54" s="2">
        <v>16</v>
      </c>
      <c r="E54" s="2"/>
      <c r="F54" s="2">
        <v>20</v>
      </c>
      <c r="G54" s="2">
        <v>429</v>
      </c>
      <c r="H54" s="2">
        <v>15</v>
      </c>
      <c r="I54" s="1">
        <v>21704</v>
      </c>
      <c r="J54" s="1">
        <v>20307</v>
      </c>
      <c r="K54" s="7"/>
      <c r="L54" s="8"/>
    </row>
    <row r="55" spans="1:22" ht="15" thickBot="1" x14ac:dyDescent="0.4">
      <c r="A55" s="3" t="s">
        <v>52</v>
      </c>
      <c r="B55" s="2">
        <v>379</v>
      </c>
      <c r="C55" s="2"/>
      <c r="D55" s="2">
        <v>10</v>
      </c>
      <c r="E55" s="2"/>
      <c r="F55" s="2">
        <v>45</v>
      </c>
      <c r="G55" s="2">
        <v>518</v>
      </c>
      <c r="H55" s="2">
        <v>14</v>
      </c>
      <c r="I55" s="1">
        <v>27364</v>
      </c>
      <c r="J55" s="1">
        <v>37406</v>
      </c>
      <c r="K55" s="8"/>
      <c r="L55" s="8"/>
    </row>
    <row r="56" spans="1:22" ht="15" thickBot="1" x14ac:dyDescent="0.4">
      <c r="A56" s="3" t="s">
        <v>64</v>
      </c>
      <c r="B56" s="2">
        <v>151</v>
      </c>
      <c r="C56" s="2"/>
      <c r="D56" s="2">
        <v>5</v>
      </c>
      <c r="E56" s="2"/>
      <c r="F56" s="2">
        <v>15</v>
      </c>
      <c r="G56" s="2"/>
      <c r="H56" s="2"/>
      <c r="I56" s="2">
        <v>605</v>
      </c>
      <c r="J56" s="2"/>
      <c r="K56" s="8"/>
      <c r="L56" s="7"/>
    </row>
    <row r="57" spans="1:22" ht="21.5" thickBot="1" x14ac:dyDescent="0.4">
      <c r="A57" s="3" t="s">
        <v>67</v>
      </c>
      <c r="B57" s="2">
        <v>16</v>
      </c>
      <c r="C57" s="2"/>
      <c r="D57" s="2">
        <v>2</v>
      </c>
      <c r="E57" s="2"/>
      <c r="F57" s="2">
        <v>2</v>
      </c>
      <c r="G57" s="2"/>
      <c r="H57" s="2"/>
      <c r="I57" s="1">
        <v>2336</v>
      </c>
      <c r="J57" s="2"/>
      <c r="K57" s="7"/>
      <c r="L57" s="7"/>
    </row>
    <row r="58" spans="1:22" ht="15" thickBot="1" x14ac:dyDescent="0.4">
      <c r="A58" s="3" t="s">
        <v>65</v>
      </c>
      <c r="B58" s="1">
        <v>2198</v>
      </c>
      <c r="C58" s="2"/>
      <c r="D58" s="2">
        <v>111</v>
      </c>
      <c r="E58" s="2"/>
      <c r="F58" s="1">
        <v>1341</v>
      </c>
      <c r="G58" s="2">
        <v>649</v>
      </c>
      <c r="H58" s="2">
        <v>33</v>
      </c>
      <c r="I58" s="1">
        <v>13022</v>
      </c>
      <c r="J58" s="1">
        <v>3845</v>
      </c>
      <c r="K58" s="7"/>
      <c r="L58" s="7"/>
    </row>
    <row r="59" spans="1:22" ht="21.5" thickBot="1" x14ac:dyDescent="0.4">
      <c r="A59" s="14" t="s">
        <v>66</v>
      </c>
      <c r="B59" s="15">
        <v>69</v>
      </c>
      <c r="C59" s="15"/>
      <c r="D59" s="15">
        <v>4</v>
      </c>
      <c r="E59" s="15"/>
      <c r="F59" s="15">
        <v>6</v>
      </c>
      <c r="G59" s="15"/>
      <c r="H59" s="15"/>
      <c r="I59" s="38">
        <v>1210</v>
      </c>
      <c r="J59" s="15"/>
      <c r="K59" s="39"/>
      <c r="L59" s="48"/>
    </row>
  </sheetData>
  <mergeCells count="2">
    <mergeCell ref="L1:N1"/>
    <mergeCell ref="Q1:U1"/>
  </mergeCells>
  <hyperlinks>
    <hyperlink ref="A6" r:id="rId1" display="https://www.worldometers.info/coronavirus/usa/new-jersey/" xr:uid="{49455842-F06D-4345-B478-542CE51DF8D1}"/>
    <hyperlink ref="A9" r:id="rId2" display="https://www.worldometers.info/coronavirus/usa/california/" xr:uid="{2ECFD74E-B554-456F-9FDC-E863F946C346}"/>
    <hyperlink ref="A10" r:id="rId3" display="https://www.worldometers.info/coronavirus/usa/pennsylvania/" xr:uid="{5B9BFCE8-0A95-455A-BAFB-9524F438BF2D}"/>
    <hyperlink ref="A12" r:id="rId4" display="https://www.worldometers.info/coronavirus/usa/florida/" xr:uid="{705C54A0-E0CE-4FBF-9EE6-C7DCC509B2D8}"/>
    <hyperlink ref="A13" r:id="rId5" display="https://www.worldometers.info/coronavirus/usa/texas/" xr:uid="{4BE529E5-9E77-4BDF-9BE3-F7B527383CA6}"/>
    <hyperlink ref="A17" r:id="rId6" display="https://www.worldometers.info/coronavirus/usa/louisiana/" xr:uid="{BB998DD1-78C2-4CCE-83A8-4EFDD8741B15}"/>
    <hyperlink ref="A19" r:id="rId7" display="https://www.worldometers.info/coronavirus/usa/ohio/" xr:uid="{E505475E-670C-4AEE-84AB-8F8895EF385F}"/>
    <hyperlink ref="A22" r:id="rId8" display="https://www.worldometers.info/coronavirus/usa/washington/" xr:uid="{453F5B6C-B6D4-477D-876C-E4409DF14724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5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9889</v>
      </c>
      <c r="C2" s="2"/>
      <c r="D2" s="2">
        <v>393</v>
      </c>
      <c r="E2" s="2"/>
      <c r="F2" s="1">
        <v>9476</v>
      </c>
      <c r="G2" s="1">
        <v>2017</v>
      </c>
      <c r="H2" s="2">
        <v>80</v>
      </c>
      <c r="I2" s="1">
        <v>128506</v>
      </c>
      <c r="J2" s="1">
        <v>26209</v>
      </c>
      <c r="K2" s="44"/>
      <c r="L2" s="52">
        <f>IFERROR(B2/I2,0)</f>
        <v>7.6953605279130935E-2</v>
      </c>
      <c r="M2" s="53">
        <f>IFERROR(H2/G2,0)</f>
        <v>3.966286564204264E-2</v>
      </c>
      <c r="N2" s="51">
        <f>D2*250</f>
        <v>98250</v>
      </c>
      <c r="O2" s="54">
        <f>ABS(N2-B2)/B2</f>
        <v>8.9352816260491448</v>
      </c>
    </row>
    <row r="3" spans="1:15" ht="14.5" thickBot="1" x14ac:dyDescent="0.35">
      <c r="A3" s="3" t="s">
        <v>52</v>
      </c>
      <c r="B3" s="2">
        <v>379</v>
      </c>
      <c r="C3" s="2"/>
      <c r="D3" s="2">
        <v>10</v>
      </c>
      <c r="E3" s="2"/>
      <c r="F3" s="2">
        <v>45</v>
      </c>
      <c r="G3" s="2">
        <v>518</v>
      </c>
      <c r="H3" s="2">
        <v>14</v>
      </c>
      <c r="I3" s="1">
        <v>27364</v>
      </c>
      <c r="J3" s="1">
        <v>37406</v>
      </c>
      <c r="K3" s="44"/>
      <c r="L3" s="52">
        <f>IFERROR(B3/I3,0)</f>
        <v>1.3850314281537787E-2</v>
      </c>
      <c r="M3" s="53">
        <f>IFERROR(H3/G3,0)</f>
        <v>2.7027027027027029E-2</v>
      </c>
      <c r="N3" s="51">
        <f>D3*250</f>
        <v>2500</v>
      </c>
      <c r="O3" s="54">
        <f t="shared" ref="O3:O56" si="0">ABS(N3-B3)/B3</f>
        <v>5.5963060686015833</v>
      </c>
    </row>
    <row r="4" spans="1:15" ht="14.5" thickBot="1" x14ac:dyDescent="0.35">
      <c r="A4" s="3" t="s">
        <v>33</v>
      </c>
      <c r="B4" s="1">
        <v>11119</v>
      </c>
      <c r="C4" s="2"/>
      <c r="D4" s="2">
        <v>536</v>
      </c>
      <c r="E4" s="2"/>
      <c r="F4" s="1">
        <v>10513</v>
      </c>
      <c r="G4" s="1">
        <v>1528</v>
      </c>
      <c r="H4" s="2">
        <v>74</v>
      </c>
      <c r="I4" s="1">
        <v>137739</v>
      </c>
      <c r="J4" s="1">
        <v>18924</v>
      </c>
      <c r="K4" s="44"/>
      <c r="L4" s="52">
        <f>IFERROR(B4/I4,0)</f>
        <v>8.072513957557409E-2</v>
      </c>
      <c r="M4" s="53">
        <f>IFERROR(H4/G4,0)</f>
        <v>4.8429319371727751E-2</v>
      </c>
      <c r="N4" s="51">
        <f>D4*250</f>
        <v>134000</v>
      </c>
      <c r="O4" s="54">
        <f t="shared" si="0"/>
        <v>11.051443475132656</v>
      </c>
    </row>
    <row r="5" spans="1:15" ht="12.5" customHeight="1" thickBot="1" x14ac:dyDescent="0.35">
      <c r="A5" s="3" t="s">
        <v>34</v>
      </c>
      <c r="B5" s="1">
        <v>4012</v>
      </c>
      <c r="C5" s="2"/>
      <c r="D5" s="2">
        <v>91</v>
      </c>
      <c r="E5" s="2"/>
      <c r="F5" s="2">
        <v>809</v>
      </c>
      <c r="G5" s="1">
        <v>1329</v>
      </c>
      <c r="H5" s="2">
        <v>30</v>
      </c>
      <c r="I5" s="1">
        <v>69008</v>
      </c>
      <c r="J5" s="1">
        <v>22867</v>
      </c>
      <c r="K5" s="44"/>
      <c r="L5" s="52">
        <f>IFERROR(B5/I5,0)</f>
        <v>5.8138186876883838E-2</v>
      </c>
      <c r="M5" s="53">
        <f>IFERROR(H5/G5,0)</f>
        <v>2.2573363431151242E-2</v>
      </c>
      <c r="N5" s="51">
        <f>D5*250</f>
        <v>22750</v>
      </c>
      <c r="O5" s="54">
        <f t="shared" si="0"/>
        <v>4.6704885343968092</v>
      </c>
    </row>
    <row r="6" spans="1:15" ht="15" thickBot="1" x14ac:dyDescent="0.35">
      <c r="A6" s="47" t="s">
        <v>10</v>
      </c>
      <c r="B6" s="1">
        <v>67917</v>
      </c>
      <c r="C6" s="2"/>
      <c r="D6" s="1">
        <v>2717</v>
      </c>
      <c r="E6" s="2"/>
      <c r="F6" s="1">
        <v>54220</v>
      </c>
      <c r="G6" s="1">
        <v>1719</v>
      </c>
      <c r="H6" s="2">
        <v>69</v>
      </c>
      <c r="I6" s="1">
        <v>958161</v>
      </c>
      <c r="J6" s="1">
        <v>24250</v>
      </c>
      <c r="K6" s="44"/>
      <c r="L6" s="52">
        <f>IFERROR(B6/I6,0)</f>
        <v>7.0882659594786263E-2</v>
      </c>
      <c r="M6" s="53">
        <f>IFERROR(H6/G6,0)</f>
        <v>4.0139616055846421E-2</v>
      </c>
      <c r="N6" s="51">
        <f>D6*250</f>
        <v>679250</v>
      </c>
      <c r="O6" s="54">
        <f t="shared" si="0"/>
        <v>9.001177908329284</v>
      </c>
    </row>
    <row r="7" spans="1:15" ht="14.5" thickBot="1" x14ac:dyDescent="0.35">
      <c r="A7" s="3" t="s">
        <v>18</v>
      </c>
      <c r="B7" s="1">
        <v>19703</v>
      </c>
      <c r="C7" s="2"/>
      <c r="D7" s="2">
        <v>971</v>
      </c>
      <c r="E7" s="2"/>
      <c r="F7" s="1">
        <v>18173</v>
      </c>
      <c r="G7" s="1">
        <v>3421</v>
      </c>
      <c r="H7" s="2">
        <v>169</v>
      </c>
      <c r="I7" s="1">
        <v>104077</v>
      </c>
      <c r="J7" s="1">
        <v>18073</v>
      </c>
      <c r="K7" s="44"/>
      <c r="L7" s="52">
        <f>IFERROR(B7/I7,0)</f>
        <v>0.18931175956263152</v>
      </c>
      <c r="M7" s="53">
        <f>IFERROR(H7/G7,0)</f>
        <v>4.9400760011692489E-2</v>
      </c>
      <c r="N7" s="51">
        <f>D7*250</f>
        <v>242750</v>
      </c>
      <c r="O7" s="54">
        <f t="shared" si="0"/>
        <v>11.320458813378673</v>
      </c>
    </row>
    <row r="8" spans="1:15" ht="14.5" thickBot="1" x14ac:dyDescent="0.35">
      <c r="A8" s="3" t="s">
        <v>23</v>
      </c>
      <c r="B8" s="1">
        <v>33554</v>
      </c>
      <c r="C8" s="2"/>
      <c r="D8" s="1">
        <v>2967</v>
      </c>
      <c r="E8" s="2"/>
      <c r="F8" s="1">
        <v>30522</v>
      </c>
      <c r="G8" s="1">
        <v>9411</v>
      </c>
      <c r="H8" s="2">
        <v>832</v>
      </c>
      <c r="I8" s="1">
        <v>130192</v>
      </c>
      <c r="J8" s="1">
        <v>36517</v>
      </c>
      <c r="K8" s="44"/>
      <c r="L8" s="52">
        <f>IFERROR(B8/I8,0)</f>
        <v>0.25772704928106183</v>
      </c>
      <c r="M8" s="53">
        <f>IFERROR(H8/G8,0)</f>
        <v>8.8407183083625551E-2</v>
      </c>
      <c r="N8" s="51">
        <f>D8*250</f>
        <v>741750</v>
      </c>
      <c r="O8" s="54">
        <f t="shared" si="0"/>
        <v>21.106157239077309</v>
      </c>
    </row>
    <row r="9" spans="1:15" ht="14.5" thickBot="1" x14ac:dyDescent="0.35">
      <c r="A9" s="3" t="s">
        <v>43</v>
      </c>
      <c r="B9" s="1">
        <v>6447</v>
      </c>
      <c r="C9" s="2"/>
      <c r="D9" s="2">
        <v>224</v>
      </c>
      <c r="E9" s="2"/>
      <c r="F9" s="1">
        <v>3686</v>
      </c>
      <c r="G9" s="1">
        <v>6621</v>
      </c>
      <c r="H9" s="2">
        <v>230</v>
      </c>
      <c r="I9" s="1">
        <v>31039</v>
      </c>
      <c r="J9" s="1">
        <v>31875</v>
      </c>
      <c r="K9" s="44"/>
      <c r="L9" s="52">
        <f>IFERROR(B9/I9,0)</f>
        <v>0.20770643384129645</v>
      </c>
      <c r="M9" s="53">
        <f>IFERROR(H9/G9,0)</f>
        <v>3.4737954991693097E-2</v>
      </c>
      <c r="N9" s="51">
        <f>D9*250</f>
        <v>56000</v>
      </c>
      <c r="O9" s="54">
        <f t="shared" si="0"/>
        <v>7.686210640608035</v>
      </c>
    </row>
    <row r="10" spans="1:15" ht="14.5" thickBot="1" x14ac:dyDescent="0.35">
      <c r="A10" s="3" t="s">
        <v>63</v>
      </c>
      <c r="B10" s="1">
        <v>6272</v>
      </c>
      <c r="C10" s="2"/>
      <c r="D10" s="2">
        <v>323</v>
      </c>
      <c r="E10" s="2"/>
      <c r="F10" s="1">
        <v>5069</v>
      </c>
      <c r="G10" s="1">
        <v>8887</v>
      </c>
      <c r="H10" s="2">
        <v>458</v>
      </c>
      <c r="I10" s="1">
        <v>29570</v>
      </c>
      <c r="J10" s="1">
        <v>41899</v>
      </c>
      <c r="K10" s="44"/>
      <c r="L10" s="52">
        <f>IFERROR(B10/I10,0)</f>
        <v>0.21210686506594523</v>
      </c>
      <c r="M10" s="53">
        <f>IFERROR(H10/G10,0)</f>
        <v>5.1535951389670306E-2</v>
      </c>
      <c r="N10" s="51">
        <f>D10*250</f>
        <v>80750</v>
      </c>
      <c r="O10" s="54">
        <f t="shared" si="0"/>
        <v>11.87468112244898</v>
      </c>
    </row>
    <row r="11" spans="1:15" ht="15" thickBot="1" x14ac:dyDescent="0.35">
      <c r="A11" s="47" t="s">
        <v>13</v>
      </c>
      <c r="B11" s="1">
        <v>40596</v>
      </c>
      <c r="C11" s="2"/>
      <c r="D11" s="1">
        <v>1721</v>
      </c>
      <c r="E11" s="2"/>
      <c r="F11" s="1">
        <v>37829</v>
      </c>
      <c r="G11" s="1">
        <v>1890</v>
      </c>
      <c r="H11" s="2">
        <v>80</v>
      </c>
      <c r="I11" s="1">
        <v>648382</v>
      </c>
      <c r="J11" s="1">
        <v>30189</v>
      </c>
      <c r="K11" s="44"/>
      <c r="L11" s="52">
        <f>IFERROR(B11/I11,0)</f>
        <v>6.2611238436600644E-2</v>
      </c>
      <c r="M11" s="53">
        <f>IFERROR(H11/G11,0)</f>
        <v>4.2328042328042326E-2</v>
      </c>
      <c r="N11" s="51">
        <f>D11*250</f>
        <v>430250</v>
      </c>
      <c r="O11" s="54">
        <f t="shared" si="0"/>
        <v>9.5983348113114584</v>
      </c>
    </row>
    <row r="12" spans="1:15" ht="14.5" thickBot="1" x14ac:dyDescent="0.35">
      <c r="A12" s="3" t="s">
        <v>16</v>
      </c>
      <c r="B12" s="1">
        <v>33833</v>
      </c>
      <c r="C12" s="46">
        <v>325</v>
      </c>
      <c r="D12" s="1">
        <v>1405</v>
      </c>
      <c r="E12" s="2"/>
      <c r="F12" s="1">
        <v>32088</v>
      </c>
      <c r="G12" s="1">
        <v>3187</v>
      </c>
      <c r="H12" s="2">
        <v>132</v>
      </c>
      <c r="I12" s="1">
        <v>243547</v>
      </c>
      <c r="J12" s="1">
        <v>22938</v>
      </c>
      <c r="K12" s="44"/>
      <c r="L12" s="52">
        <f>IFERROR(B12/I12,0)</f>
        <v>0.13891774482954009</v>
      </c>
      <c r="M12" s="53">
        <f>IFERROR(H12/G12,0)</f>
        <v>4.1418261688107937E-2</v>
      </c>
      <c r="N12" s="51">
        <f>D12*250</f>
        <v>351250</v>
      </c>
      <c r="O12" s="54">
        <f t="shared" si="0"/>
        <v>9.3818756835042709</v>
      </c>
    </row>
    <row r="13" spans="1:15" ht="15" thickBot="1" x14ac:dyDescent="0.35">
      <c r="A13" s="3" t="s">
        <v>64</v>
      </c>
      <c r="B13" s="2">
        <v>151</v>
      </c>
      <c r="C13" s="2"/>
      <c r="D13" s="2">
        <v>5</v>
      </c>
      <c r="E13" s="2"/>
      <c r="F13" s="2">
        <v>15</v>
      </c>
      <c r="G13" s="2"/>
      <c r="H13" s="2"/>
      <c r="I13" s="2">
        <v>605</v>
      </c>
      <c r="J13" s="2"/>
      <c r="K13" s="43"/>
      <c r="L13" s="52">
        <f>IFERROR(B13/I13,0)</f>
        <v>0.24958677685950414</v>
      </c>
      <c r="M13" s="53">
        <f>IFERROR(H13/G13,0)</f>
        <v>0</v>
      </c>
      <c r="N13" s="51">
        <f>D13*250</f>
        <v>1250</v>
      </c>
      <c r="O13" s="54">
        <f t="shared" si="0"/>
        <v>7.2781456953642385</v>
      </c>
    </row>
    <row r="14" spans="1:15" ht="15" thickBot="1" x14ac:dyDescent="0.35">
      <c r="A14" s="3" t="s">
        <v>47</v>
      </c>
      <c r="B14" s="2">
        <v>632</v>
      </c>
      <c r="C14" s="2"/>
      <c r="D14" s="2">
        <v>17</v>
      </c>
      <c r="E14" s="2"/>
      <c r="F14" s="2">
        <v>54</v>
      </c>
      <c r="G14" s="2">
        <v>446</v>
      </c>
      <c r="H14" s="2">
        <v>12</v>
      </c>
      <c r="I14" s="1">
        <v>37712</v>
      </c>
      <c r="J14" s="1">
        <v>26635</v>
      </c>
      <c r="K14" s="43"/>
      <c r="L14" s="52">
        <f>IFERROR(B14/I14,0)</f>
        <v>1.6758591429783622E-2</v>
      </c>
      <c r="M14" s="53">
        <f>IFERROR(H14/G14,0)</f>
        <v>2.6905829596412557E-2</v>
      </c>
      <c r="N14" s="51">
        <f>D14*250</f>
        <v>4250</v>
      </c>
      <c r="O14" s="54">
        <f t="shared" si="0"/>
        <v>5.7246835443037973</v>
      </c>
    </row>
    <row r="15" spans="1:15" ht="15" thickBot="1" x14ac:dyDescent="0.35">
      <c r="A15" s="3" t="s">
        <v>49</v>
      </c>
      <c r="B15" s="1">
        <v>2230</v>
      </c>
      <c r="C15" s="2"/>
      <c r="D15" s="2">
        <v>67</v>
      </c>
      <c r="E15" s="2"/>
      <c r="F15" s="2">
        <v>784</v>
      </c>
      <c r="G15" s="1">
        <v>1248</v>
      </c>
      <c r="H15" s="2">
        <v>37</v>
      </c>
      <c r="I15" s="1">
        <v>31961</v>
      </c>
      <c r="J15" s="1">
        <v>17885</v>
      </c>
      <c r="K15" s="43"/>
      <c r="L15" s="52">
        <f>IFERROR(B15/I15,0)</f>
        <v>6.9772535277369291E-2</v>
      </c>
      <c r="M15" s="53">
        <f>IFERROR(H15/G15,0)</f>
        <v>2.9647435897435896E-2</v>
      </c>
      <c r="N15" s="51">
        <f>D15*250</f>
        <v>16750</v>
      </c>
      <c r="O15" s="54">
        <f t="shared" si="0"/>
        <v>6.5112107623318387</v>
      </c>
    </row>
    <row r="16" spans="1:15" ht="14.5" thickBot="1" x14ac:dyDescent="0.35">
      <c r="A16" s="3" t="s">
        <v>12</v>
      </c>
      <c r="B16" s="1">
        <v>77741</v>
      </c>
      <c r="C16" s="2"/>
      <c r="D16" s="1">
        <v>3406</v>
      </c>
      <c r="E16" s="2"/>
      <c r="F16" s="1">
        <v>73690</v>
      </c>
      <c r="G16" s="1">
        <v>6135</v>
      </c>
      <c r="H16" s="2">
        <v>269</v>
      </c>
      <c r="I16" s="1">
        <v>429984</v>
      </c>
      <c r="J16" s="1">
        <v>33932</v>
      </c>
      <c r="K16" s="44"/>
      <c r="L16" s="52">
        <f>IFERROR(B16/I16,0)</f>
        <v>0.18079975068839771</v>
      </c>
      <c r="M16" s="53">
        <f>IFERROR(H16/G16,0)</f>
        <v>4.3846780766096168E-2</v>
      </c>
      <c r="N16" s="51">
        <f>D16*250</f>
        <v>851500</v>
      </c>
      <c r="O16" s="54">
        <f t="shared" si="0"/>
        <v>9.9530363643379935</v>
      </c>
    </row>
    <row r="17" spans="1:15" ht="14.5" thickBot="1" x14ac:dyDescent="0.35">
      <c r="A17" s="3" t="s">
        <v>27</v>
      </c>
      <c r="B17" s="1">
        <v>24126</v>
      </c>
      <c r="C17" s="2"/>
      <c r="D17" s="1">
        <v>1508</v>
      </c>
      <c r="E17" s="2"/>
      <c r="F17" s="1">
        <v>21059</v>
      </c>
      <c r="G17" s="1">
        <v>3584</v>
      </c>
      <c r="H17" s="2">
        <v>224</v>
      </c>
      <c r="I17" s="1">
        <v>140029</v>
      </c>
      <c r="J17" s="1">
        <v>20800</v>
      </c>
      <c r="K17" s="44"/>
      <c r="L17" s="52">
        <f>IFERROR(B17/I17,0)</f>
        <v>0.17229288218868949</v>
      </c>
      <c r="M17" s="53">
        <f>IFERROR(H17/G17,0)</f>
        <v>6.25E-2</v>
      </c>
      <c r="N17" s="51">
        <f>D17*250</f>
        <v>377000</v>
      </c>
      <c r="O17" s="54">
        <f t="shared" si="0"/>
        <v>14.626295283097074</v>
      </c>
    </row>
    <row r="18" spans="1:15" ht="14.5" thickBot="1" x14ac:dyDescent="0.35">
      <c r="A18" s="3" t="s">
        <v>41</v>
      </c>
      <c r="B18" s="1">
        <v>11959</v>
      </c>
      <c r="C18" s="2"/>
      <c r="D18" s="2">
        <v>265</v>
      </c>
      <c r="E18" s="2"/>
      <c r="F18" s="1">
        <v>7009</v>
      </c>
      <c r="G18" s="1">
        <v>3790</v>
      </c>
      <c r="H18" s="2">
        <v>84</v>
      </c>
      <c r="I18" s="1">
        <v>74174</v>
      </c>
      <c r="J18" s="1">
        <v>23509</v>
      </c>
      <c r="K18" s="44"/>
      <c r="L18" s="52">
        <f>IFERROR(B18/I18,0)</f>
        <v>0.1612290020761992</v>
      </c>
      <c r="M18" s="53">
        <f>IFERROR(H18/G18,0)</f>
        <v>2.216358839050132E-2</v>
      </c>
      <c r="N18" s="51">
        <f>D18*250</f>
        <v>66250</v>
      </c>
      <c r="O18" s="54">
        <f t="shared" si="0"/>
        <v>4.5397608495693618</v>
      </c>
    </row>
    <row r="19" spans="1:15" ht="14.5" thickBot="1" x14ac:dyDescent="0.35">
      <c r="A19" s="3" t="s">
        <v>45</v>
      </c>
      <c r="B19" s="1">
        <v>6953</v>
      </c>
      <c r="C19" s="2"/>
      <c r="D19" s="2">
        <v>174</v>
      </c>
      <c r="E19" s="2"/>
      <c r="F19" s="1">
        <v>5104</v>
      </c>
      <c r="G19" s="1">
        <v>2387</v>
      </c>
      <c r="H19" s="2">
        <v>60</v>
      </c>
      <c r="I19" s="1">
        <v>52505</v>
      </c>
      <c r="J19" s="1">
        <v>18022</v>
      </c>
      <c r="K19" s="44"/>
      <c r="L19" s="52">
        <f>IFERROR(B19/I19,0)</f>
        <v>0.13242548328730597</v>
      </c>
      <c r="M19" s="53">
        <f>IFERROR(H19/G19,0)</f>
        <v>2.5136154168412233E-2</v>
      </c>
      <c r="N19" s="51">
        <f>D19*250</f>
        <v>43500</v>
      </c>
      <c r="O19" s="54">
        <f t="shared" si="0"/>
        <v>5.2562922479505252</v>
      </c>
    </row>
    <row r="20" spans="1:15" ht="15" thickBot="1" x14ac:dyDescent="0.35">
      <c r="A20" s="3" t="s">
        <v>38</v>
      </c>
      <c r="B20" s="1">
        <v>6440</v>
      </c>
      <c r="C20" s="2"/>
      <c r="D20" s="2">
        <v>304</v>
      </c>
      <c r="E20" s="2"/>
      <c r="F20" s="1">
        <v>3828</v>
      </c>
      <c r="G20" s="1">
        <v>1441</v>
      </c>
      <c r="H20" s="2">
        <v>68</v>
      </c>
      <c r="I20" s="1">
        <v>86900</v>
      </c>
      <c r="J20" s="1">
        <v>19451</v>
      </c>
      <c r="K20" s="43"/>
      <c r="L20" s="52">
        <f>IFERROR(B20/I20,0)</f>
        <v>7.4108170310701951E-2</v>
      </c>
      <c r="M20" s="53">
        <f>IFERROR(H20/G20,0)</f>
        <v>4.7189451769604443E-2</v>
      </c>
      <c r="N20" s="51">
        <f>D20*250</f>
        <v>76000</v>
      </c>
      <c r="O20" s="54">
        <f t="shared" si="0"/>
        <v>10.801242236024844</v>
      </c>
    </row>
    <row r="21" spans="1:15" ht="15" thickBot="1" x14ac:dyDescent="0.35">
      <c r="A21" s="47" t="s">
        <v>14</v>
      </c>
      <c r="B21" s="1">
        <v>31600</v>
      </c>
      <c r="C21" s="2"/>
      <c r="D21" s="1">
        <v>2286</v>
      </c>
      <c r="E21" s="2"/>
      <c r="F21" s="1">
        <v>8998</v>
      </c>
      <c r="G21" s="1">
        <v>6797</v>
      </c>
      <c r="H21" s="2">
        <v>492</v>
      </c>
      <c r="I21" s="1">
        <v>215872</v>
      </c>
      <c r="J21" s="1">
        <v>46436</v>
      </c>
      <c r="K21" s="44"/>
      <c r="L21" s="52">
        <f>IFERROR(B21/I21,0)</f>
        <v>0.14638304180254966</v>
      </c>
      <c r="M21" s="53">
        <f>IFERROR(H21/G21,0)</f>
        <v>7.2384875680447255E-2</v>
      </c>
      <c r="N21" s="51">
        <f>D21*250</f>
        <v>571500</v>
      </c>
      <c r="O21" s="54">
        <f t="shared" si="0"/>
        <v>17.085443037974684</v>
      </c>
    </row>
    <row r="22" spans="1:15" ht="14.5" thickBot="1" x14ac:dyDescent="0.35">
      <c r="A22" s="3" t="s">
        <v>39</v>
      </c>
      <c r="B22" s="1">
        <v>1436</v>
      </c>
      <c r="C22" s="2"/>
      <c r="D22" s="2">
        <v>64</v>
      </c>
      <c r="E22" s="2"/>
      <c r="F22" s="2">
        <v>511</v>
      </c>
      <c r="G22" s="1">
        <v>1068</v>
      </c>
      <c r="H22" s="2">
        <v>48</v>
      </c>
      <c r="I22" s="1">
        <v>23500</v>
      </c>
      <c r="J22" s="1">
        <v>17482</v>
      </c>
      <c r="K22" s="44"/>
      <c r="L22" s="52">
        <f>IFERROR(B22/I22,0)</f>
        <v>6.1106382978723402E-2</v>
      </c>
      <c r="M22" s="53">
        <f>IFERROR(H22/G22,0)</f>
        <v>4.49438202247191E-2</v>
      </c>
      <c r="N22" s="51">
        <f>D22*250</f>
        <v>16000</v>
      </c>
      <c r="O22" s="54">
        <f t="shared" si="0"/>
        <v>10.142061281337048</v>
      </c>
    </row>
    <row r="23" spans="1:15" ht="14.5" thickBot="1" x14ac:dyDescent="0.35">
      <c r="A23" s="3" t="s">
        <v>26</v>
      </c>
      <c r="B23" s="1">
        <v>32587</v>
      </c>
      <c r="C23" s="2"/>
      <c r="D23" s="1">
        <v>1644</v>
      </c>
      <c r="E23" s="2"/>
      <c r="F23" s="1">
        <v>28902</v>
      </c>
      <c r="G23" s="1">
        <v>5390</v>
      </c>
      <c r="H23" s="2">
        <v>272</v>
      </c>
      <c r="I23" s="1">
        <v>159931</v>
      </c>
      <c r="J23" s="1">
        <v>26454</v>
      </c>
      <c r="K23" s="44"/>
      <c r="L23" s="52">
        <f>IFERROR(B23/I23,0)</f>
        <v>0.20375662004239328</v>
      </c>
      <c r="M23" s="53">
        <f>IFERROR(H23/G23,0)</f>
        <v>5.0463821892393318E-2</v>
      </c>
      <c r="N23" s="51">
        <f>D23*250</f>
        <v>411000</v>
      </c>
      <c r="O23" s="54">
        <f t="shared" si="0"/>
        <v>11.612391444441034</v>
      </c>
    </row>
    <row r="24" spans="1:15" ht="15" thickBot="1" x14ac:dyDescent="0.35">
      <c r="A24" s="3" t="s">
        <v>17</v>
      </c>
      <c r="B24" s="1">
        <v>77793</v>
      </c>
      <c r="C24" s="2"/>
      <c r="D24" s="1">
        <v>4979</v>
      </c>
      <c r="E24" s="2"/>
      <c r="F24" s="1">
        <v>50666</v>
      </c>
      <c r="G24" s="1">
        <v>11287</v>
      </c>
      <c r="H24" s="2">
        <v>722</v>
      </c>
      <c r="I24" s="1">
        <v>388389</v>
      </c>
      <c r="J24" s="1">
        <v>56349</v>
      </c>
      <c r="K24" s="43"/>
      <c r="L24" s="52">
        <f>IFERROR(B24/I24,0)</f>
        <v>0.2002966098421943</v>
      </c>
      <c r="M24" s="53">
        <f>IFERROR(H24/G24,0)</f>
        <v>6.3967396119429434E-2</v>
      </c>
      <c r="N24" s="51">
        <f>D24*250</f>
        <v>1244750</v>
      </c>
      <c r="O24" s="54">
        <f t="shared" si="0"/>
        <v>15.000796986875425</v>
      </c>
    </row>
    <row r="25" spans="1:15" ht="14.5" thickBot="1" x14ac:dyDescent="0.35">
      <c r="A25" s="3" t="s">
        <v>11</v>
      </c>
      <c r="B25" s="1">
        <v>47138</v>
      </c>
      <c r="C25" s="2"/>
      <c r="D25" s="1">
        <v>4551</v>
      </c>
      <c r="E25" s="2"/>
      <c r="F25" s="1">
        <v>19901</v>
      </c>
      <c r="G25" s="1">
        <v>4720</v>
      </c>
      <c r="H25" s="2">
        <v>456</v>
      </c>
      <c r="I25" s="1">
        <v>294411</v>
      </c>
      <c r="J25" s="1">
        <v>29480</v>
      </c>
      <c r="K25" s="44"/>
      <c r="L25" s="52">
        <f>IFERROR(B25/I25,0)</f>
        <v>0.16010950677793967</v>
      </c>
      <c r="M25" s="53">
        <f>IFERROR(H25/G25,0)</f>
        <v>9.6610169491525427E-2</v>
      </c>
      <c r="N25" s="51">
        <f>D25*250</f>
        <v>1137750</v>
      </c>
      <c r="O25" s="54">
        <f t="shared" si="0"/>
        <v>23.136577708006278</v>
      </c>
    </row>
    <row r="26" spans="1:15" ht="15" thickBot="1" x14ac:dyDescent="0.35">
      <c r="A26" s="3" t="s">
        <v>32</v>
      </c>
      <c r="B26" s="1">
        <v>11271</v>
      </c>
      <c r="C26" s="2"/>
      <c r="D26" s="2">
        <v>578</v>
      </c>
      <c r="E26" s="2"/>
      <c r="F26" s="1">
        <v>3811</v>
      </c>
      <c r="G26" s="1">
        <v>1999</v>
      </c>
      <c r="H26" s="2">
        <v>102</v>
      </c>
      <c r="I26" s="1">
        <v>111088</v>
      </c>
      <c r="J26" s="1">
        <v>19698</v>
      </c>
      <c r="K26" s="43"/>
      <c r="L26" s="52">
        <f>IFERROR(B26/I26,0)</f>
        <v>0.10146010370156992</v>
      </c>
      <c r="M26" s="53">
        <f>IFERROR(H26/G26,0)</f>
        <v>5.1025512756378191E-2</v>
      </c>
      <c r="N26" s="51">
        <f>D26*250</f>
        <v>144500</v>
      </c>
      <c r="O26" s="54">
        <f t="shared" si="0"/>
        <v>11.820512820512821</v>
      </c>
    </row>
    <row r="27" spans="1:15" ht="15" thickBot="1" x14ac:dyDescent="0.35">
      <c r="A27" s="3" t="s">
        <v>30</v>
      </c>
      <c r="B27" s="1">
        <v>9501</v>
      </c>
      <c r="C27" s="2"/>
      <c r="D27" s="2">
        <v>430</v>
      </c>
      <c r="E27" s="2"/>
      <c r="F27" s="1">
        <v>4650</v>
      </c>
      <c r="G27" s="1">
        <v>3192</v>
      </c>
      <c r="H27" s="2">
        <v>144</v>
      </c>
      <c r="I27" s="1">
        <v>91999</v>
      </c>
      <c r="J27" s="1">
        <v>30912</v>
      </c>
      <c r="K27" s="43"/>
      <c r="L27" s="52">
        <f>IFERROR(B27/I27,0)</f>
        <v>0.1032728616615398</v>
      </c>
      <c r="M27" s="53">
        <f>IFERROR(H27/G27,0)</f>
        <v>4.5112781954887216E-2</v>
      </c>
      <c r="N27" s="51">
        <f>D27*250</f>
        <v>107500</v>
      </c>
      <c r="O27" s="54">
        <f t="shared" si="0"/>
        <v>10.314598463319651</v>
      </c>
    </row>
    <row r="28" spans="1:15" ht="14.5" thickBot="1" x14ac:dyDescent="0.35">
      <c r="A28" s="3" t="s">
        <v>35</v>
      </c>
      <c r="B28" s="1">
        <v>10008</v>
      </c>
      <c r="C28" s="2"/>
      <c r="D28" s="2">
        <v>497</v>
      </c>
      <c r="E28" s="2"/>
      <c r="F28" s="1">
        <v>7448</v>
      </c>
      <c r="G28" s="1">
        <v>1631</v>
      </c>
      <c r="H28" s="2">
        <v>81</v>
      </c>
      <c r="I28" s="1">
        <v>115546</v>
      </c>
      <c r="J28" s="1">
        <v>18826</v>
      </c>
      <c r="K28" s="44"/>
      <c r="L28" s="52">
        <f>IFERROR(B28/I28,0)</f>
        <v>8.6614854689907053E-2</v>
      </c>
      <c r="M28" s="53">
        <f>IFERROR(H28/G28,0)</f>
        <v>4.966278356836297E-2</v>
      </c>
      <c r="N28" s="51">
        <f>D28*250</f>
        <v>124250</v>
      </c>
      <c r="O28" s="54">
        <f t="shared" si="0"/>
        <v>11.415067945643486</v>
      </c>
    </row>
    <row r="29" spans="1:15" ht="14.5" thickBot="1" x14ac:dyDescent="0.35">
      <c r="A29" s="3" t="s">
        <v>51</v>
      </c>
      <c r="B29" s="2">
        <v>458</v>
      </c>
      <c r="C29" s="2"/>
      <c r="D29" s="2">
        <v>16</v>
      </c>
      <c r="E29" s="2"/>
      <c r="F29" s="2">
        <v>20</v>
      </c>
      <c r="G29" s="2">
        <v>429</v>
      </c>
      <c r="H29" s="2">
        <v>15</v>
      </c>
      <c r="I29" s="1">
        <v>21704</v>
      </c>
      <c r="J29" s="1">
        <v>20307</v>
      </c>
      <c r="K29" s="44"/>
      <c r="L29" s="52">
        <f>IFERROR(B29/I29,0)</f>
        <v>2.1102100995208258E-2</v>
      </c>
      <c r="M29" s="53">
        <f>IFERROR(H29/G29,0)</f>
        <v>3.4965034965034968E-2</v>
      </c>
      <c r="N29" s="51">
        <f>D29*250</f>
        <v>4000</v>
      </c>
      <c r="O29" s="54">
        <f t="shared" si="0"/>
        <v>7.7336244541484715</v>
      </c>
    </row>
    <row r="30" spans="1:15" ht="14.5" thickBot="1" x14ac:dyDescent="0.35">
      <c r="A30" s="3" t="s">
        <v>50</v>
      </c>
      <c r="B30" s="1">
        <v>8315</v>
      </c>
      <c r="C30" s="2"/>
      <c r="D30" s="2">
        <v>98</v>
      </c>
      <c r="E30" s="2"/>
      <c r="F30" s="1">
        <v>8195</v>
      </c>
      <c r="G30" s="1">
        <v>4298</v>
      </c>
      <c r="H30" s="2">
        <v>51</v>
      </c>
      <c r="I30" s="1">
        <v>46314</v>
      </c>
      <c r="J30" s="1">
        <v>23942</v>
      </c>
      <c r="K30" s="44"/>
      <c r="L30" s="52">
        <f>IFERROR(B30/I30,0)</f>
        <v>0.17953534568381052</v>
      </c>
      <c r="M30" s="53">
        <f>IFERROR(H30/G30,0)</f>
        <v>1.1865984178687762E-2</v>
      </c>
      <c r="N30" s="51">
        <f>D30*250</f>
        <v>24500</v>
      </c>
      <c r="O30" s="54">
        <f t="shared" si="0"/>
        <v>1.946482260974143</v>
      </c>
    </row>
    <row r="31" spans="1:15" ht="15" thickBot="1" x14ac:dyDescent="0.35">
      <c r="A31" s="3" t="s">
        <v>31</v>
      </c>
      <c r="B31" s="1">
        <v>6098</v>
      </c>
      <c r="C31" s="2"/>
      <c r="D31" s="2">
        <v>306</v>
      </c>
      <c r="E31" s="2"/>
      <c r="F31" s="1">
        <v>1595</v>
      </c>
      <c r="G31" s="1">
        <v>1980</v>
      </c>
      <c r="H31" s="2">
        <v>99</v>
      </c>
      <c r="I31" s="1">
        <v>71603</v>
      </c>
      <c r="J31" s="1">
        <v>23247</v>
      </c>
      <c r="K31" s="43"/>
      <c r="L31" s="52">
        <f>IFERROR(B31/I31,0)</f>
        <v>8.5164029440107258E-2</v>
      </c>
      <c r="M31" s="53">
        <f>IFERROR(H31/G31,0)</f>
        <v>0.05</v>
      </c>
      <c r="N31" s="51">
        <f>D31*250</f>
        <v>76500</v>
      </c>
      <c r="O31" s="54">
        <f t="shared" si="0"/>
        <v>11.545096753033782</v>
      </c>
    </row>
    <row r="32" spans="1:15" ht="15" thickBot="1" x14ac:dyDescent="0.35">
      <c r="A32" s="3" t="s">
        <v>42</v>
      </c>
      <c r="B32" s="1">
        <v>3071</v>
      </c>
      <c r="C32" s="2"/>
      <c r="D32" s="2">
        <v>133</v>
      </c>
      <c r="E32" s="2"/>
      <c r="F32" s="1">
        <v>1709</v>
      </c>
      <c r="G32" s="1">
        <v>2259</v>
      </c>
      <c r="H32" s="2">
        <v>98</v>
      </c>
      <c r="I32" s="1">
        <v>34794</v>
      </c>
      <c r="J32" s="1">
        <v>25589</v>
      </c>
      <c r="K32" s="43"/>
      <c r="L32" s="52">
        <f>IFERROR(B32/I32,0)</f>
        <v>8.8262344082313038E-2</v>
      </c>
      <c r="M32" s="53">
        <f>IFERROR(H32/G32,0)</f>
        <v>4.3382027445772464E-2</v>
      </c>
      <c r="N32" s="51">
        <f>D32*250</f>
        <v>33250</v>
      </c>
      <c r="O32" s="54">
        <f t="shared" si="0"/>
        <v>9.827092152393357</v>
      </c>
    </row>
    <row r="33" spans="1:15" ht="15" thickBot="1" x14ac:dyDescent="0.35">
      <c r="A33" s="47" t="s">
        <v>8</v>
      </c>
      <c r="B33" s="1">
        <v>140008</v>
      </c>
      <c r="C33" s="2"/>
      <c r="D33" s="1">
        <v>9264</v>
      </c>
      <c r="E33" s="2"/>
      <c r="F33" s="1">
        <v>129209</v>
      </c>
      <c r="G33" s="1">
        <v>15763</v>
      </c>
      <c r="H33" s="1">
        <v>1043</v>
      </c>
      <c r="I33" s="1">
        <v>415969</v>
      </c>
      <c r="J33" s="1">
        <v>46832</v>
      </c>
      <c r="K33" s="43"/>
      <c r="L33" s="52">
        <f>IFERROR(B33/I33,0)</f>
        <v>0.33658277419711563</v>
      </c>
      <c r="M33" s="53">
        <f>IFERROR(H33/G33,0)</f>
        <v>6.6167607688891711E-2</v>
      </c>
      <c r="N33" s="51">
        <f>D33*250</f>
        <v>2316000</v>
      </c>
      <c r="O33" s="54">
        <f t="shared" si="0"/>
        <v>15.5419118907491</v>
      </c>
    </row>
    <row r="34" spans="1:15" ht="15" thickBot="1" x14ac:dyDescent="0.35">
      <c r="A34" s="3" t="s">
        <v>44</v>
      </c>
      <c r="B34" s="1">
        <v>4863</v>
      </c>
      <c r="C34" s="2"/>
      <c r="D34" s="2">
        <v>200</v>
      </c>
      <c r="E34" s="2"/>
      <c r="F34" s="1">
        <v>3538</v>
      </c>
      <c r="G34" s="1">
        <v>2319</v>
      </c>
      <c r="H34" s="2">
        <v>95</v>
      </c>
      <c r="I34" s="1">
        <v>102498</v>
      </c>
      <c r="J34" s="1">
        <v>48882</v>
      </c>
      <c r="K34" s="43"/>
      <c r="L34" s="52">
        <f>IFERROR(B34/I34,0)</f>
        <v>4.7444828191769595E-2</v>
      </c>
      <c r="M34" s="53">
        <f>IFERROR(H34/G34,0)</f>
        <v>4.0965933592065545E-2</v>
      </c>
      <c r="N34" s="51">
        <f>D34*250</f>
        <v>50000</v>
      </c>
      <c r="O34" s="54">
        <f t="shared" si="0"/>
        <v>9.281719103434094</v>
      </c>
    </row>
    <row r="35" spans="1:15" ht="15" thickBot="1" x14ac:dyDescent="0.35">
      <c r="A35" s="3" t="s">
        <v>7</v>
      </c>
      <c r="B35" s="1">
        <v>345406</v>
      </c>
      <c r="C35" s="2"/>
      <c r="D35" s="1">
        <v>26812</v>
      </c>
      <c r="E35" s="2"/>
      <c r="F35" s="1">
        <v>260494</v>
      </c>
      <c r="G35" s="1">
        <v>17755</v>
      </c>
      <c r="H35" s="1">
        <v>1378</v>
      </c>
      <c r="I35" s="1">
        <v>1185460</v>
      </c>
      <c r="J35" s="1">
        <v>60938</v>
      </c>
      <c r="K35" s="43"/>
      <c r="L35" s="52">
        <f>IFERROR(B35/I35,0)</f>
        <v>0.29136875137077589</v>
      </c>
      <c r="M35" s="53">
        <f>IFERROR(H35/G35,0)</f>
        <v>7.7611940298507459E-2</v>
      </c>
      <c r="N35" s="51">
        <f>D35*250</f>
        <v>6703000</v>
      </c>
      <c r="O35" s="54">
        <f t="shared" si="0"/>
        <v>18.406148127131548</v>
      </c>
    </row>
    <row r="36" spans="1:15" ht="15" thickBot="1" x14ac:dyDescent="0.35">
      <c r="A36" s="3" t="s">
        <v>24</v>
      </c>
      <c r="B36" s="1">
        <v>14939</v>
      </c>
      <c r="C36" s="2"/>
      <c r="D36" s="2">
        <v>564</v>
      </c>
      <c r="E36" s="2"/>
      <c r="F36" s="1">
        <v>12567</v>
      </c>
      <c r="G36" s="1">
        <v>1424</v>
      </c>
      <c r="H36" s="2">
        <v>54</v>
      </c>
      <c r="I36" s="1">
        <v>192135</v>
      </c>
      <c r="J36" s="1">
        <v>18319</v>
      </c>
      <c r="K36" s="43"/>
      <c r="L36" s="52">
        <f>IFERROR(B36/I36,0)</f>
        <v>7.7752621854425275E-2</v>
      </c>
      <c r="M36" s="53">
        <f>IFERROR(H36/G36,0)</f>
        <v>3.7921348314606744E-2</v>
      </c>
      <c r="N36" s="51">
        <f>D36*250</f>
        <v>141000</v>
      </c>
      <c r="O36" s="54">
        <f t="shared" si="0"/>
        <v>8.4383827565432767</v>
      </c>
    </row>
    <row r="37" spans="1:15" ht="14.5" thickBot="1" x14ac:dyDescent="0.35">
      <c r="A37" s="3" t="s">
        <v>53</v>
      </c>
      <c r="B37" s="1">
        <v>1491</v>
      </c>
      <c r="C37" s="2"/>
      <c r="D37" s="2">
        <v>35</v>
      </c>
      <c r="E37" s="2"/>
      <c r="F37" s="2">
        <v>664</v>
      </c>
      <c r="G37" s="1">
        <v>1957</v>
      </c>
      <c r="H37" s="2">
        <v>46</v>
      </c>
      <c r="I37" s="1">
        <v>44869</v>
      </c>
      <c r="J37" s="1">
        <v>58878</v>
      </c>
      <c r="K37" s="44"/>
      <c r="L37" s="52">
        <f>IFERROR(B37/I37,0)</f>
        <v>3.323006975863068E-2</v>
      </c>
      <c r="M37" s="53">
        <f>IFERROR(H37/G37,0)</f>
        <v>2.3505365355135411E-2</v>
      </c>
      <c r="N37" s="51">
        <f>D37*250</f>
        <v>8750</v>
      </c>
      <c r="O37" s="54">
        <f t="shared" si="0"/>
        <v>4.868544600938967</v>
      </c>
    </row>
    <row r="38" spans="1:15" ht="14.5" thickBot="1" x14ac:dyDescent="0.35">
      <c r="A38" s="3" t="s">
        <v>67</v>
      </c>
      <c r="B38" s="2">
        <v>16</v>
      </c>
      <c r="C38" s="2"/>
      <c r="D38" s="2">
        <v>2</v>
      </c>
      <c r="E38" s="2"/>
      <c r="F38" s="2">
        <v>2</v>
      </c>
      <c r="G38" s="2"/>
      <c r="H38" s="2"/>
      <c r="I38" s="1">
        <v>2336</v>
      </c>
      <c r="J38" s="2"/>
      <c r="K38" s="44"/>
      <c r="L38" s="52">
        <f>IFERROR(B38/I38,0)</f>
        <v>6.8493150684931503E-3</v>
      </c>
      <c r="M38" s="53">
        <f>IFERROR(H38/G38,0)</f>
        <v>0</v>
      </c>
      <c r="N38" s="51">
        <f>D38*250</f>
        <v>500</v>
      </c>
      <c r="O38" s="54">
        <f t="shared" si="0"/>
        <v>30.25</v>
      </c>
    </row>
    <row r="39" spans="1:15" ht="15" thickBot="1" x14ac:dyDescent="0.35">
      <c r="A39" s="47" t="s">
        <v>21</v>
      </c>
      <c r="B39" s="1">
        <v>24081</v>
      </c>
      <c r="C39" s="2"/>
      <c r="D39" s="1">
        <v>1341</v>
      </c>
      <c r="E39" s="2"/>
      <c r="F39" s="1">
        <v>22292</v>
      </c>
      <c r="G39" s="1">
        <v>2060</v>
      </c>
      <c r="H39" s="2">
        <v>115</v>
      </c>
      <c r="I39" s="1">
        <v>204862</v>
      </c>
      <c r="J39" s="1">
        <v>17526</v>
      </c>
      <c r="K39" s="44"/>
      <c r="L39" s="52">
        <f>IFERROR(B39/I39,0)</f>
        <v>0.11754742216711737</v>
      </c>
      <c r="M39" s="53">
        <f>IFERROR(H39/G39,0)</f>
        <v>5.5825242718446605E-2</v>
      </c>
      <c r="N39" s="51">
        <f>D39*250</f>
        <v>335250</v>
      </c>
      <c r="O39" s="54">
        <f t="shared" si="0"/>
        <v>12.92176404634359</v>
      </c>
    </row>
    <row r="40" spans="1:15" ht="14.5" thickBot="1" x14ac:dyDescent="0.35">
      <c r="A40" s="3" t="s">
        <v>46</v>
      </c>
      <c r="B40" s="1">
        <v>4589</v>
      </c>
      <c r="C40" s="2"/>
      <c r="D40" s="2">
        <v>272</v>
      </c>
      <c r="E40" s="2"/>
      <c r="F40" s="1">
        <v>1113</v>
      </c>
      <c r="G40" s="1">
        <v>1160</v>
      </c>
      <c r="H40" s="2">
        <v>69</v>
      </c>
      <c r="I40" s="1">
        <v>95869</v>
      </c>
      <c r="J40" s="1">
        <v>24228</v>
      </c>
      <c r="K40" s="44"/>
      <c r="L40" s="52">
        <f>IFERROR(B40/I40,0)</f>
        <v>4.7867402392848576E-2</v>
      </c>
      <c r="M40" s="53">
        <f>IFERROR(H40/G40,0)</f>
        <v>5.9482758620689656E-2</v>
      </c>
      <c r="N40" s="51">
        <f>D40*250</f>
        <v>68000</v>
      </c>
      <c r="O40" s="54">
        <f t="shared" si="0"/>
        <v>13.818043146655045</v>
      </c>
    </row>
    <row r="41" spans="1:15" ht="15" thickBot="1" x14ac:dyDescent="0.35">
      <c r="A41" s="3" t="s">
        <v>37</v>
      </c>
      <c r="B41" s="1">
        <v>3228</v>
      </c>
      <c r="C41" s="2"/>
      <c r="D41" s="2">
        <v>127</v>
      </c>
      <c r="E41" s="2"/>
      <c r="F41" s="1">
        <v>1976</v>
      </c>
      <c r="G41" s="2">
        <v>765</v>
      </c>
      <c r="H41" s="2">
        <v>30</v>
      </c>
      <c r="I41" s="1">
        <v>75450</v>
      </c>
      <c r="J41" s="1">
        <v>17889</v>
      </c>
      <c r="K41" s="43"/>
      <c r="L41" s="52">
        <f>IFERROR(B41/I41,0)</f>
        <v>4.2783300198807155E-2</v>
      </c>
      <c r="M41" s="53">
        <f>IFERROR(H41/G41,0)</f>
        <v>3.9215686274509803E-2</v>
      </c>
      <c r="N41" s="51">
        <f>D41*250</f>
        <v>31750</v>
      </c>
      <c r="O41" s="54">
        <f t="shared" si="0"/>
        <v>8.8358116480793054</v>
      </c>
    </row>
    <row r="42" spans="1:15" ht="15" thickBot="1" x14ac:dyDescent="0.35">
      <c r="A42" s="47" t="s">
        <v>19</v>
      </c>
      <c r="B42" s="1">
        <v>60056</v>
      </c>
      <c r="C42" s="2"/>
      <c r="D42" s="1">
        <v>3823</v>
      </c>
      <c r="E42" s="2"/>
      <c r="F42" s="1">
        <v>55133</v>
      </c>
      <c r="G42" s="1">
        <v>4691</v>
      </c>
      <c r="H42" s="2">
        <v>299</v>
      </c>
      <c r="I42" s="1">
        <v>293737</v>
      </c>
      <c r="J42" s="1">
        <v>22945</v>
      </c>
      <c r="K42" s="43"/>
      <c r="L42" s="52">
        <f>IFERROR(B42/I42,0)</f>
        <v>0.20445500566833597</v>
      </c>
      <c r="M42" s="53">
        <f>IFERROR(H42/G42,0)</f>
        <v>6.3739074824131312E-2</v>
      </c>
      <c r="N42" s="51">
        <f>D42*250</f>
        <v>955750</v>
      </c>
      <c r="O42" s="54">
        <f t="shared" si="0"/>
        <v>14.914313307579592</v>
      </c>
    </row>
    <row r="43" spans="1:15" ht="14.5" thickBot="1" x14ac:dyDescent="0.35">
      <c r="A43" s="3" t="s">
        <v>65</v>
      </c>
      <c r="B43" s="1">
        <v>2198</v>
      </c>
      <c r="C43" s="2"/>
      <c r="D43" s="2">
        <v>111</v>
      </c>
      <c r="E43" s="2"/>
      <c r="F43" s="1">
        <v>1341</v>
      </c>
      <c r="G43" s="2">
        <v>649</v>
      </c>
      <c r="H43" s="2">
        <v>33</v>
      </c>
      <c r="I43" s="1">
        <v>13022</v>
      </c>
      <c r="J43" s="1">
        <v>3845</v>
      </c>
      <c r="K43" s="44"/>
      <c r="L43" s="52">
        <f>IFERROR(B43/I43,0)</f>
        <v>0.16879127630164337</v>
      </c>
      <c r="M43" s="53">
        <f>IFERROR(H43/G43,0)</f>
        <v>5.0847457627118647E-2</v>
      </c>
      <c r="N43" s="51">
        <f>D43*250</f>
        <v>27750</v>
      </c>
      <c r="O43" s="54">
        <f t="shared" si="0"/>
        <v>11.625113739763421</v>
      </c>
    </row>
    <row r="44" spans="1:15" ht="15" thickBot="1" x14ac:dyDescent="0.35">
      <c r="A44" s="3" t="s">
        <v>40</v>
      </c>
      <c r="B44" s="1">
        <v>11274</v>
      </c>
      <c r="C44" s="2"/>
      <c r="D44" s="2">
        <v>422</v>
      </c>
      <c r="E44" s="2"/>
      <c r="F44" s="1">
        <v>10122</v>
      </c>
      <c r="G44" s="1">
        <v>10642</v>
      </c>
      <c r="H44" s="2">
        <v>398</v>
      </c>
      <c r="I44" s="1">
        <v>91213</v>
      </c>
      <c r="J44" s="1">
        <v>86102</v>
      </c>
      <c r="K44" s="43"/>
      <c r="L44" s="52">
        <f>IFERROR(B44/I44,0)</f>
        <v>0.12360080251718505</v>
      </c>
      <c r="M44" s="53">
        <f>IFERROR(H44/G44,0)</f>
        <v>3.7398985153166697E-2</v>
      </c>
      <c r="N44" s="51">
        <f>D44*250</f>
        <v>105500</v>
      </c>
      <c r="O44" s="54">
        <f t="shared" si="0"/>
        <v>8.3578144403051269</v>
      </c>
    </row>
    <row r="45" spans="1:15" ht="14.5" thickBot="1" x14ac:dyDescent="0.35">
      <c r="A45" s="3" t="s">
        <v>25</v>
      </c>
      <c r="B45" s="1">
        <v>7653</v>
      </c>
      <c r="C45" s="2"/>
      <c r="D45" s="2">
        <v>331</v>
      </c>
      <c r="E45" s="2"/>
      <c r="F45" s="1">
        <v>2441</v>
      </c>
      <c r="G45" s="1">
        <v>1486</v>
      </c>
      <c r="H45" s="2">
        <v>64</v>
      </c>
      <c r="I45" s="1">
        <v>84457</v>
      </c>
      <c r="J45" s="1">
        <v>16404</v>
      </c>
      <c r="K45" s="44"/>
      <c r="L45" s="52">
        <f>IFERROR(B45/I45,0)</f>
        <v>9.061415868430088E-2</v>
      </c>
      <c r="M45" s="53">
        <f>IFERROR(H45/G45,0)</f>
        <v>4.306864064602961E-2</v>
      </c>
      <c r="N45" s="51">
        <f>D45*250</f>
        <v>82750</v>
      </c>
      <c r="O45" s="54">
        <f t="shared" si="0"/>
        <v>9.8127531686920157</v>
      </c>
    </row>
    <row r="46" spans="1:15" ht="14.5" thickBot="1" x14ac:dyDescent="0.35">
      <c r="A46" s="3" t="s">
        <v>54</v>
      </c>
      <c r="B46" s="1">
        <v>3393</v>
      </c>
      <c r="C46" s="2"/>
      <c r="D46" s="2">
        <v>34</v>
      </c>
      <c r="E46" s="2"/>
      <c r="F46" s="1">
        <v>1234</v>
      </c>
      <c r="G46" s="1">
        <v>3835</v>
      </c>
      <c r="H46" s="2">
        <v>38</v>
      </c>
      <c r="I46" s="1">
        <v>23894</v>
      </c>
      <c r="J46" s="1">
        <v>27009</v>
      </c>
      <c r="K46" s="44"/>
      <c r="L46" s="52">
        <f>IFERROR(B46/I46,0)</f>
        <v>0.14200217627856365</v>
      </c>
      <c r="M46" s="53">
        <f>IFERROR(H46/G46,0)</f>
        <v>9.9087353324641466E-3</v>
      </c>
      <c r="N46" s="51">
        <f>D46*250</f>
        <v>8500</v>
      </c>
      <c r="O46" s="54">
        <f t="shared" si="0"/>
        <v>1.5051576775714706</v>
      </c>
    </row>
    <row r="47" spans="1:15" ht="15" thickBot="1" x14ac:dyDescent="0.35">
      <c r="A47" s="3" t="s">
        <v>20</v>
      </c>
      <c r="B47" s="1">
        <v>14985</v>
      </c>
      <c r="C47" s="2"/>
      <c r="D47" s="2">
        <v>243</v>
      </c>
      <c r="E47" s="2"/>
      <c r="F47" s="1">
        <v>7373</v>
      </c>
      <c r="G47" s="1">
        <v>2194</v>
      </c>
      <c r="H47" s="2">
        <v>36</v>
      </c>
      <c r="I47" s="1">
        <v>261869</v>
      </c>
      <c r="J47" s="1">
        <v>38346</v>
      </c>
      <c r="K47" s="43"/>
      <c r="L47" s="52">
        <f>IFERROR(B47/I47,0)</f>
        <v>5.7223268122610922E-2</v>
      </c>
      <c r="M47" s="53">
        <f>IFERROR(H47/G47,0)</f>
        <v>1.6408386508659983E-2</v>
      </c>
      <c r="N47" s="51">
        <f>D47*250</f>
        <v>60750</v>
      </c>
      <c r="O47" s="54">
        <f t="shared" si="0"/>
        <v>3.0540540540540539</v>
      </c>
    </row>
    <row r="48" spans="1:15" ht="15" thickBot="1" x14ac:dyDescent="0.35">
      <c r="A48" s="47" t="s">
        <v>15</v>
      </c>
      <c r="B48" s="1">
        <v>39890</v>
      </c>
      <c r="C48" s="2"/>
      <c r="D48" s="1">
        <v>1133</v>
      </c>
      <c r="E48" s="2"/>
      <c r="F48" s="1">
        <v>15168</v>
      </c>
      <c r="G48" s="1">
        <v>1376</v>
      </c>
      <c r="H48" s="2">
        <v>39</v>
      </c>
      <c r="I48" s="1">
        <v>513978</v>
      </c>
      <c r="J48" s="1">
        <v>17726</v>
      </c>
      <c r="K48" s="43"/>
      <c r="L48" s="52">
        <f>IFERROR(B48/I48,0)</f>
        <v>7.7610325733786276E-2</v>
      </c>
      <c r="M48" s="53">
        <f>IFERROR(H48/G48,0)</f>
        <v>2.8343023255813952E-2</v>
      </c>
      <c r="N48" s="51">
        <f>D48*250</f>
        <v>283250</v>
      </c>
      <c r="O48" s="54">
        <f t="shared" si="0"/>
        <v>6.1007771371270998</v>
      </c>
    </row>
    <row r="49" spans="1:15" ht="14.5" thickBot="1" x14ac:dyDescent="0.35">
      <c r="A49" s="3" t="s">
        <v>66</v>
      </c>
      <c r="B49" s="2">
        <v>69</v>
      </c>
      <c r="C49" s="2"/>
      <c r="D49" s="2">
        <v>4</v>
      </c>
      <c r="E49" s="2"/>
      <c r="F49" s="2">
        <v>6</v>
      </c>
      <c r="G49" s="2"/>
      <c r="H49" s="2"/>
      <c r="I49" s="1">
        <v>1210</v>
      </c>
      <c r="J49" s="2"/>
      <c r="K49" s="44"/>
      <c r="L49" s="52">
        <f>IFERROR(B49/I49,0)</f>
        <v>5.7024793388429751E-2</v>
      </c>
      <c r="M49" s="53">
        <f>IFERROR(H49/G49,0)</f>
        <v>0</v>
      </c>
      <c r="N49" s="51">
        <f>D49*250</f>
        <v>1000</v>
      </c>
      <c r="O49" s="54">
        <f t="shared" si="0"/>
        <v>13.492753623188406</v>
      </c>
    </row>
    <row r="50" spans="1:15" ht="14.5" thickBot="1" x14ac:dyDescent="0.35">
      <c r="A50" s="3" t="s">
        <v>28</v>
      </c>
      <c r="B50" s="1">
        <v>6251</v>
      </c>
      <c r="C50" s="2"/>
      <c r="D50" s="2">
        <v>67</v>
      </c>
      <c r="E50" s="2"/>
      <c r="F50" s="1">
        <v>3999</v>
      </c>
      <c r="G50" s="1">
        <v>1950</v>
      </c>
      <c r="H50" s="2">
        <v>21</v>
      </c>
      <c r="I50" s="1">
        <v>146510</v>
      </c>
      <c r="J50" s="1">
        <v>45699</v>
      </c>
      <c r="K50" s="44"/>
      <c r="L50" s="52">
        <f>IFERROR(B50/I50,0)</f>
        <v>4.2666029622551359E-2</v>
      </c>
      <c r="M50" s="53">
        <f>IFERROR(H50/G50,0)</f>
        <v>1.0769230769230769E-2</v>
      </c>
      <c r="N50" s="51">
        <f>D50*250</f>
        <v>16750</v>
      </c>
      <c r="O50" s="54">
        <f t="shared" si="0"/>
        <v>1.6795712685970245</v>
      </c>
    </row>
    <row r="51" spans="1:15" ht="15" thickBot="1" x14ac:dyDescent="0.35">
      <c r="A51" s="3" t="s">
        <v>48</v>
      </c>
      <c r="B51" s="2">
        <v>927</v>
      </c>
      <c r="C51" s="2"/>
      <c r="D51" s="2">
        <v>53</v>
      </c>
      <c r="E51" s="2"/>
      <c r="F51" s="2">
        <v>97</v>
      </c>
      <c r="G51" s="1">
        <v>1486</v>
      </c>
      <c r="H51" s="2">
        <v>85</v>
      </c>
      <c r="I51" s="1">
        <v>20048</v>
      </c>
      <c r="J51" s="1">
        <v>32129</v>
      </c>
      <c r="K51" s="8"/>
      <c r="L51" s="52">
        <f>IFERROR(B51/I51,0)</f>
        <v>4.6239026336791701E-2</v>
      </c>
      <c r="M51" s="53">
        <f>IFERROR(H51/G51,0)</f>
        <v>5.7200538358008077E-2</v>
      </c>
      <c r="N51" s="51">
        <f>D51*250</f>
        <v>13250</v>
      </c>
      <c r="O51" s="54">
        <f t="shared" si="0"/>
        <v>13.293419633225458</v>
      </c>
    </row>
    <row r="52" spans="1:15" ht="14.5" thickBot="1" x14ac:dyDescent="0.35">
      <c r="A52" s="3" t="s">
        <v>29</v>
      </c>
      <c r="B52" s="1">
        <v>24081</v>
      </c>
      <c r="C52" s="2"/>
      <c r="D52" s="2">
        <v>839</v>
      </c>
      <c r="E52" s="2"/>
      <c r="F52" s="1">
        <v>20118</v>
      </c>
      <c r="G52" s="1">
        <v>2821</v>
      </c>
      <c r="H52" s="2">
        <v>98</v>
      </c>
      <c r="I52" s="1">
        <v>157957</v>
      </c>
      <c r="J52" s="1">
        <v>18506</v>
      </c>
      <c r="K52" s="44"/>
      <c r="L52" s="52">
        <f>IFERROR(B52/I52,0)</f>
        <v>0.15245288274657026</v>
      </c>
      <c r="M52" s="53">
        <f>IFERROR(H52/G52,0)</f>
        <v>3.4739454094292806E-2</v>
      </c>
      <c r="N52" s="51">
        <f>D52*250</f>
        <v>209750</v>
      </c>
      <c r="O52" s="54">
        <f t="shared" si="0"/>
        <v>7.7101864540509117</v>
      </c>
    </row>
    <row r="53" spans="1:15" ht="15" thickBot="1" x14ac:dyDescent="0.35">
      <c r="A53" s="47" t="s">
        <v>9</v>
      </c>
      <c r="B53" s="1">
        <v>17610</v>
      </c>
      <c r="C53" s="2"/>
      <c r="D53" s="2">
        <v>932</v>
      </c>
      <c r="E53" s="2"/>
      <c r="F53" s="1">
        <v>13032</v>
      </c>
      <c r="G53" s="1">
        <v>2313</v>
      </c>
      <c r="H53" s="2">
        <v>122</v>
      </c>
      <c r="I53" s="1">
        <v>248875</v>
      </c>
      <c r="J53" s="1">
        <v>32683</v>
      </c>
      <c r="K53" s="44"/>
      <c r="L53" s="52">
        <f>IFERROR(B53/I53,0)</f>
        <v>7.0758412857860373E-2</v>
      </c>
      <c r="M53" s="53">
        <f>IFERROR(H53/G53,0)</f>
        <v>5.2745352356247298E-2</v>
      </c>
      <c r="N53" s="51">
        <f>D53*250</f>
        <v>233000</v>
      </c>
      <c r="O53" s="54">
        <f t="shared" si="0"/>
        <v>12.231118682566724</v>
      </c>
    </row>
    <row r="54" spans="1:15" ht="14.5" thickBot="1" x14ac:dyDescent="0.35">
      <c r="A54" s="3" t="s">
        <v>56</v>
      </c>
      <c r="B54" s="1">
        <v>1362</v>
      </c>
      <c r="C54" s="2"/>
      <c r="D54" s="2">
        <v>54</v>
      </c>
      <c r="E54" s="2"/>
      <c r="F54" s="2">
        <v>570</v>
      </c>
      <c r="G54" s="2">
        <v>760</v>
      </c>
      <c r="H54" s="2">
        <v>30</v>
      </c>
      <c r="I54" s="1">
        <v>62885</v>
      </c>
      <c r="J54" s="1">
        <v>35089</v>
      </c>
      <c r="K54" s="44"/>
      <c r="L54" s="52">
        <f>IFERROR(B54/I54,0)</f>
        <v>2.1658583127931938E-2</v>
      </c>
      <c r="M54" s="53">
        <f>IFERROR(H54/G54,0)</f>
        <v>3.9473684210526314E-2</v>
      </c>
      <c r="N54" s="51">
        <f>D54*250</f>
        <v>13500</v>
      </c>
      <c r="O54" s="54">
        <f t="shared" si="0"/>
        <v>8.9118942731277535</v>
      </c>
    </row>
    <row r="55" spans="1:15" ht="15" thickBot="1" x14ac:dyDescent="0.35">
      <c r="A55" s="3" t="s">
        <v>22</v>
      </c>
      <c r="B55" s="1">
        <v>10219</v>
      </c>
      <c r="C55" s="2"/>
      <c r="D55" s="2">
        <v>400</v>
      </c>
      <c r="E55" s="2"/>
      <c r="F55" s="1">
        <v>4805</v>
      </c>
      <c r="G55" s="1">
        <v>1755</v>
      </c>
      <c r="H55" s="2">
        <v>69</v>
      </c>
      <c r="I55" s="1">
        <v>115382</v>
      </c>
      <c r="J55" s="1">
        <v>19817</v>
      </c>
      <c r="K55" s="43"/>
      <c r="L55" s="52">
        <f>IFERROR(B55/I55,0)</f>
        <v>8.8566674177948029E-2</v>
      </c>
      <c r="M55" s="53">
        <f>IFERROR(H55/G55,0)</f>
        <v>3.9316239316239315E-2</v>
      </c>
      <c r="N55" s="51">
        <f>D55*250</f>
        <v>100000</v>
      </c>
      <c r="O55" s="54">
        <f t="shared" si="0"/>
        <v>8.7856933163714643</v>
      </c>
    </row>
    <row r="56" spans="1:15" ht="15" thickBot="1" x14ac:dyDescent="0.35">
      <c r="A56" s="14" t="s">
        <v>55</v>
      </c>
      <c r="B56" s="15">
        <v>662</v>
      </c>
      <c r="C56" s="15"/>
      <c r="D56" s="15">
        <v>7</v>
      </c>
      <c r="E56" s="15"/>
      <c r="F56" s="15">
        <v>227</v>
      </c>
      <c r="G56" s="38">
        <v>1144</v>
      </c>
      <c r="H56" s="15">
        <v>12</v>
      </c>
      <c r="I56" s="38">
        <v>13416</v>
      </c>
      <c r="J56" s="38">
        <v>23181</v>
      </c>
      <c r="K56" s="58"/>
      <c r="L56" s="52">
        <f>IFERROR(B56/I56,0)</f>
        <v>4.9344066785927253E-2</v>
      </c>
      <c r="M56" s="53">
        <f>IFERROR(H56/G56,0)</f>
        <v>1.048951048951049E-2</v>
      </c>
      <c r="N56" s="51">
        <f>D56*250</f>
        <v>1750</v>
      </c>
      <c r="O56" s="54">
        <f t="shared" si="0"/>
        <v>1.6435045317220545</v>
      </c>
    </row>
    <row r="57" spans="1:15" ht="15" thickBot="1" x14ac:dyDescent="0.35">
      <c r="A57" s="3"/>
      <c r="B57" s="50">
        <f>SUM(B2:B56)</f>
        <v>1342480</v>
      </c>
      <c r="C57" s="2"/>
      <c r="D57" s="50">
        <f>SUM(D2:D56)</f>
        <v>79756</v>
      </c>
      <c r="E57" s="2"/>
      <c r="F57" s="50">
        <f>SUM(F2:F56)</f>
        <v>1017900</v>
      </c>
      <c r="G57" s="1"/>
      <c r="H57" s="2"/>
      <c r="I57" s="50">
        <f>SUM(I2:I56)</f>
        <v>9304507</v>
      </c>
      <c r="J57" s="1"/>
      <c r="K57" s="8"/>
      <c r="N57" s="50">
        <f>SUM(N2:N56)</f>
        <v>19939000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new-jersey/" xr:uid="{54D987C7-018F-4F4C-A5AE-5879DCC590D2}"/>
    <hyperlink ref="A6" r:id="rId2" display="https://www.worldometers.info/coronavirus/usa/california/" xr:uid="{299FC401-49A6-4970-B5CA-C1CDF1C98329}"/>
    <hyperlink ref="A42" r:id="rId3" display="https://www.worldometers.info/coronavirus/usa/pennsylvania/" xr:uid="{31ED5C0D-1865-4BC6-80E6-35B251020AE7}"/>
    <hyperlink ref="A11" r:id="rId4" display="https://www.worldometers.info/coronavirus/usa/florida/" xr:uid="{B6F45A22-B328-40B4-BC44-6857CD855DA9}"/>
    <hyperlink ref="A48" r:id="rId5" display="https://www.worldometers.info/coronavirus/usa/texas/" xr:uid="{924C5284-7278-4B0B-B366-A4828D05705B}"/>
    <hyperlink ref="A21" r:id="rId6" display="https://www.worldometers.info/coronavirus/usa/louisiana/" xr:uid="{D94D1334-6AF1-4E0F-8971-1EBF891D5657}"/>
    <hyperlink ref="A39" r:id="rId7" display="https://www.worldometers.info/coronavirus/usa/ohio/" xr:uid="{4BFD59D2-98B0-4901-96A5-DF3D282F79C7}"/>
    <hyperlink ref="A53" r:id="rId8" display="https://www.worldometers.info/coronavirus/usa/washington/" xr:uid="{DDEE80D6-C688-4FA7-B3F8-7C94660B5812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393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536</v>
      </c>
    </row>
    <row r="5" spans="1:2" ht="15" thickBot="1" x14ac:dyDescent="0.4">
      <c r="A5" s="3" t="s">
        <v>34</v>
      </c>
      <c r="B5" s="40">
        <v>91</v>
      </c>
    </row>
    <row r="6" spans="1:2" ht="15" thickBot="1" x14ac:dyDescent="0.4">
      <c r="A6" s="47" t="s">
        <v>10</v>
      </c>
      <c r="B6" s="40">
        <v>2717</v>
      </c>
    </row>
    <row r="7" spans="1:2" ht="15" thickBot="1" x14ac:dyDescent="0.4">
      <c r="A7" s="3" t="s">
        <v>18</v>
      </c>
      <c r="B7" s="40">
        <v>971</v>
      </c>
    </row>
    <row r="8" spans="1:2" ht="15" thickBot="1" x14ac:dyDescent="0.4">
      <c r="A8" s="3" t="s">
        <v>23</v>
      </c>
      <c r="B8" s="40">
        <v>2967</v>
      </c>
    </row>
    <row r="9" spans="1:2" ht="15" thickBot="1" x14ac:dyDescent="0.4">
      <c r="A9" s="3" t="s">
        <v>43</v>
      </c>
      <c r="B9" s="40">
        <v>224</v>
      </c>
    </row>
    <row r="10" spans="1:2" ht="21.5" thickBot="1" x14ac:dyDescent="0.4">
      <c r="A10" s="3" t="s">
        <v>63</v>
      </c>
      <c r="B10" s="40">
        <v>323</v>
      </c>
    </row>
    <row r="11" spans="1:2" ht="15" thickBot="1" x14ac:dyDescent="0.4">
      <c r="A11" s="47" t="s">
        <v>13</v>
      </c>
      <c r="B11" s="40">
        <v>1721</v>
      </c>
    </row>
    <row r="12" spans="1:2" ht="15" thickBot="1" x14ac:dyDescent="0.4">
      <c r="A12" s="3" t="s">
        <v>16</v>
      </c>
      <c r="B12" s="40">
        <v>1405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67</v>
      </c>
    </row>
    <row r="16" spans="1:2" ht="15" thickBot="1" x14ac:dyDescent="0.4">
      <c r="A16" s="3" t="s">
        <v>12</v>
      </c>
      <c r="B16" s="40">
        <v>3406</v>
      </c>
    </row>
    <row r="17" spans="1:2" ht="15" thickBot="1" x14ac:dyDescent="0.4">
      <c r="A17" s="3" t="s">
        <v>27</v>
      </c>
      <c r="B17" s="40">
        <v>1508</v>
      </c>
    </row>
    <row r="18" spans="1:2" ht="15" thickBot="1" x14ac:dyDescent="0.4">
      <c r="A18" s="3" t="s">
        <v>41</v>
      </c>
      <c r="B18" s="40">
        <v>265</v>
      </c>
    </row>
    <row r="19" spans="1:2" ht="15" thickBot="1" x14ac:dyDescent="0.4">
      <c r="A19" s="3" t="s">
        <v>45</v>
      </c>
      <c r="B19" s="40">
        <v>174</v>
      </c>
    </row>
    <row r="20" spans="1:2" ht="15" thickBot="1" x14ac:dyDescent="0.4">
      <c r="A20" s="3" t="s">
        <v>38</v>
      </c>
      <c r="B20" s="40">
        <v>304</v>
      </c>
    </row>
    <row r="21" spans="1:2" ht="15" thickBot="1" x14ac:dyDescent="0.4">
      <c r="A21" s="47" t="s">
        <v>14</v>
      </c>
      <c r="B21" s="40">
        <v>2286</v>
      </c>
    </row>
    <row r="22" spans="1:2" ht="15" thickBot="1" x14ac:dyDescent="0.4">
      <c r="A22" s="3" t="s">
        <v>39</v>
      </c>
      <c r="B22" s="40">
        <v>64</v>
      </c>
    </row>
    <row r="23" spans="1:2" ht="15" thickBot="1" x14ac:dyDescent="0.4">
      <c r="A23" s="3" t="s">
        <v>26</v>
      </c>
      <c r="B23" s="40">
        <v>1644</v>
      </c>
    </row>
    <row r="24" spans="1:2" ht="15" thickBot="1" x14ac:dyDescent="0.4">
      <c r="A24" s="3" t="s">
        <v>17</v>
      </c>
      <c r="B24" s="40">
        <v>4979</v>
      </c>
    </row>
    <row r="25" spans="1:2" ht="15" thickBot="1" x14ac:dyDescent="0.4">
      <c r="A25" s="3" t="s">
        <v>11</v>
      </c>
      <c r="B25" s="40">
        <v>4551</v>
      </c>
    </row>
    <row r="26" spans="1:2" ht="15" thickBot="1" x14ac:dyDescent="0.4">
      <c r="A26" s="3" t="s">
        <v>32</v>
      </c>
      <c r="B26" s="40">
        <v>578</v>
      </c>
    </row>
    <row r="27" spans="1:2" ht="15" thickBot="1" x14ac:dyDescent="0.4">
      <c r="A27" s="3" t="s">
        <v>30</v>
      </c>
      <c r="B27" s="40">
        <v>430</v>
      </c>
    </row>
    <row r="28" spans="1:2" ht="15" thickBot="1" x14ac:dyDescent="0.4">
      <c r="A28" s="3" t="s">
        <v>35</v>
      </c>
      <c r="B28" s="40">
        <v>497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98</v>
      </c>
    </row>
    <row r="31" spans="1:2" ht="15" thickBot="1" x14ac:dyDescent="0.4">
      <c r="A31" s="3" t="s">
        <v>31</v>
      </c>
      <c r="B31" s="40">
        <v>306</v>
      </c>
    </row>
    <row r="32" spans="1:2" ht="15" thickBot="1" x14ac:dyDescent="0.4">
      <c r="A32" s="3" t="s">
        <v>42</v>
      </c>
      <c r="B32" s="40">
        <v>133</v>
      </c>
    </row>
    <row r="33" spans="1:2" ht="15" thickBot="1" x14ac:dyDescent="0.4">
      <c r="A33" s="47" t="s">
        <v>8</v>
      </c>
      <c r="B33" s="40">
        <v>9264</v>
      </c>
    </row>
    <row r="34" spans="1:2" ht="15" thickBot="1" x14ac:dyDescent="0.4">
      <c r="A34" s="3" t="s">
        <v>44</v>
      </c>
      <c r="B34" s="40">
        <v>200</v>
      </c>
    </row>
    <row r="35" spans="1:2" ht="15" thickBot="1" x14ac:dyDescent="0.4">
      <c r="A35" s="3" t="s">
        <v>7</v>
      </c>
      <c r="B35" s="40">
        <v>26812</v>
      </c>
    </row>
    <row r="36" spans="1:2" ht="15" thickBot="1" x14ac:dyDescent="0.4">
      <c r="A36" s="3" t="s">
        <v>24</v>
      </c>
      <c r="B36" s="40">
        <v>564</v>
      </c>
    </row>
    <row r="37" spans="1:2" ht="15" thickBot="1" x14ac:dyDescent="0.4">
      <c r="A37" s="3" t="s">
        <v>53</v>
      </c>
      <c r="B37" s="40">
        <v>35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7" t="s">
        <v>21</v>
      </c>
      <c r="B39" s="40">
        <v>1341</v>
      </c>
    </row>
    <row r="40" spans="1:2" ht="15" thickBot="1" x14ac:dyDescent="0.4">
      <c r="A40" s="3" t="s">
        <v>46</v>
      </c>
      <c r="B40" s="40">
        <v>272</v>
      </c>
    </row>
    <row r="41" spans="1:2" ht="15" thickBot="1" x14ac:dyDescent="0.4">
      <c r="A41" s="3" t="s">
        <v>37</v>
      </c>
      <c r="B41" s="40">
        <v>127</v>
      </c>
    </row>
    <row r="42" spans="1:2" ht="15" thickBot="1" x14ac:dyDescent="0.4">
      <c r="A42" s="47" t="s">
        <v>19</v>
      </c>
      <c r="B42" s="40">
        <v>3823</v>
      </c>
    </row>
    <row r="43" spans="1:2" ht="15" thickBot="1" x14ac:dyDescent="0.4">
      <c r="A43" s="3" t="s">
        <v>65</v>
      </c>
      <c r="B43" s="40">
        <v>111</v>
      </c>
    </row>
    <row r="44" spans="1:2" ht="15" thickBot="1" x14ac:dyDescent="0.4">
      <c r="A44" s="3" t="s">
        <v>40</v>
      </c>
      <c r="B44" s="40">
        <v>422</v>
      </c>
    </row>
    <row r="45" spans="1:2" ht="15" thickBot="1" x14ac:dyDescent="0.4">
      <c r="A45" s="3" t="s">
        <v>25</v>
      </c>
      <c r="B45" s="40">
        <v>331</v>
      </c>
    </row>
    <row r="46" spans="1:2" ht="15" thickBot="1" x14ac:dyDescent="0.4">
      <c r="A46" s="3" t="s">
        <v>54</v>
      </c>
      <c r="B46" s="40">
        <v>34</v>
      </c>
    </row>
    <row r="47" spans="1:2" ht="15" thickBot="1" x14ac:dyDescent="0.4">
      <c r="A47" s="3" t="s">
        <v>20</v>
      </c>
      <c r="B47" s="40">
        <v>243</v>
      </c>
    </row>
    <row r="48" spans="1:2" ht="15" thickBot="1" x14ac:dyDescent="0.4">
      <c r="A48" s="47" t="s">
        <v>15</v>
      </c>
      <c r="B48" s="40">
        <v>1133</v>
      </c>
    </row>
    <row r="49" spans="1:2" ht="21.5" thickBot="1" x14ac:dyDescent="0.4">
      <c r="A49" s="3" t="s">
        <v>66</v>
      </c>
      <c r="B49" s="40">
        <v>4</v>
      </c>
    </row>
    <row r="50" spans="1:2" ht="15" thickBot="1" x14ac:dyDescent="0.4">
      <c r="A50" s="3" t="s">
        <v>28</v>
      </c>
      <c r="B50" s="40">
        <v>67</v>
      </c>
    </row>
    <row r="51" spans="1:2" ht="15" thickBot="1" x14ac:dyDescent="0.4">
      <c r="A51" s="3" t="s">
        <v>48</v>
      </c>
      <c r="B51" s="40">
        <v>53</v>
      </c>
    </row>
    <row r="52" spans="1:2" ht="15" thickBot="1" x14ac:dyDescent="0.4">
      <c r="A52" s="3" t="s">
        <v>29</v>
      </c>
      <c r="B52" s="40">
        <v>839</v>
      </c>
    </row>
    <row r="53" spans="1:2" ht="15" thickBot="1" x14ac:dyDescent="0.4">
      <c r="A53" s="47" t="s">
        <v>9</v>
      </c>
      <c r="B53" s="40">
        <v>932</v>
      </c>
    </row>
    <row r="54" spans="1:2" ht="15" thickBot="1" x14ac:dyDescent="0.4">
      <c r="A54" s="3" t="s">
        <v>56</v>
      </c>
      <c r="B54" s="40">
        <v>54</v>
      </c>
    </row>
    <row r="55" spans="1:2" ht="15" thickBot="1" x14ac:dyDescent="0.4">
      <c r="A55" s="3" t="s">
        <v>22</v>
      </c>
      <c r="B55" s="40">
        <v>400</v>
      </c>
    </row>
    <row r="56" spans="1:2" ht="15" thickBot="1" x14ac:dyDescent="0.4">
      <c r="A56" s="14" t="s">
        <v>55</v>
      </c>
      <c r="B56" s="41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14533AFC-2978-4F57-B072-FC09262A9BEC}"/>
    <hyperlink ref="A6" r:id="rId2" display="https://www.worldometers.info/coronavirus/usa/california/" xr:uid="{B02C2AD5-211D-4FD9-B5B1-B916C917BC5E}"/>
    <hyperlink ref="A42" r:id="rId3" display="https://www.worldometers.info/coronavirus/usa/pennsylvania/" xr:uid="{068D2459-3753-447A-8783-8610CE43FF26}"/>
    <hyperlink ref="A11" r:id="rId4" display="https://www.worldometers.info/coronavirus/usa/florida/" xr:uid="{AF26A6F3-7271-4F0A-B93D-1CB4C5C90C14}"/>
    <hyperlink ref="A48" r:id="rId5" display="https://www.worldometers.info/coronavirus/usa/texas/" xr:uid="{4BE25AE8-2EE4-4FEF-A851-800981CC5857}"/>
    <hyperlink ref="A21" r:id="rId6" display="https://www.worldometers.info/coronavirus/usa/louisiana/" xr:uid="{0A6E25F8-DB6B-4724-BF82-BADB13A45F34}"/>
    <hyperlink ref="A39" r:id="rId7" display="https://www.worldometers.info/coronavirus/usa/ohio/" xr:uid="{4B3BEF4C-637B-483B-B3A5-EB319F9EF125}"/>
    <hyperlink ref="A53" r:id="rId8" display="https://www.worldometers.info/coronavirus/usa/washington/" xr:uid="{A7E1AE42-AFDF-4BAE-849F-F4637A0ED63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393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536</v>
      </c>
    </row>
    <row r="5" spans="1:3" ht="13" thickBot="1" x14ac:dyDescent="0.4">
      <c r="A5" s="36" t="s">
        <v>34</v>
      </c>
      <c r="B5" s="3" t="s">
        <v>34</v>
      </c>
      <c r="C5" s="40">
        <v>91</v>
      </c>
    </row>
    <row r="6" spans="1:3" ht="15" thickBot="1" x14ac:dyDescent="0.4">
      <c r="A6" s="36" t="s">
        <v>10</v>
      </c>
      <c r="B6" s="47" t="s">
        <v>10</v>
      </c>
      <c r="C6" s="40">
        <v>2717</v>
      </c>
    </row>
    <row r="7" spans="1:3" ht="13" thickBot="1" x14ac:dyDescent="0.4">
      <c r="A7" s="36" t="s">
        <v>18</v>
      </c>
      <c r="B7" s="3" t="s">
        <v>18</v>
      </c>
      <c r="C7" s="40">
        <v>971</v>
      </c>
    </row>
    <row r="8" spans="1:3" ht="13" thickBot="1" x14ac:dyDescent="0.4">
      <c r="A8" s="36" t="s">
        <v>23</v>
      </c>
      <c r="B8" s="3" t="s">
        <v>23</v>
      </c>
      <c r="C8" s="40">
        <v>2967</v>
      </c>
    </row>
    <row r="9" spans="1:3" ht="13" thickBot="1" x14ac:dyDescent="0.4">
      <c r="A9" s="36" t="s">
        <v>43</v>
      </c>
      <c r="B9" s="3" t="s">
        <v>43</v>
      </c>
      <c r="C9" s="40">
        <v>224</v>
      </c>
    </row>
    <row r="10" spans="1:3" ht="13" thickBot="1" x14ac:dyDescent="0.4">
      <c r="A10" s="36" t="s">
        <v>95</v>
      </c>
      <c r="B10" s="3" t="s">
        <v>63</v>
      </c>
      <c r="C10" s="40">
        <v>323</v>
      </c>
    </row>
    <row r="11" spans="1:3" ht="15" thickBot="1" x14ac:dyDescent="0.4">
      <c r="A11" s="36" t="s">
        <v>13</v>
      </c>
      <c r="B11" s="47" t="s">
        <v>13</v>
      </c>
      <c r="C11" s="40">
        <v>1721</v>
      </c>
    </row>
    <row r="12" spans="1:3" ht="13" thickBot="1" x14ac:dyDescent="0.4">
      <c r="A12" s="36" t="s">
        <v>16</v>
      </c>
      <c r="B12" s="3" t="s">
        <v>16</v>
      </c>
      <c r="C12" s="40">
        <v>1405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67</v>
      </c>
    </row>
    <row r="16" spans="1:3" ht="13" thickBot="1" x14ac:dyDescent="0.4">
      <c r="A16" s="36" t="s">
        <v>12</v>
      </c>
      <c r="B16" s="3" t="s">
        <v>12</v>
      </c>
      <c r="C16" s="40">
        <v>3406</v>
      </c>
    </row>
    <row r="17" spans="1:3" ht="13" thickBot="1" x14ac:dyDescent="0.4">
      <c r="A17" s="36" t="s">
        <v>27</v>
      </c>
      <c r="B17" s="3" t="s">
        <v>27</v>
      </c>
      <c r="C17" s="40">
        <v>1508</v>
      </c>
    </row>
    <row r="18" spans="1:3" ht="13" thickBot="1" x14ac:dyDescent="0.4">
      <c r="A18" s="36" t="s">
        <v>41</v>
      </c>
      <c r="B18" s="3" t="s">
        <v>41</v>
      </c>
      <c r="C18" s="40">
        <v>265</v>
      </c>
    </row>
    <row r="19" spans="1:3" ht="13" thickBot="1" x14ac:dyDescent="0.4">
      <c r="A19" s="36" t="s">
        <v>45</v>
      </c>
      <c r="B19" s="3" t="s">
        <v>45</v>
      </c>
      <c r="C19" s="40">
        <v>174</v>
      </c>
    </row>
    <row r="20" spans="1:3" ht="13" thickBot="1" x14ac:dyDescent="0.4">
      <c r="A20" s="36" t="s">
        <v>38</v>
      </c>
      <c r="B20" s="3" t="s">
        <v>38</v>
      </c>
      <c r="C20" s="40">
        <v>304</v>
      </c>
    </row>
    <row r="21" spans="1:3" ht="15" thickBot="1" x14ac:dyDescent="0.4">
      <c r="A21" s="36" t="s">
        <v>14</v>
      </c>
      <c r="B21" s="47" t="s">
        <v>14</v>
      </c>
      <c r="C21" s="40">
        <v>2286</v>
      </c>
    </row>
    <row r="22" spans="1:3" ht="13" thickBot="1" x14ac:dyDescent="0.4">
      <c r="B22" s="3" t="s">
        <v>39</v>
      </c>
      <c r="C22" s="40">
        <v>64</v>
      </c>
    </row>
    <row r="23" spans="1:3" ht="13" thickBot="1" x14ac:dyDescent="0.4">
      <c r="A23" s="36" t="s">
        <v>26</v>
      </c>
      <c r="B23" s="3" t="s">
        <v>26</v>
      </c>
      <c r="C23" s="40">
        <v>1644</v>
      </c>
    </row>
    <row r="24" spans="1:3" ht="13" thickBot="1" x14ac:dyDescent="0.4">
      <c r="A24" s="36" t="s">
        <v>17</v>
      </c>
      <c r="B24" s="3" t="s">
        <v>17</v>
      </c>
      <c r="C24" s="40">
        <v>4979</v>
      </c>
    </row>
    <row r="25" spans="1:3" ht="13" thickBot="1" x14ac:dyDescent="0.4">
      <c r="A25" s="36" t="s">
        <v>11</v>
      </c>
      <c r="B25" s="3" t="s">
        <v>11</v>
      </c>
      <c r="C25" s="40">
        <v>4551</v>
      </c>
    </row>
    <row r="26" spans="1:3" ht="13" thickBot="1" x14ac:dyDescent="0.4">
      <c r="A26" s="36" t="s">
        <v>32</v>
      </c>
      <c r="B26" s="3" t="s">
        <v>32</v>
      </c>
      <c r="C26" s="40">
        <v>578</v>
      </c>
    </row>
    <row r="27" spans="1:3" ht="13" thickBot="1" x14ac:dyDescent="0.4">
      <c r="A27" s="36" t="s">
        <v>30</v>
      </c>
      <c r="B27" s="3" t="s">
        <v>30</v>
      </c>
      <c r="C27" s="40">
        <v>430</v>
      </c>
    </row>
    <row r="28" spans="1:3" ht="13" thickBot="1" x14ac:dyDescent="0.4">
      <c r="A28" s="36" t="s">
        <v>35</v>
      </c>
      <c r="B28" s="3" t="s">
        <v>35</v>
      </c>
      <c r="C28" s="40">
        <v>497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98</v>
      </c>
    </row>
    <row r="31" spans="1:3" ht="13" thickBot="1" x14ac:dyDescent="0.4">
      <c r="A31" s="36" t="s">
        <v>31</v>
      </c>
      <c r="B31" s="3" t="s">
        <v>31</v>
      </c>
      <c r="C31" s="40">
        <v>306</v>
      </c>
    </row>
    <row r="32" spans="1:3" ht="13" thickBot="1" x14ac:dyDescent="0.4">
      <c r="A32" s="36" t="s">
        <v>42</v>
      </c>
      <c r="B32" s="3" t="s">
        <v>42</v>
      </c>
      <c r="C32" s="40">
        <v>133</v>
      </c>
    </row>
    <row r="33" spans="1:3" ht="15" thickBot="1" x14ac:dyDescent="0.4">
      <c r="A33" s="36" t="s">
        <v>8</v>
      </c>
      <c r="B33" s="47" t="s">
        <v>8</v>
      </c>
      <c r="C33" s="40">
        <v>9264</v>
      </c>
    </row>
    <row r="34" spans="1:3" ht="13" thickBot="1" x14ac:dyDescent="0.4">
      <c r="A34" s="36" t="s">
        <v>44</v>
      </c>
      <c r="B34" s="3" t="s">
        <v>44</v>
      </c>
      <c r="C34" s="40">
        <v>200</v>
      </c>
    </row>
    <row r="35" spans="1:3" ht="13" thickBot="1" x14ac:dyDescent="0.4">
      <c r="A35" s="36" t="s">
        <v>7</v>
      </c>
      <c r="B35" s="3" t="s">
        <v>7</v>
      </c>
      <c r="C35" s="40">
        <v>26812</v>
      </c>
    </row>
    <row r="36" spans="1:3" ht="13" thickBot="1" x14ac:dyDescent="0.4">
      <c r="A36" s="36" t="s">
        <v>24</v>
      </c>
      <c r="B36" s="3" t="s">
        <v>24</v>
      </c>
      <c r="C36" s="40">
        <v>564</v>
      </c>
    </row>
    <row r="37" spans="1:3" ht="13" thickBot="1" x14ac:dyDescent="0.4">
      <c r="B37" s="3" t="s">
        <v>53</v>
      </c>
      <c r="C37" s="40">
        <v>35</v>
      </c>
    </row>
    <row r="38" spans="1:3" ht="15" thickBot="1" x14ac:dyDescent="0.4">
      <c r="A38" s="36" t="s">
        <v>21</v>
      </c>
      <c r="B38" s="47" t="s">
        <v>21</v>
      </c>
      <c r="C38" s="40">
        <v>1341</v>
      </c>
    </row>
    <row r="39" spans="1:3" ht="13" thickBot="1" x14ac:dyDescent="0.4">
      <c r="A39" s="36" t="s">
        <v>46</v>
      </c>
      <c r="B39" s="3" t="s">
        <v>46</v>
      </c>
      <c r="C39" s="40">
        <v>272</v>
      </c>
    </row>
    <row r="40" spans="1:3" ht="13" thickBot="1" x14ac:dyDescent="0.4">
      <c r="A40" s="36" t="s">
        <v>37</v>
      </c>
      <c r="B40" s="3" t="s">
        <v>37</v>
      </c>
      <c r="C40" s="40">
        <v>127</v>
      </c>
    </row>
    <row r="41" spans="1:3" ht="15" thickBot="1" x14ac:dyDescent="0.4">
      <c r="A41" s="36" t="s">
        <v>19</v>
      </c>
      <c r="B41" s="47" t="s">
        <v>19</v>
      </c>
      <c r="C41" s="40">
        <v>3823</v>
      </c>
    </row>
    <row r="42" spans="1:3" ht="13" thickBot="1" x14ac:dyDescent="0.4">
      <c r="A42" s="36" t="s">
        <v>65</v>
      </c>
      <c r="B42" s="3" t="s">
        <v>65</v>
      </c>
      <c r="C42" s="40">
        <v>111</v>
      </c>
    </row>
    <row r="43" spans="1:3" ht="13" thickBot="1" x14ac:dyDescent="0.4">
      <c r="B43" s="3" t="s">
        <v>40</v>
      </c>
      <c r="C43" s="40">
        <v>422</v>
      </c>
    </row>
    <row r="44" spans="1:3" ht="13" thickBot="1" x14ac:dyDescent="0.4">
      <c r="A44" s="36" t="s">
        <v>25</v>
      </c>
      <c r="B44" s="3" t="s">
        <v>25</v>
      </c>
      <c r="C44" s="40">
        <v>331</v>
      </c>
    </row>
    <row r="45" spans="1:3" ht="13" thickBot="1" x14ac:dyDescent="0.4">
      <c r="A45" s="36" t="s">
        <v>54</v>
      </c>
      <c r="B45" s="3" t="s">
        <v>54</v>
      </c>
      <c r="C45" s="40">
        <v>34</v>
      </c>
    </row>
    <row r="46" spans="1:3" ht="13" thickBot="1" x14ac:dyDescent="0.4">
      <c r="A46" s="36" t="s">
        <v>20</v>
      </c>
      <c r="B46" s="3" t="s">
        <v>20</v>
      </c>
      <c r="C46" s="40">
        <v>243</v>
      </c>
    </row>
    <row r="47" spans="1:3" ht="15" thickBot="1" x14ac:dyDescent="0.4">
      <c r="A47" s="36" t="s">
        <v>15</v>
      </c>
      <c r="B47" s="47" t="s">
        <v>15</v>
      </c>
      <c r="C47" s="40">
        <v>1133</v>
      </c>
    </row>
    <row r="48" spans="1:3" ht="13" thickBot="1" x14ac:dyDescent="0.4">
      <c r="A48" s="36" t="s">
        <v>28</v>
      </c>
      <c r="B48" s="3" t="s">
        <v>28</v>
      </c>
      <c r="C48" s="40">
        <v>67</v>
      </c>
    </row>
    <row r="49" spans="1:3" ht="13" thickBot="1" x14ac:dyDescent="0.4">
      <c r="A49" s="36" t="s">
        <v>48</v>
      </c>
      <c r="B49" s="3" t="s">
        <v>48</v>
      </c>
      <c r="C49" s="40">
        <v>53</v>
      </c>
    </row>
    <row r="50" spans="1:3" ht="13" thickBot="1" x14ac:dyDescent="0.4">
      <c r="A50" s="36" t="s">
        <v>29</v>
      </c>
      <c r="B50" s="3" t="s">
        <v>29</v>
      </c>
      <c r="C50" s="40">
        <v>839</v>
      </c>
    </row>
    <row r="51" spans="1:3" ht="15" thickBot="1" x14ac:dyDescent="0.4">
      <c r="A51" s="36" t="s">
        <v>9</v>
      </c>
      <c r="B51" s="47" t="s">
        <v>9</v>
      </c>
      <c r="C51" s="40">
        <v>932</v>
      </c>
    </row>
    <row r="52" spans="1:3" ht="13" thickBot="1" x14ac:dyDescent="0.4">
      <c r="B52" s="3" t="s">
        <v>56</v>
      </c>
      <c r="C52" s="40">
        <v>54</v>
      </c>
    </row>
    <row r="53" spans="1:3" ht="13" thickBot="1" x14ac:dyDescent="0.4">
      <c r="A53" s="36" t="s">
        <v>22</v>
      </c>
      <c r="B53" s="3" t="s">
        <v>22</v>
      </c>
      <c r="C53" s="40">
        <v>400</v>
      </c>
    </row>
    <row r="54" spans="1:3" ht="13" thickBot="1" x14ac:dyDescent="0.4">
      <c r="A54" s="36" t="s">
        <v>55</v>
      </c>
      <c r="B54" s="14" t="s">
        <v>55</v>
      </c>
      <c r="C54" s="41">
        <v>7</v>
      </c>
    </row>
    <row r="55" spans="1:3" ht="13" thickBot="1" x14ac:dyDescent="0.4"/>
    <row r="56" spans="1:3" x14ac:dyDescent="0.35">
      <c r="B56" s="3"/>
      <c r="C56" s="40"/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BB6B14EB-E933-4529-8C63-74700F0A6E9A}"/>
    <hyperlink ref="B6" r:id="rId2" display="https://www.worldometers.info/coronavirus/usa/california/" xr:uid="{4DC50A7E-3EB8-4AC5-8F88-E94C37D6B53C}"/>
    <hyperlink ref="B41" r:id="rId3" display="https://www.worldometers.info/coronavirus/usa/pennsylvania/" xr:uid="{31C10D74-3460-4C71-BF88-650ECDA4C912}"/>
    <hyperlink ref="B11" r:id="rId4" display="https://www.worldometers.info/coronavirus/usa/florida/" xr:uid="{4C98951E-969A-4599-AA32-6A3BBFBDD74F}"/>
    <hyperlink ref="B47" r:id="rId5" display="https://www.worldometers.info/coronavirus/usa/texas/" xr:uid="{90D3752A-8ADC-41FA-B1D2-944E703D925F}"/>
    <hyperlink ref="B21" r:id="rId6" display="https://www.worldometers.info/coronavirus/usa/louisiana/" xr:uid="{62390487-AFF9-4E9D-ABFB-97F45393FA7F}"/>
    <hyperlink ref="B38" r:id="rId7" display="https://www.worldometers.info/coronavirus/usa/ohio/" xr:uid="{EBC560F0-41E6-4812-955E-0357E4E6BD34}"/>
    <hyperlink ref="B51" r:id="rId8" display="https://www.worldometers.info/coronavirus/usa/washington/" xr:uid="{881144ED-7DCB-44E2-8132-0B7CA046B5AE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2020-05-11T10:52:37Z</dcterms:modified>
</cp:coreProperties>
</file>