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D2D5955A-31D1-4D92-8AD8-803F373EBEE0}" xr6:coauthVersionLast="45" xr6:coauthVersionMax="45" xr10:uidLastSave="{23E040FB-9A76-4DDF-BBBA-8E8F2353CEA3}"/>
  <bookViews>
    <workbookView xWindow="8085" yWindow="-19845" windowWidth="24855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Updates'!$A$1:$V$24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13" i="3"/>
  <c r="N51" i="3"/>
  <c r="N27" i="3"/>
  <c r="N54" i="3"/>
  <c r="N5" i="3"/>
  <c r="N28" i="3"/>
  <c r="N46" i="3"/>
  <c r="N9" i="3"/>
  <c r="N34" i="3"/>
  <c r="N3" i="3"/>
  <c r="N37" i="3"/>
  <c r="N14" i="3"/>
  <c r="N19" i="3"/>
  <c r="N36" i="3"/>
  <c r="N23" i="3"/>
  <c r="N10" i="3"/>
  <c r="N2" i="3"/>
  <c r="N41" i="3"/>
  <c r="N17" i="3"/>
  <c r="N53" i="3"/>
  <c r="N47" i="3"/>
  <c r="N26" i="3"/>
  <c r="N12" i="3"/>
  <c r="N48" i="3"/>
  <c r="N8" i="3"/>
  <c r="N4" i="3"/>
  <c r="N33" i="3"/>
  <c r="N18" i="3"/>
  <c r="N38" i="3"/>
  <c r="N52" i="3"/>
  <c r="N16" i="3"/>
  <c r="N30" i="3"/>
  <c r="N29" i="3"/>
  <c r="N49" i="3"/>
  <c r="N43" i="3"/>
  <c r="N39" i="3"/>
  <c r="N31" i="3"/>
  <c r="N25" i="3"/>
  <c r="N50" i="3"/>
  <c r="N56" i="3"/>
  <c r="N40" i="3"/>
  <c r="N20" i="3"/>
  <c r="N11" i="3"/>
  <c r="N42" i="3"/>
  <c r="N22" i="3"/>
  <c r="N7" i="3"/>
  <c r="N15" i="3"/>
  <c r="N32" i="3"/>
  <c r="N55" i="3"/>
  <c r="N35" i="3"/>
  <c r="N44" i="3"/>
  <c r="N45" i="3"/>
  <c r="N21" i="3"/>
  <c r="N6" i="3"/>
  <c r="N24" i="3"/>
  <c r="M49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9" i="3" l="1"/>
  <c r="L28" i="3"/>
  <c r="L56" i="3"/>
  <c r="L39" i="3"/>
  <c r="L35" i="3"/>
  <c r="L4" i="3"/>
  <c r="L13" i="3"/>
  <c r="L8" i="3"/>
  <c r="L18" i="3"/>
  <c r="L12" i="3"/>
  <c r="L36" i="3"/>
  <c r="L21" i="3"/>
  <c r="L50" i="3"/>
  <c r="L27" i="3"/>
  <c r="L2" i="3"/>
  <c r="L5" i="3"/>
  <c r="L45" i="3"/>
  <c r="L6" i="3"/>
  <c r="L38" i="3"/>
  <c r="L43" i="3"/>
  <c r="L34" i="3"/>
  <c r="L52" i="3"/>
  <c r="L42" i="3"/>
  <c r="L55" i="3"/>
  <c r="L9" i="3"/>
  <c r="L14" i="3"/>
  <c r="L26" i="3"/>
  <c r="L44" i="3"/>
  <c r="L22" i="3"/>
  <c r="L51" i="3"/>
  <c r="L41" i="3"/>
  <c r="L31" i="3"/>
  <c r="L25" i="3"/>
  <c r="L10" i="3"/>
  <c r="L53" i="3"/>
  <c r="L3" i="3"/>
  <c r="L47" i="3"/>
  <c r="L19" i="3"/>
  <c r="L32" i="3"/>
  <c r="L30" i="3"/>
  <c r="L16" i="3"/>
  <c r="L11" i="3"/>
  <c r="L7" i="3"/>
  <c r="L24" i="3"/>
  <c r="L15" i="3"/>
  <c r="L17" i="3"/>
  <c r="L20" i="3"/>
  <c r="L37" i="3"/>
  <c r="L29" i="3"/>
  <c r="L33" i="3"/>
  <c r="L48" i="3"/>
  <c r="L40" i="3"/>
  <c r="L54" i="3"/>
  <c r="L23" i="3"/>
  <c r="M19" i="3" l="1"/>
  <c r="M55" i="3"/>
  <c r="M38" i="3"/>
  <c r="M11" i="3"/>
  <c r="M13" i="3"/>
  <c r="M33" i="3"/>
  <c r="M32" i="3"/>
  <c r="M50" i="3"/>
  <c r="M52" i="3"/>
  <c r="M47" i="3"/>
  <c r="M14" i="3"/>
  <c r="M6" i="3"/>
  <c r="M9" i="3"/>
  <c r="M54" i="3"/>
  <c r="M46" i="3"/>
  <c r="M36" i="3"/>
  <c r="M34" i="3"/>
  <c r="M29" i="3"/>
  <c r="M28" i="3"/>
  <c r="M16" i="3"/>
  <c r="M43" i="3"/>
  <c r="M4" i="3"/>
  <c r="M53" i="3"/>
  <c r="M27" i="3"/>
  <c r="M21" i="3"/>
  <c r="M20" i="3"/>
  <c r="M18" i="3"/>
  <c r="M22" i="3"/>
  <c r="M44" i="3"/>
  <c r="M8" i="3"/>
  <c r="M10" i="3"/>
  <c r="M26" i="3"/>
  <c r="M15" i="3"/>
  <c r="M41" i="3"/>
  <c r="M37" i="3"/>
  <c r="M48" i="3"/>
  <c r="M25" i="3"/>
  <c r="M45" i="3"/>
  <c r="M5" i="3"/>
  <c r="M23" i="3"/>
  <c r="M3" i="3"/>
  <c r="M17" i="3"/>
  <c r="M51" i="3"/>
  <c r="M31" i="3"/>
  <c r="M42" i="3"/>
  <c r="M40" i="3"/>
  <c r="M24" i="3"/>
  <c r="M7" i="3"/>
  <c r="M35" i="3"/>
  <c r="M12" i="3"/>
  <c r="M30" i="3"/>
  <c r="M56" i="3"/>
  <c r="M2" i="3"/>
  <c r="M39" i="3"/>
  <c r="L46" i="3" l="1"/>
  <c r="N5" i="1" l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N1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N20" i="1"/>
  <c r="N21" i="1"/>
  <c r="O21" i="1" s="1"/>
  <c r="N22" i="1"/>
  <c r="O22" i="1" s="1"/>
  <c r="O19" i="1" l="1"/>
  <c r="O18" i="1"/>
  <c r="O11" i="1"/>
  <c r="O20" i="1"/>
  <c r="O12" i="1"/>
  <c r="U2" i="1"/>
  <c r="N23" i="1" l="1"/>
  <c r="O23" i="1" l="1"/>
  <c r="U17" i="1"/>
  <c r="V17" i="1" s="1"/>
  <c r="U19" i="1"/>
  <c r="V19" i="1" s="1"/>
  <c r="U6" i="1"/>
  <c r="V6" i="1" s="1"/>
  <c r="U5" i="1"/>
  <c r="V5" i="1" s="1"/>
  <c r="U7" i="1"/>
  <c r="V7" i="1" s="1"/>
  <c r="U16" i="1"/>
  <c r="V16" i="1" s="1"/>
  <c r="U14" i="1"/>
  <c r="V14" i="1" s="1"/>
  <c r="U22" i="1"/>
  <c r="V22" i="1" s="1"/>
  <c r="U20" i="1"/>
  <c r="V20" i="1" s="1"/>
  <c r="U15" i="1"/>
  <c r="V15" i="1" s="1"/>
  <c r="U8" i="1"/>
  <c r="V8" i="1" s="1"/>
  <c r="U10" i="1"/>
  <c r="V10" i="1" s="1"/>
  <c r="U21" i="1"/>
  <c r="V21" i="1" s="1"/>
  <c r="U12" i="1"/>
  <c r="V12" i="1" s="1"/>
  <c r="U9" i="1"/>
  <c r="V9" i="1" s="1"/>
  <c r="U18" i="1"/>
  <c r="V18" i="1" s="1"/>
  <c r="U11" i="1"/>
  <c r="V11" i="1" s="1"/>
  <c r="U13" i="1"/>
  <c r="V13" i="1" s="1"/>
  <c r="S11" i="1"/>
  <c r="S22" i="1"/>
  <c r="S14" i="1"/>
  <c r="S6" i="1"/>
  <c r="S16" i="1"/>
  <c r="S8" i="1"/>
  <c r="S21" i="1"/>
  <c r="S13" i="1"/>
  <c r="S5" i="1"/>
  <c r="S18" i="1"/>
  <c r="S10" i="1"/>
  <c r="S15" i="1"/>
  <c r="S12" i="1"/>
  <c r="S19" i="1"/>
  <c r="S7" i="1"/>
  <c r="S20" i="1"/>
  <c r="S23" i="1" s="1"/>
  <c r="S17" i="1"/>
  <c r="S9" i="1"/>
  <c r="T16" i="1"/>
  <c r="T20" i="1"/>
  <c r="T23" i="1" s="1"/>
  <c r="T19" i="1"/>
  <c r="T11" i="1"/>
  <c r="T21" i="1"/>
  <c r="T13" i="1"/>
  <c r="T5" i="1"/>
  <c r="T18" i="1"/>
  <c r="T10" i="1"/>
  <c r="T8" i="1"/>
  <c r="T15" i="1"/>
  <c r="T7" i="1"/>
  <c r="T17" i="1"/>
  <c r="T9" i="1"/>
  <c r="T12" i="1"/>
  <c r="T22" i="1"/>
  <c r="T14" i="1"/>
  <c r="T6" i="1"/>
  <c r="R17" i="1"/>
  <c r="R9" i="1"/>
  <c r="R14" i="1"/>
  <c r="R6" i="1"/>
  <c r="R19" i="1"/>
  <c r="R11" i="1"/>
  <c r="R16" i="1"/>
  <c r="R8" i="1"/>
  <c r="R22" i="1"/>
  <c r="R21" i="1"/>
  <c r="R13" i="1"/>
  <c r="R5" i="1"/>
  <c r="R10" i="1"/>
  <c r="R15" i="1"/>
  <c r="R7" i="1"/>
  <c r="R18" i="1"/>
  <c r="R20" i="1"/>
  <c r="R23" i="1" s="1"/>
  <c r="R12" i="1"/>
  <c r="Q13" i="1"/>
  <c r="Q20" i="1"/>
  <c r="Q23" i="1" s="1"/>
  <c r="Q6" i="1"/>
  <c r="Q17" i="1"/>
  <c r="Q14" i="1"/>
  <c r="Q18" i="1"/>
  <c r="Q22" i="1"/>
  <c r="Q21" i="1"/>
  <c r="Q5" i="1"/>
  <c r="Q9" i="1"/>
  <c r="Q10" i="1"/>
  <c r="Q15" i="1"/>
  <c r="Q16" i="1"/>
  <c r="Q12" i="1"/>
  <c r="Q8" i="1"/>
  <c r="Q11" i="1"/>
  <c r="Q19" i="1"/>
  <c r="Q7" i="1"/>
  <c r="U23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<sst xmlns="http://schemas.openxmlformats.org/spreadsheetml/2006/main" count="321" uniqueCount="102">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</sst>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400660</v>
      </c>
      <c r="C5" s="2"/>
      <c r="D5" s="1">
        <v>30603</v>
      </c>
      <c r="E5" s="2"/>
      <c r="F5" s="1">
        <v>285075</v>
      </c>
      <c r="G5" s="1">
        <v>20596</v>
      </c>
      <c r="H5" s="1">
        <v>1573</v>
      </c>
      <c r="I5" s="1">
        <v>2606046</v>
      </c>
      <c r="J5" s="1">
        <v>133962</v>
      </c>
      <c r="K5" s="7"/>
      <c r="L5" s="8"/>
      <c r="M5" s="26">
        <f t="shared" ref="M5:M22" si="0">D5/B5</f>
        <v>7.6381470573553642E-2</v>
      </c>
      <c r="N5" s="4">
        <f t="shared" ref="N5:N23" si="1">D5/$O$1</f>
        <v>2040200</v>
      </c>
      <c r="O5" s="5">
        <f t="shared" ref="O5:O23" si="2">ABS(F5-N5)/N5</f>
        <v>0.86027105185766106</v>
      </c>
      <c r="P5" s="5"/>
      <c r="Q5" s="22">
        <f t="shared" ref="Q5:Q22" si="3">$Q$2*$N5</f>
        <v>306030</v>
      </c>
      <c r="R5" s="22">
        <f t="shared" ref="R5:R22" si="4">$R$2*$N5</f>
        <v>1224120</v>
      </c>
      <c r="S5" s="22">
        <f t="shared" ref="S5:S22" si="5">$S$2*$N5</f>
        <v>510050</v>
      </c>
      <c r="T5" s="22">
        <f t="shared" ref="T5:T22" si="6">$T$2*$N5</f>
        <v>255025</v>
      </c>
      <c r="U5" s="22">
        <f t="shared" ref="U5:U22" si="7">$U$2*$N5</f>
        <v>30603</v>
      </c>
      <c r="V5" s="19">
        <f t="shared" ref="V5:V22" si="8">N5-U5</f>
        <v>2009597</v>
      </c>
    </row>
    <row r="6" spans="1:22" ht="15" thickBot="1" x14ac:dyDescent="0.4">
      <c r="A6" s="44" t="s">
        <v>8</v>
      </c>
      <c r="B6" s="1">
        <v>167192</v>
      </c>
      <c r="C6" s="2"/>
      <c r="D6" s="1">
        <v>12369</v>
      </c>
      <c r="E6" s="2"/>
      <c r="F6" s="1">
        <v>126663</v>
      </c>
      <c r="G6" s="1">
        <v>18823</v>
      </c>
      <c r="H6" s="1">
        <v>1393</v>
      </c>
      <c r="I6" s="1">
        <v>989497</v>
      </c>
      <c r="J6" s="1">
        <v>111402</v>
      </c>
      <c r="K6" s="7"/>
      <c r="L6" s="8"/>
      <c r="M6" s="26">
        <f t="shared" si="0"/>
        <v>7.3980812479065988E-2</v>
      </c>
      <c r="N6" s="4">
        <f t="shared" si="1"/>
        <v>824600</v>
      </c>
      <c r="O6" s="5">
        <f t="shared" si="2"/>
        <v>0.846394615571186</v>
      </c>
      <c r="P6" s="5"/>
      <c r="Q6" s="22">
        <f t="shared" si="3"/>
        <v>123690</v>
      </c>
      <c r="R6" s="22">
        <f t="shared" si="4"/>
        <v>494760</v>
      </c>
      <c r="S6" s="22">
        <f t="shared" si="5"/>
        <v>206150</v>
      </c>
      <c r="T6" s="22">
        <f t="shared" si="6"/>
        <v>103075</v>
      </c>
      <c r="U6" s="22">
        <f t="shared" si="7"/>
        <v>12369</v>
      </c>
      <c r="V6" s="19">
        <f t="shared" si="8"/>
        <v>812231</v>
      </c>
    </row>
    <row r="7" spans="1:22" ht="15" thickBot="1" x14ac:dyDescent="0.4">
      <c r="A7" s="44" t="s">
        <v>10</v>
      </c>
      <c r="B7" s="1">
        <v>137034</v>
      </c>
      <c r="C7" s="2"/>
      <c r="D7" s="1">
        <v>4772</v>
      </c>
      <c r="E7" s="2"/>
      <c r="F7" s="1">
        <v>97091</v>
      </c>
      <c r="G7" s="1">
        <v>3468</v>
      </c>
      <c r="H7" s="2">
        <v>121</v>
      </c>
      <c r="I7" s="1">
        <v>2486254</v>
      </c>
      <c r="J7" s="1">
        <v>62924</v>
      </c>
      <c r="K7" s="7"/>
      <c r="L7" s="8"/>
      <c r="M7" s="26">
        <f t="shared" si="0"/>
        <v>3.4823474466190871E-2</v>
      </c>
      <c r="N7" s="4">
        <f t="shared" si="1"/>
        <v>318133.33333333337</v>
      </c>
      <c r="O7" s="5">
        <f t="shared" si="2"/>
        <v>0.69481035205364627</v>
      </c>
      <c r="P7" s="5"/>
      <c r="Q7" s="22">
        <f t="shared" si="3"/>
        <v>47720.000000000007</v>
      </c>
      <c r="R7" s="22">
        <f t="shared" si="4"/>
        <v>190880.00000000003</v>
      </c>
      <c r="S7" s="22">
        <f t="shared" si="5"/>
        <v>79533.333333333343</v>
      </c>
      <c r="T7" s="22">
        <f t="shared" si="6"/>
        <v>39766.666666666672</v>
      </c>
      <c r="U7" s="22">
        <f t="shared" si="7"/>
        <v>4772</v>
      </c>
      <c r="V7" s="19">
        <f t="shared" si="8"/>
        <v>313361.33333333337</v>
      </c>
    </row>
    <row r="8" spans="1:22" ht="15" thickBot="1" x14ac:dyDescent="0.4">
      <c r="A8" s="44" t="s">
        <v>12</v>
      </c>
      <c r="B8" s="1">
        <v>129212</v>
      </c>
      <c r="C8" s="2"/>
      <c r="D8" s="1">
        <v>6018</v>
      </c>
      <c r="E8" s="2"/>
      <c r="F8" s="1">
        <v>53987</v>
      </c>
      <c r="G8" s="1">
        <v>10197</v>
      </c>
      <c r="H8" s="2">
        <v>475</v>
      </c>
      <c r="I8" s="1">
        <v>1079906</v>
      </c>
      <c r="J8" s="1">
        <v>85221</v>
      </c>
      <c r="K8" s="7"/>
      <c r="L8" s="8"/>
      <c r="M8" s="26">
        <f t="shared" si="0"/>
        <v>4.6574621552177814E-2</v>
      </c>
      <c r="N8" s="4">
        <f t="shared" si="1"/>
        <v>401200</v>
      </c>
      <c r="O8" s="5">
        <f t="shared" si="2"/>
        <v>0.86543619142572281</v>
      </c>
      <c r="P8" s="5"/>
      <c r="Q8" s="22">
        <f t="shared" si="3"/>
        <v>60180</v>
      </c>
      <c r="R8" s="22">
        <f t="shared" si="4"/>
        <v>240720</v>
      </c>
      <c r="S8" s="22">
        <f t="shared" si="5"/>
        <v>100300</v>
      </c>
      <c r="T8" s="22">
        <f t="shared" si="6"/>
        <v>50150</v>
      </c>
      <c r="U8" s="22">
        <f t="shared" si="7"/>
        <v>6018</v>
      </c>
      <c r="V8" s="19">
        <f t="shared" si="8"/>
        <v>395182</v>
      </c>
    </row>
    <row r="9" spans="1:22" ht="15" thickBot="1" x14ac:dyDescent="0.4">
      <c r="A9" s="44" t="s">
        <v>17</v>
      </c>
      <c r="B9" s="1">
        <v>103889</v>
      </c>
      <c r="C9" s="2"/>
      <c r="D9" s="1">
        <v>7408</v>
      </c>
      <c r="E9" s="2"/>
      <c r="F9" s="1">
        <v>18373</v>
      </c>
      <c r="G9" s="1">
        <v>15073</v>
      </c>
      <c r="H9" s="1">
        <v>1075</v>
      </c>
      <c r="I9" s="1">
        <v>710202</v>
      </c>
      <c r="J9" s="1">
        <v>103040</v>
      </c>
      <c r="K9" s="8"/>
      <c r="L9" s="8"/>
      <c r="M9" s="26">
        <f t="shared" si="0"/>
        <v>7.1306875607619669E-2</v>
      </c>
      <c r="N9" s="4">
        <f t="shared" si="1"/>
        <v>493866.66666666669</v>
      </c>
      <c r="O9" s="5">
        <f t="shared" si="2"/>
        <v>0.96279765118790495</v>
      </c>
      <c r="P9" s="5"/>
      <c r="Q9" s="22">
        <f t="shared" si="3"/>
        <v>74080</v>
      </c>
      <c r="R9" s="22">
        <f t="shared" si="4"/>
        <v>296320</v>
      </c>
      <c r="S9" s="22">
        <f t="shared" si="5"/>
        <v>123466.66666666667</v>
      </c>
      <c r="T9" s="22">
        <f t="shared" si="6"/>
        <v>61733.333333333336</v>
      </c>
      <c r="U9" s="22">
        <f t="shared" si="7"/>
        <v>7408</v>
      </c>
      <c r="V9" s="19">
        <f t="shared" si="8"/>
        <v>486458.66666666669</v>
      </c>
    </row>
    <row r="10" spans="1:22" ht="15" thickBot="1" x14ac:dyDescent="0.4">
      <c r="A10" s="44" t="s">
        <v>19</v>
      </c>
      <c r="B10" s="1">
        <v>80961</v>
      </c>
      <c r="C10" s="2"/>
      <c r="D10" s="1">
        <v>6086</v>
      </c>
      <c r="E10" s="2"/>
      <c r="F10" s="1">
        <v>20303</v>
      </c>
      <c r="G10" s="1">
        <v>6324</v>
      </c>
      <c r="H10" s="2">
        <v>475</v>
      </c>
      <c r="I10" s="1">
        <v>554372</v>
      </c>
      <c r="J10" s="1">
        <v>43304</v>
      </c>
      <c r="K10" s="7"/>
      <c r="L10" s="8"/>
      <c r="M10" s="26">
        <f t="shared" si="0"/>
        <v>7.5171996393325183E-2</v>
      </c>
      <c r="N10" s="4">
        <f t="shared" si="1"/>
        <v>405733.33333333337</v>
      </c>
      <c r="O10" s="5">
        <f t="shared" si="2"/>
        <v>0.94995974367400593</v>
      </c>
      <c r="P10" s="5"/>
      <c r="Q10" s="22">
        <f t="shared" si="3"/>
        <v>60860</v>
      </c>
      <c r="R10" s="22">
        <f t="shared" si="4"/>
        <v>243440</v>
      </c>
      <c r="S10" s="22">
        <f t="shared" si="5"/>
        <v>101433.33333333334</v>
      </c>
      <c r="T10" s="22">
        <f t="shared" si="6"/>
        <v>50716.666666666672</v>
      </c>
      <c r="U10" s="22">
        <f t="shared" si="7"/>
        <v>6086</v>
      </c>
      <c r="V10" s="19">
        <f t="shared" si="8"/>
        <v>399647.33333333337</v>
      </c>
    </row>
    <row r="11" spans="1:22" ht="15" thickBot="1" x14ac:dyDescent="0.4">
      <c r="A11" s="44" t="s">
        <v>15</v>
      </c>
      <c r="B11" s="1">
        <v>78997</v>
      </c>
      <c r="C11" s="2"/>
      <c r="D11" s="1">
        <v>1892</v>
      </c>
      <c r="E11" s="2"/>
      <c r="F11" s="1">
        <v>25965</v>
      </c>
      <c r="G11" s="1">
        <v>2724</v>
      </c>
      <c r="H11" s="2">
        <v>65</v>
      </c>
      <c r="I11" s="1">
        <v>1302049</v>
      </c>
      <c r="J11" s="1">
        <v>44905</v>
      </c>
      <c r="K11" s="7"/>
      <c r="L11" s="8"/>
      <c r="M11" s="26">
        <f t="shared" si="0"/>
        <v>2.3950276592782004E-2</v>
      </c>
      <c r="N11" s="4">
        <f t="shared" si="1"/>
        <v>126133.33333333334</v>
      </c>
      <c r="O11" s="5">
        <f t="shared" si="2"/>
        <v>0.79414640591966179</v>
      </c>
      <c r="P11" s="5"/>
      <c r="Q11" s="22">
        <f t="shared" si="3"/>
        <v>18920</v>
      </c>
      <c r="R11" s="22">
        <f t="shared" si="4"/>
        <v>75680</v>
      </c>
      <c r="S11" s="22">
        <f t="shared" si="5"/>
        <v>31533.333333333336</v>
      </c>
      <c r="T11" s="22">
        <f t="shared" si="6"/>
        <v>15766.666666666668</v>
      </c>
      <c r="U11" s="22">
        <f t="shared" si="7"/>
        <v>1892</v>
      </c>
      <c r="V11" s="19">
        <f t="shared" si="8"/>
        <v>124241.33333333334</v>
      </c>
    </row>
    <row r="12" spans="1:22" ht="15" thickBot="1" x14ac:dyDescent="0.4">
      <c r="A12" s="44" t="s">
        <v>13</v>
      </c>
      <c r="B12" s="1">
        <v>66000</v>
      </c>
      <c r="C12" s="2"/>
      <c r="D12" s="1">
        <v>2769</v>
      </c>
      <c r="E12" s="2"/>
      <c r="F12" s="1">
        <v>50697</v>
      </c>
      <c r="G12" s="1">
        <v>3073</v>
      </c>
      <c r="H12" s="2">
        <v>129</v>
      </c>
      <c r="I12" s="1">
        <v>1259283</v>
      </c>
      <c r="J12" s="1">
        <v>58632</v>
      </c>
      <c r="K12" s="7"/>
      <c r="L12" s="8"/>
      <c r="M12" s="26">
        <f t="shared" si="0"/>
        <v>4.1954545454545453E-2</v>
      </c>
      <c r="N12" s="4">
        <f t="shared" si="1"/>
        <v>184600</v>
      </c>
      <c r="O12" s="5">
        <f t="shared" si="2"/>
        <v>0.72536836403033589</v>
      </c>
      <c r="P12" s="5"/>
      <c r="Q12" s="22">
        <f t="shared" si="3"/>
        <v>27690</v>
      </c>
      <c r="R12" s="22">
        <f t="shared" si="4"/>
        <v>110760</v>
      </c>
      <c r="S12" s="22">
        <f t="shared" si="5"/>
        <v>46150</v>
      </c>
      <c r="T12" s="22">
        <f t="shared" si="6"/>
        <v>23075</v>
      </c>
      <c r="U12" s="22">
        <f t="shared" si="7"/>
        <v>2769</v>
      </c>
      <c r="V12" s="19">
        <f t="shared" si="8"/>
        <v>181831</v>
      </c>
    </row>
    <row r="13" spans="1:22" ht="15" thickBot="1" x14ac:dyDescent="0.4">
      <c r="A13" s="3" t="s">
        <v>11</v>
      </c>
      <c r="B13" s="1">
        <v>64998</v>
      </c>
      <c r="C13" s="2"/>
      <c r="D13" s="1">
        <v>5943</v>
      </c>
      <c r="E13" s="2"/>
      <c r="F13" s="1">
        <v>17014</v>
      </c>
      <c r="G13" s="1">
        <v>6508</v>
      </c>
      <c r="H13" s="2">
        <v>595</v>
      </c>
      <c r="I13" s="1">
        <v>869054</v>
      </c>
      <c r="J13" s="1">
        <v>87020</v>
      </c>
      <c r="K13" s="7"/>
      <c r="L13" s="8"/>
      <c r="M13" s="26">
        <f t="shared" si="0"/>
        <v>9.1433582571771435E-2</v>
      </c>
      <c r="N13" s="4">
        <f t="shared" si="1"/>
        <v>396200</v>
      </c>
      <c r="O13" s="5">
        <f t="shared" si="2"/>
        <v>0.95705704189803131</v>
      </c>
      <c r="P13" s="5"/>
      <c r="Q13" s="22">
        <f t="shared" si="3"/>
        <v>59430</v>
      </c>
      <c r="R13" s="22">
        <f t="shared" si="4"/>
        <v>237720</v>
      </c>
      <c r="S13" s="22">
        <f t="shared" si="5"/>
        <v>99050</v>
      </c>
      <c r="T13" s="22">
        <f t="shared" si="6"/>
        <v>49525</v>
      </c>
      <c r="U13" s="22">
        <f t="shared" si="7"/>
        <v>5943</v>
      </c>
      <c r="V13" s="19">
        <f t="shared" si="8"/>
        <v>390257</v>
      </c>
    </row>
    <row r="14" spans="1:22" ht="15" thickBot="1" x14ac:dyDescent="0.4">
      <c r="A14" s="3" t="s">
        <v>26</v>
      </c>
      <c r="B14" s="1">
        <v>58904</v>
      </c>
      <c r="C14" s="2"/>
      <c r="D14" s="1">
        <v>2811</v>
      </c>
      <c r="E14" s="2"/>
      <c r="F14" s="1">
        <v>51814</v>
      </c>
      <c r="G14" s="1">
        <v>9743</v>
      </c>
      <c r="H14" s="2">
        <v>465</v>
      </c>
      <c r="I14" s="1">
        <v>443478</v>
      </c>
      <c r="J14" s="1">
        <v>73355</v>
      </c>
      <c r="K14" s="8"/>
      <c r="L14" s="8"/>
      <c r="M14" s="26">
        <f t="shared" si="0"/>
        <v>4.7721716691565941E-2</v>
      </c>
      <c r="N14" s="4">
        <f t="shared" si="1"/>
        <v>187400</v>
      </c>
      <c r="O14" s="5">
        <f t="shared" si="2"/>
        <v>0.72351120597652085</v>
      </c>
      <c r="P14" s="5"/>
      <c r="Q14" s="22">
        <f t="shared" si="3"/>
        <v>28110</v>
      </c>
      <c r="R14" s="22">
        <f t="shared" si="4"/>
        <v>112440</v>
      </c>
      <c r="S14" s="22">
        <f t="shared" si="5"/>
        <v>46850</v>
      </c>
      <c r="T14" s="22">
        <f t="shared" si="6"/>
        <v>23425</v>
      </c>
      <c r="U14" s="22">
        <f t="shared" si="7"/>
        <v>2811</v>
      </c>
      <c r="V14" s="19">
        <f t="shared" si="8"/>
        <v>184589</v>
      </c>
    </row>
    <row r="15" spans="1:22" ht="15" thickBot="1" x14ac:dyDescent="0.4">
      <c r="A15" s="3" t="s">
        <v>16</v>
      </c>
      <c r="B15" s="1">
        <v>53249</v>
      </c>
      <c r="C15" s="2"/>
      <c r="D15" s="1">
        <v>2285</v>
      </c>
      <c r="E15" s="2"/>
      <c r="F15" s="1">
        <v>50106</v>
      </c>
      <c r="G15" s="1">
        <v>5015</v>
      </c>
      <c r="H15" s="2">
        <v>215</v>
      </c>
      <c r="I15" s="1">
        <v>657068</v>
      </c>
      <c r="J15" s="1">
        <v>61886</v>
      </c>
      <c r="K15" s="8"/>
      <c r="L15" s="8"/>
      <c r="M15" s="26">
        <f t="shared" si="0"/>
        <v>4.2911603973783546E-2</v>
      </c>
      <c r="N15" s="4">
        <f t="shared" si="1"/>
        <v>152333.33333333334</v>
      </c>
      <c r="O15" s="5">
        <f t="shared" si="2"/>
        <v>0.6710765864332604</v>
      </c>
      <c r="P15" s="5"/>
      <c r="Q15" s="22">
        <f t="shared" si="3"/>
        <v>22850</v>
      </c>
      <c r="R15" s="22">
        <f t="shared" si="4"/>
        <v>91400</v>
      </c>
      <c r="S15" s="22">
        <f t="shared" si="5"/>
        <v>38083.333333333336</v>
      </c>
      <c r="T15" s="22">
        <f t="shared" si="6"/>
        <v>19041.666666666668</v>
      </c>
      <c r="U15" s="22">
        <f t="shared" si="7"/>
        <v>2285</v>
      </c>
      <c r="V15" s="19">
        <f t="shared" si="8"/>
        <v>150048.33333333334</v>
      </c>
    </row>
    <row r="16" spans="1:22" ht="15" thickBot="1" x14ac:dyDescent="0.4">
      <c r="A16" s="3" t="s">
        <v>29</v>
      </c>
      <c r="B16" s="1">
        <v>51738</v>
      </c>
      <c r="C16" s="2"/>
      <c r="D16" s="1">
        <v>1496</v>
      </c>
      <c r="E16" s="2"/>
      <c r="F16" s="1">
        <v>43565</v>
      </c>
      <c r="G16" s="1">
        <v>6061</v>
      </c>
      <c r="H16" s="2">
        <v>175</v>
      </c>
      <c r="I16" s="1">
        <v>435575</v>
      </c>
      <c r="J16" s="1">
        <v>51031</v>
      </c>
      <c r="K16" s="7"/>
      <c r="L16" s="8"/>
      <c r="M16" s="26">
        <f t="shared" si="0"/>
        <v>2.8914917468785033E-2</v>
      </c>
      <c r="N16" s="4">
        <f t="shared" si="1"/>
        <v>99733.333333333343</v>
      </c>
      <c r="O16" s="5">
        <f t="shared" si="2"/>
        <v>0.56318516042780753</v>
      </c>
      <c r="P16" s="5"/>
      <c r="Q16" s="22">
        <f t="shared" si="3"/>
        <v>14960</v>
      </c>
      <c r="R16" s="22">
        <f t="shared" si="4"/>
        <v>59840</v>
      </c>
      <c r="S16" s="22">
        <f t="shared" si="5"/>
        <v>24933.333333333336</v>
      </c>
      <c r="T16" s="22">
        <f t="shared" si="6"/>
        <v>12466.666666666668</v>
      </c>
      <c r="U16" s="22">
        <f t="shared" si="7"/>
        <v>1496</v>
      </c>
      <c r="V16" s="19">
        <f t="shared" si="8"/>
        <v>98237.333333333343</v>
      </c>
    </row>
    <row r="17" spans="1:22" ht="15" thickBot="1" x14ac:dyDescent="0.4">
      <c r="A17" s="3" t="s">
        <v>23</v>
      </c>
      <c r="B17" s="1">
        <v>44179</v>
      </c>
      <c r="C17" s="2"/>
      <c r="D17" s="1">
        <v>4097</v>
      </c>
      <c r="E17" s="2"/>
      <c r="F17" s="1">
        <v>32393</v>
      </c>
      <c r="G17" s="1">
        <v>12391</v>
      </c>
      <c r="H17" s="1">
        <v>1149</v>
      </c>
      <c r="I17" s="1">
        <v>312651</v>
      </c>
      <c r="J17" s="1">
        <v>87693</v>
      </c>
      <c r="K17" s="8"/>
      <c r="L17" s="8"/>
      <c r="M17" s="26">
        <f t="shared" si="0"/>
        <v>9.2736367957626922E-2</v>
      </c>
      <c r="N17" s="4">
        <f t="shared" si="1"/>
        <v>273133.33333333337</v>
      </c>
      <c r="O17" s="5">
        <f t="shared" si="2"/>
        <v>0.88140224554552116</v>
      </c>
      <c r="P17" s="5"/>
      <c r="Q17" s="22">
        <f t="shared" si="3"/>
        <v>40970.000000000007</v>
      </c>
      <c r="R17" s="22">
        <f t="shared" si="4"/>
        <v>163880.00000000003</v>
      </c>
      <c r="S17" s="22">
        <f t="shared" si="5"/>
        <v>68283.333333333343</v>
      </c>
      <c r="T17" s="22">
        <f t="shared" si="6"/>
        <v>34141.666666666672</v>
      </c>
      <c r="U17" s="22">
        <f t="shared" si="7"/>
        <v>4097</v>
      </c>
      <c r="V17" s="19">
        <f t="shared" si="8"/>
        <v>269036.33333333337</v>
      </c>
    </row>
    <row r="18" spans="1:22" ht="15" thickBot="1" x14ac:dyDescent="0.4">
      <c r="A18" s="44" t="s">
        <v>14</v>
      </c>
      <c r="B18" s="1">
        <v>43612</v>
      </c>
      <c r="C18" s="2"/>
      <c r="D18" s="1">
        <v>2962</v>
      </c>
      <c r="E18" s="2"/>
      <c r="F18" s="1">
        <v>6746</v>
      </c>
      <c r="G18" s="1">
        <v>9381</v>
      </c>
      <c r="H18" s="2">
        <v>637</v>
      </c>
      <c r="I18" s="1">
        <v>453668</v>
      </c>
      <c r="J18" s="1">
        <v>97588</v>
      </c>
      <c r="K18" s="7"/>
      <c r="L18" s="8"/>
      <c r="M18" s="26">
        <f t="shared" si="0"/>
        <v>6.7917087040264154E-2</v>
      </c>
      <c r="N18" s="4">
        <f t="shared" si="1"/>
        <v>197466.66666666669</v>
      </c>
      <c r="O18" s="5">
        <f t="shared" si="2"/>
        <v>0.96583727211343684</v>
      </c>
      <c r="P18" s="5"/>
      <c r="Q18" s="22">
        <f t="shared" si="3"/>
        <v>29620</v>
      </c>
      <c r="R18" s="22">
        <f t="shared" si="4"/>
        <v>118480</v>
      </c>
      <c r="S18" s="22">
        <f t="shared" si="5"/>
        <v>49366.666666666672</v>
      </c>
      <c r="T18" s="22">
        <f t="shared" si="6"/>
        <v>24683.333333333336</v>
      </c>
      <c r="U18" s="22">
        <f t="shared" si="7"/>
        <v>2962</v>
      </c>
      <c r="V18" s="19">
        <f t="shared" si="8"/>
        <v>194504.66666666669</v>
      </c>
    </row>
    <row r="19" spans="1:22" ht="15" thickBot="1" x14ac:dyDescent="0.4">
      <c r="A19" s="44" t="s">
        <v>21</v>
      </c>
      <c r="B19" s="1">
        <v>39190</v>
      </c>
      <c r="C19" s="2"/>
      <c r="D19" s="1">
        <v>2429</v>
      </c>
      <c r="E19" s="2"/>
      <c r="F19" s="1">
        <v>29057</v>
      </c>
      <c r="G19" s="1">
        <v>3353</v>
      </c>
      <c r="H19" s="2">
        <v>208</v>
      </c>
      <c r="I19" s="1">
        <v>490390</v>
      </c>
      <c r="J19" s="1">
        <v>41953</v>
      </c>
      <c r="K19" s="7"/>
      <c r="L19" s="8"/>
      <c r="M19" s="26">
        <f t="shared" si="0"/>
        <v>6.1980096963511103E-2</v>
      </c>
      <c r="N19" s="4">
        <f t="shared" si="1"/>
        <v>161933.33333333334</v>
      </c>
      <c r="O19" s="5">
        <f t="shared" si="2"/>
        <v>0.82056195965417866</v>
      </c>
      <c r="P19" s="5"/>
      <c r="Q19" s="22">
        <f t="shared" si="3"/>
        <v>24290</v>
      </c>
      <c r="R19" s="22">
        <f t="shared" si="4"/>
        <v>97160</v>
      </c>
      <c r="S19" s="22">
        <f t="shared" si="5"/>
        <v>40483.333333333336</v>
      </c>
      <c r="T19" s="22">
        <f t="shared" si="6"/>
        <v>20241.666666666668</v>
      </c>
      <c r="U19" s="22">
        <f t="shared" si="7"/>
        <v>2429</v>
      </c>
      <c r="V19" s="19">
        <f t="shared" si="8"/>
        <v>159504.33333333334</v>
      </c>
    </row>
    <row r="20" spans="1:22" ht="15" thickBot="1" x14ac:dyDescent="0.4">
      <c r="A20" s="3" t="s">
        <v>27</v>
      </c>
      <c r="B20" s="1">
        <v>38033</v>
      </c>
      <c r="C20" s="2"/>
      <c r="D20" s="1">
        <v>2339</v>
      </c>
      <c r="E20" s="2"/>
      <c r="F20" s="1">
        <v>9489</v>
      </c>
      <c r="G20" s="1">
        <v>5649</v>
      </c>
      <c r="H20" s="2">
        <v>347</v>
      </c>
      <c r="I20" s="1">
        <v>315390</v>
      </c>
      <c r="J20" s="1">
        <v>46848</v>
      </c>
      <c r="K20" s="7"/>
      <c r="L20" s="8"/>
      <c r="M20" s="26">
        <f t="shared" si="0"/>
        <v>6.1499224357794549E-2</v>
      </c>
      <c r="N20" s="4">
        <f t="shared" si="1"/>
        <v>155933.33333333334</v>
      </c>
      <c r="O20" s="5">
        <f t="shared" si="2"/>
        <v>0.93914707139803333</v>
      </c>
      <c r="P20" s="5"/>
      <c r="Q20" s="22">
        <f t="shared" si="3"/>
        <v>23390</v>
      </c>
      <c r="R20" s="22">
        <f t="shared" si="4"/>
        <v>93560</v>
      </c>
      <c r="S20" s="22">
        <f t="shared" si="5"/>
        <v>38983.333333333336</v>
      </c>
      <c r="T20" s="22">
        <f t="shared" si="6"/>
        <v>19491.666666666668</v>
      </c>
      <c r="U20" s="22">
        <f t="shared" si="7"/>
        <v>2339</v>
      </c>
      <c r="V20" s="19">
        <f t="shared" si="8"/>
        <v>153594.33333333334</v>
      </c>
    </row>
    <row r="21" spans="1:22" ht="15" thickBot="1" x14ac:dyDescent="0.4">
      <c r="A21" s="3" t="s">
        <v>24</v>
      </c>
      <c r="B21" s="1">
        <v>37226</v>
      </c>
      <c r="C21" s="2"/>
      <c r="D21" s="1">
        <v>1068</v>
      </c>
      <c r="E21" s="2"/>
      <c r="F21" s="1">
        <v>12505</v>
      </c>
      <c r="G21" s="1">
        <v>3549</v>
      </c>
      <c r="H21" s="2">
        <v>102</v>
      </c>
      <c r="I21" s="1">
        <v>535711</v>
      </c>
      <c r="J21" s="1">
        <v>51078</v>
      </c>
      <c r="K21" s="7"/>
      <c r="L21" s="8"/>
      <c r="M21" s="26">
        <f t="shared" si="0"/>
        <v>2.8689625530543168E-2</v>
      </c>
      <c r="N21" s="4">
        <f t="shared" si="1"/>
        <v>71200</v>
      </c>
      <c r="O21" s="5">
        <f t="shared" si="2"/>
        <v>0.82436797752808988</v>
      </c>
      <c r="P21" s="5"/>
      <c r="Q21" s="22">
        <f t="shared" si="3"/>
        <v>10680</v>
      </c>
      <c r="R21" s="22">
        <f t="shared" si="4"/>
        <v>42720</v>
      </c>
      <c r="S21" s="22">
        <f t="shared" si="5"/>
        <v>17800</v>
      </c>
      <c r="T21" s="22">
        <f t="shared" si="6"/>
        <v>8900</v>
      </c>
      <c r="U21" s="22">
        <f t="shared" si="7"/>
        <v>1068</v>
      </c>
      <c r="V21" s="19">
        <f t="shared" si="8"/>
        <v>70132</v>
      </c>
    </row>
    <row r="22" spans="1:22" ht="15" thickBot="1" x14ac:dyDescent="0.4">
      <c r="A22" s="3" t="s">
        <v>32</v>
      </c>
      <c r="B22" s="1">
        <v>28523</v>
      </c>
      <c r="C22" s="2"/>
      <c r="D22" s="1">
        <v>1228</v>
      </c>
      <c r="E22" s="2"/>
      <c r="F22" s="1">
        <v>3074</v>
      </c>
      <c r="G22" s="1">
        <v>5058</v>
      </c>
      <c r="H22" s="2">
        <v>218</v>
      </c>
      <c r="I22" s="1">
        <v>360991</v>
      </c>
      <c r="J22" s="1">
        <v>64010</v>
      </c>
      <c r="K22" s="7"/>
      <c r="L22" s="8"/>
      <c r="M22" s="26">
        <f t="shared" si="0"/>
        <v>4.3052974792272901E-2</v>
      </c>
      <c r="N22" s="4">
        <f t="shared" si="1"/>
        <v>81866.666666666672</v>
      </c>
      <c r="O22" s="5">
        <f t="shared" si="2"/>
        <v>0.96245114006514654</v>
      </c>
      <c r="P22" s="5"/>
      <c r="Q22" s="22">
        <f t="shared" si="3"/>
        <v>12280</v>
      </c>
      <c r="R22" s="22">
        <f t="shared" si="4"/>
        <v>49120</v>
      </c>
      <c r="S22" s="22">
        <f t="shared" si="5"/>
        <v>20466.666666666668</v>
      </c>
      <c r="T22" s="22">
        <f t="shared" si="6"/>
        <v>10233.333333333334</v>
      </c>
      <c r="U22" s="22">
        <f t="shared" si="7"/>
        <v>1228</v>
      </c>
      <c r="V22" s="19">
        <f t="shared" si="8"/>
        <v>80638.666666666672</v>
      </c>
    </row>
    <row r="23" spans="1:22" ht="15" thickBot="1" x14ac:dyDescent="0.4">
      <c r="A23" s="3" t="s">
        <v>18</v>
      </c>
      <c r="B23" s="1">
        <v>28347</v>
      </c>
      <c r="C23" s="2"/>
      <c r="D23" s="1">
        <v>1553</v>
      </c>
      <c r="E23" s="2"/>
      <c r="F23" s="1">
        <v>24390</v>
      </c>
      <c r="G23" s="1">
        <v>4922</v>
      </c>
      <c r="H23" s="2">
        <v>270</v>
      </c>
      <c r="I23" s="1">
        <v>223534</v>
      </c>
      <c r="J23" s="1">
        <v>38817</v>
      </c>
      <c r="K23" s="8"/>
      <c r="L23" s="8"/>
      <c r="M23" s="25"/>
      <c r="N23" s="4">
        <f t="shared" si="1"/>
        <v>103533.33333333334</v>
      </c>
      <c r="O23" s="5">
        <f t="shared" si="2"/>
        <v>0.76442369607211846</v>
      </c>
      <c r="P23" s="5"/>
      <c r="Q23" s="22">
        <f>Q20*$N23</f>
        <v>2421644666.666667</v>
      </c>
      <c r="R23" s="22">
        <f>R20*$N23</f>
        <v>9686578666.6666679</v>
      </c>
      <c r="S23" s="22">
        <f>S20*$N23</f>
        <v>4036074444.4444451</v>
      </c>
      <c r="T23" s="22">
        <f>T20*$N23</f>
        <v>2018037222.2222226</v>
      </c>
      <c r="U23" s="22">
        <f>U20*$N23</f>
        <v>242164466.66666669</v>
      </c>
    </row>
    <row r="24" spans="1:22" ht="15" thickBot="1" x14ac:dyDescent="0.4">
      <c r="A24" s="3" t="s">
        <v>33</v>
      </c>
      <c r="B24" s="1">
        <v>28296</v>
      </c>
      <c r="C24" s="2"/>
      <c r="D24" s="1">
        <v>1070</v>
      </c>
      <c r="E24" s="2"/>
      <c r="F24" s="1">
        <v>27052</v>
      </c>
      <c r="G24" s="1">
        <v>3887</v>
      </c>
      <c r="H24" s="2">
        <v>147</v>
      </c>
      <c r="I24" s="1">
        <v>409174</v>
      </c>
      <c r="J24" s="1">
        <v>56215</v>
      </c>
      <c r="K24" s="8"/>
      <c r="L24" s="8"/>
      <c r="M24" s="24"/>
      <c r="N24" s="4"/>
      <c r="O24" s="5"/>
      <c r="P24" s="5"/>
    </row>
    <row r="25" spans="1:22" ht="15" thickBot="1" x14ac:dyDescent="0.4">
      <c r="A25" s="3" t="s">
        <v>20</v>
      </c>
      <c r="B25" s="1">
        <v>27575</v>
      </c>
      <c r="C25" s="2"/>
      <c r="D25" s="2">
        <v>435</v>
      </c>
      <c r="E25" s="2"/>
      <c r="F25" s="1">
        <v>9127</v>
      </c>
      <c r="G25" s="1">
        <v>4038</v>
      </c>
      <c r="H25" s="2">
        <v>64</v>
      </c>
      <c r="I25" s="1">
        <v>521197</v>
      </c>
      <c r="J25" s="1">
        <v>76319</v>
      </c>
      <c r="K25" s="7"/>
      <c r="L25" s="8"/>
    </row>
    <row r="26" spans="1:22" ht="15" thickBot="1" x14ac:dyDescent="0.4">
      <c r="A26" s="44" t="s">
        <v>9</v>
      </c>
      <c r="B26" s="1">
        <v>25310</v>
      </c>
      <c r="C26" s="2"/>
      <c r="D26" s="1">
        <v>1181</v>
      </c>
      <c r="E26" s="2"/>
      <c r="F26" s="1">
        <v>16163</v>
      </c>
      <c r="G26" s="1">
        <v>3324</v>
      </c>
      <c r="H26" s="2">
        <v>155</v>
      </c>
      <c r="I26" s="1">
        <v>415054</v>
      </c>
      <c r="J26" s="1">
        <v>54506</v>
      </c>
      <c r="K26" s="7"/>
      <c r="L26" s="8"/>
    </row>
    <row r="27" spans="1:22" ht="15" thickBot="1" x14ac:dyDescent="0.4">
      <c r="A27" s="3" t="s">
        <v>41</v>
      </c>
      <c r="B27" s="1">
        <v>22436</v>
      </c>
      <c r="C27" s="62">
        <v>198</v>
      </c>
      <c r="D27" s="2">
        <v>629</v>
      </c>
      <c r="E27" s="63">
        <v>3</v>
      </c>
      <c r="F27" s="1">
        <v>8283</v>
      </c>
      <c r="G27" s="1">
        <v>7111</v>
      </c>
      <c r="H27" s="2">
        <v>199</v>
      </c>
      <c r="I27" s="1">
        <v>201626</v>
      </c>
      <c r="J27" s="1">
        <v>63905</v>
      </c>
      <c r="K27" s="7"/>
      <c r="L27" s="8"/>
    </row>
    <row r="28" spans="1:22" ht="15" thickBot="1" x14ac:dyDescent="0.4">
      <c r="A28" s="3" t="s">
        <v>36</v>
      </c>
      <c r="B28" s="1">
        <v>21422</v>
      </c>
      <c r="C28" s="2"/>
      <c r="D28" s="2">
        <v>729</v>
      </c>
      <c r="E28" s="2"/>
      <c r="F28" s="1">
        <v>9298</v>
      </c>
      <c r="G28" s="1">
        <v>4369</v>
      </c>
      <c r="H28" s="2">
        <v>149</v>
      </c>
      <c r="I28" s="1">
        <v>267388</v>
      </c>
      <c r="J28" s="1">
        <v>54534</v>
      </c>
      <c r="K28" s="8"/>
      <c r="L28" s="8"/>
    </row>
    <row r="29" spans="1:22" ht="15" thickBot="1" x14ac:dyDescent="0.4">
      <c r="A29" s="3" t="s">
        <v>22</v>
      </c>
      <c r="B29" s="1">
        <v>21308</v>
      </c>
      <c r="C29" s="2"/>
      <c r="D29" s="2">
        <v>661</v>
      </c>
      <c r="E29" s="2"/>
      <c r="F29" s="1">
        <v>6064</v>
      </c>
      <c r="G29" s="1">
        <v>3660</v>
      </c>
      <c r="H29" s="2">
        <v>114</v>
      </c>
      <c r="I29" s="1">
        <v>368518</v>
      </c>
      <c r="J29" s="1">
        <v>63293</v>
      </c>
      <c r="K29" s="7"/>
      <c r="L29" s="8"/>
    </row>
    <row r="30" spans="1:22" ht="15" thickBot="1" x14ac:dyDescent="0.4">
      <c r="A30" s="3" t="s">
        <v>30</v>
      </c>
      <c r="B30" s="1">
        <v>18109</v>
      </c>
      <c r="C30" s="2"/>
      <c r="D30" s="2">
        <v>847</v>
      </c>
      <c r="E30" s="2"/>
      <c r="F30" s="1">
        <v>3906</v>
      </c>
      <c r="G30" s="1">
        <v>6085</v>
      </c>
      <c r="H30" s="2">
        <v>285</v>
      </c>
      <c r="I30" s="1">
        <v>217229</v>
      </c>
      <c r="J30" s="1">
        <v>72990</v>
      </c>
      <c r="K30" s="7"/>
      <c r="L30" s="8"/>
    </row>
    <row r="31" spans="1:22" ht="15" thickBot="1" x14ac:dyDescent="0.4">
      <c r="A31" s="3" t="s">
        <v>50</v>
      </c>
      <c r="B31" s="1">
        <v>15883</v>
      </c>
      <c r="C31" s="2"/>
      <c r="D31" s="2">
        <v>191</v>
      </c>
      <c r="E31" s="2"/>
      <c r="F31" s="1">
        <v>6872</v>
      </c>
      <c r="G31" s="1">
        <v>8211</v>
      </c>
      <c r="H31" s="2">
        <v>99</v>
      </c>
      <c r="I31" s="1">
        <v>125329</v>
      </c>
      <c r="J31" s="1">
        <v>64789</v>
      </c>
      <c r="K31" s="7"/>
      <c r="L31" s="8"/>
    </row>
    <row r="32" spans="1:22" ht="15" thickBot="1" x14ac:dyDescent="0.4">
      <c r="A32" s="3" t="s">
        <v>40</v>
      </c>
      <c r="B32" s="1">
        <v>15691</v>
      </c>
      <c r="C32" s="2"/>
      <c r="D32" s="2">
        <v>808</v>
      </c>
      <c r="E32" s="2"/>
      <c r="F32" s="1">
        <v>13485</v>
      </c>
      <c r="G32" s="1">
        <v>14812</v>
      </c>
      <c r="H32" s="2">
        <v>763</v>
      </c>
      <c r="I32" s="1">
        <v>180887</v>
      </c>
      <c r="J32" s="1">
        <v>170751</v>
      </c>
      <c r="K32" s="8"/>
      <c r="L32" s="8"/>
    </row>
    <row r="33" spans="1:12" ht="15" thickBot="1" x14ac:dyDescent="0.4">
      <c r="A33" s="3" t="s">
        <v>35</v>
      </c>
      <c r="B33" s="1">
        <v>15450</v>
      </c>
      <c r="C33" s="2"/>
      <c r="D33" s="2">
        <v>855</v>
      </c>
      <c r="E33" s="2"/>
      <c r="F33" s="1">
        <v>11096</v>
      </c>
      <c r="G33" s="1">
        <v>2517</v>
      </c>
      <c r="H33" s="2">
        <v>139</v>
      </c>
      <c r="I33" s="1">
        <v>275831</v>
      </c>
      <c r="J33" s="1">
        <v>44942</v>
      </c>
      <c r="K33" s="7"/>
      <c r="L33" s="8"/>
    </row>
    <row r="34" spans="1:12" ht="15" thickBot="1" x14ac:dyDescent="0.4">
      <c r="A34" s="3" t="s">
        <v>25</v>
      </c>
      <c r="B34" s="1">
        <v>15228</v>
      </c>
      <c r="C34" s="2"/>
      <c r="D34" s="2">
        <v>568</v>
      </c>
      <c r="E34" s="2"/>
      <c r="F34" s="1">
        <v>6732</v>
      </c>
      <c r="G34" s="1">
        <v>2958</v>
      </c>
      <c r="H34" s="2">
        <v>110</v>
      </c>
      <c r="I34" s="1">
        <v>256710</v>
      </c>
      <c r="J34" s="1">
        <v>49859</v>
      </c>
      <c r="K34" s="7"/>
      <c r="L34" s="8"/>
    </row>
    <row r="35" spans="1:12" ht="15" thickBot="1" x14ac:dyDescent="0.4">
      <c r="A35" s="3" t="s">
        <v>28</v>
      </c>
      <c r="B35" s="1">
        <v>12559</v>
      </c>
      <c r="C35" s="2"/>
      <c r="D35" s="2">
        <v>127</v>
      </c>
      <c r="E35" s="2"/>
      <c r="F35" s="1">
        <v>5041</v>
      </c>
      <c r="G35" s="1">
        <v>3917</v>
      </c>
      <c r="H35" s="2">
        <v>40</v>
      </c>
      <c r="I35" s="1">
        <v>246860</v>
      </c>
      <c r="J35" s="1">
        <v>77000</v>
      </c>
      <c r="K35" s="8"/>
      <c r="L35" s="8"/>
    </row>
    <row r="36" spans="1:12" ht="15" thickBot="1" x14ac:dyDescent="0.4">
      <c r="A36" s="3" t="s">
        <v>38</v>
      </c>
      <c r="B36" s="1">
        <v>11708</v>
      </c>
      <c r="C36" s="2"/>
      <c r="D36" s="2">
        <v>477</v>
      </c>
      <c r="E36" s="2"/>
      <c r="F36" s="1">
        <v>7866</v>
      </c>
      <c r="G36" s="1">
        <v>2621</v>
      </c>
      <c r="H36" s="2">
        <v>107</v>
      </c>
      <c r="I36" s="1">
        <v>287597</v>
      </c>
      <c r="J36" s="1">
        <v>64373</v>
      </c>
      <c r="K36" s="8"/>
      <c r="L36" s="8"/>
    </row>
    <row r="37" spans="1:12" ht="15" thickBot="1" x14ac:dyDescent="0.4">
      <c r="A37" s="3" t="s">
        <v>45</v>
      </c>
      <c r="B37" s="1">
        <v>10747</v>
      </c>
      <c r="C37" s="2"/>
      <c r="D37" s="2">
        <v>238</v>
      </c>
      <c r="E37" s="2"/>
      <c r="F37" s="1">
        <v>4931</v>
      </c>
      <c r="G37" s="1">
        <v>3689</v>
      </c>
      <c r="H37" s="2">
        <v>82</v>
      </c>
      <c r="I37" s="1">
        <v>119509</v>
      </c>
      <c r="J37" s="1">
        <v>41022</v>
      </c>
      <c r="K37" s="7"/>
      <c r="L37" s="8"/>
    </row>
    <row r="38" spans="1:12" ht="15" thickBot="1" x14ac:dyDescent="0.4">
      <c r="A38" s="3" t="s">
        <v>34</v>
      </c>
      <c r="B38" s="1">
        <v>10080</v>
      </c>
      <c r="C38" s="2"/>
      <c r="D38" s="2">
        <v>161</v>
      </c>
      <c r="E38" s="2"/>
      <c r="F38" s="1">
        <v>3044</v>
      </c>
      <c r="G38" s="1">
        <v>3340</v>
      </c>
      <c r="H38" s="2">
        <v>53</v>
      </c>
      <c r="I38" s="1">
        <v>170520</v>
      </c>
      <c r="J38" s="1">
        <v>56505</v>
      </c>
      <c r="K38" s="8"/>
      <c r="L38" s="8"/>
    </row>
    <row r="39" spans="1:12" ht="15" thickBot="1" x14ac:dyDescent="0.4">
      <c r="A39" s="3" t="s">
        <v>31</v>
      </c>
      <c r="B39" s="1">
        <v>10030</v>
      </c>
      <c r="C39" s="2"/>
      <c r="D39" s="2">
        <v>444</v>
      </c>
      <c r="E39" s="2"/>
      <c r="F39" s="1">
        <v>2213</v>
      </c>
      <c r="G39" s="1">
        <v>3256</v>
      </c>
      <c r="H39" s="2">
        <v>144</v>
      </c>
      <c r="I39" s="1">
        <v>206514</v>
      </c>
      <c r="J39" s="1">
        <v>67047</v>
      </c>
      <c r="K39" s="7"/>
      <c r="L39" s="8"/>
    </row>
    <row r="40" spans="1:12" ht="15" thickBot="1" x14ac:dyDescent="0.4">
      <c r="A40" s="3" t="s">
        <v>43</v>
      </c>
      <c r="B40" s="1">
        <v>10020</v>
      </c>
      <c r="C40" s="2"/>
      <c r="D40" s="2">
        <v>410</v>
      </c>
      <c r="E40" s="2"/>
      <c r="F40" s="1">
        <v>3722</v>
      </c>
      <c r="G40" s="1">
        <v>10290</v>
      </c>
      <c r="H40" s="2">
        <v>421</v>
      </c>
      <c r="I40" s="1">
        <v>70753</v>
      </c>
      <c r="J40" s="1">
        <v>72659</v>
      </c>
      <c r="K40" s="8"/>
      <c r="L40" s="8"/>
    </row>
    <row r="41" spans="1:12" ht="21.5" thickBot="1" x14ac:dyDescent="0.4">
      <c r="A41" s="3" t="s">
        <v>63</v>
      </c>
      <c r="B41" s="1">
        <v>9474</v>
      </c>
      <c r="C41" s="2"/>
      <c r="D41" s="2">
        <v>495</v>
      </c>
      <c r="E41" s="2"/>
      <c r="F41" s="1">
        <v>7836</v>
      </c>
      <c r="G41" s="1">
        <v>13424</v>
      </c>
      <c r="H41" s="2">
        <v>701</v>
      </c>
      <c r="I41" s="1">
        <v>57152</v>
      </c>
      <c r="J41" s="1">
        <v>80981</v>
      </c>
      <c r="K41" s="8"/>
      <c r="L41" s="8"/>
    </row>
    <row r="42" spans="1:12" ht="15" thickBot="1" x14ac:dyDescent="0.4">
      <c r="A42" s="3" t="s">
        <v>44</v>
      </c>
      <c r="B42" s="1">
        <v>9105</v>
      </c>
      <c r="C42" s="2"/>
      <c r="D42" s="2">
        <v>404</v>
      </c>
      <c r="E42" s="2"/>
      <c r="F42" s="1">
        <v>5002</v>
      </c>
      <c r="G42" s="1">
        <v>4342</v>
      </c>
      <c r="H42" s="2">
        <v>193</v>
      </c>
      <c r="I42" s="1">
        <v>241657</v>
      </c>
      <c r="J42" s="1">
        <v>115249</v>
      </c>
      <c r="K42" s="7"/>
      <c r="L42" s="8"/>
    </row>
    <row r="43" spans="1:12" ht="15" thickBot="1" x14ac:dyDescent="0.4">
      <c r="A43" s="3" t="s">
        <v>46</v>
      </c>
      <c r="B43" s="1">
        <v>7363</v>
      </c>
      <c r="C43" s="2"/>
      <c r="D43" s="2">
        <v>353</v>
      </c>
      <c r="E43" s="2"/>
      <c r="F43" s="2">
        <v>937</v>
      </c>
      <c r="G43" s="1">
        <v>1861</v>
      </c>
      <c r="H43" s="2">
        <v>89</v>
      </c>
      <c r="I43" s="1">
        <v>239005</v>
      </c>
      <c r="J43" s="1">
        <v>60401</v>
      </c>
      <c r="K43" s="7"/>
      <c r="L43" s="8"/>
    </row>
    <row r="44" spans="1:12" ht="15" thickBot="1" x14ac:dyDescent="0.4">
      <c r="A44" s="3" t="s">
        <v>54</v>
      </c>
      <c r="B44" s="1">
        <v>5523</v>
      </c>
      <c r="C44" s="2"/>
      <c r="D44" s="2">
        <v>68</v>
      </c>
      <c r="E44" s="2"/>
      <c r="F44" s="2">
        <v>972</v>
      </c>
      <c r="G44" s="1">
        <v>6243</v>
      </c>
      <c r="H44" s="2">
        <v>77</v>
      </c>
      <c r="I44" s="1">
        <v>59159</v>
      </c>
      <c r="J44" s="1">
        <v>66872</v>
      </c>
      <c r="K44" s="8"/>
      <c r="L44" s="8"/>
    </row>
    <row r="45" spans="1:12" ht="15" thickBot="1" x14ac:dyDescent="0.4">
      <c r="A45" s="3" t="s">
        <v>42</v>
      </c>
      <c r="B45" s="1">
        <v>5132</v>
      </c>
      <c r="C45" s="2"/>
      <c r="D45" s="2">
        <v>294</v>
      </c>
      <c r="E45" s="2"/>
      <c r="F45" s="1">
        <v>1337</v>
      </c>
      <c r="G45" s="1">
        <v>3774</v>
      </c>
      <c r="H45" s="2">
        <v>216</v>
      </c>
      <c r="I45" s="1">
        <v>102879</v>
      </c>
      <c r="J45" s="1">
        <v>75662</v>
      </c>
      <c r="K45" s="8"/>
      <c r="L45" s="8"/>
    </row>
    <row r="46" spans="1:12" ht="15" thickBot="1" x14ac:dyDescent="0.4">
      <c r="A46" s="3" t="s">
        <v>37</v>
      </c>
      <c r="B46" s="1">
        <v>4988</v>
      </c>
      <c r="C46" s="2"/>
      <c r="D46" s="2">
        <v>169</v>
      </c>
      <c r="E46" s="2"/>
      <c r="F46" s="1">
        <v>2487</v>
      </c>
      <c r="G46" s="1">
        <v>1183</v>
      </c>
      <c r="H46" s="2">
        <v>40</v>
      </c>
      <c r="I46" s="1">
        <v>153470</v>
      </c>
      <c r="J46" s="1">
        <v>36387</v>
      </c>
      <c r="K46" s="7"/>
      <c r="L46" s="8"/>
    </row>
    <row r="47" spans="1:12" ht="15" thickBot="1" x14ac:dyDescent="0.4">
      <c r="A47" s="3" t="s">
        <v>49</v>
      </c>
      <c r="B47" s="1">
        <v>3220</v>
      </c>
      <c r="C47" s="2"/>
      <c r="D47" s="2">
        <v>85</v>
      </c>
      <c r="E47" s="2"/>
      <c r="F47" s="2">
        <v>581</v>
      </c>
      <c r="G47" s="1">
        <v>1802</v>
      </c>
      <c r="H47" s="2">
        <v>48</v>
      </c>
      <c r="I47" s="1">
        <v>58746</v>
      </c>
      <c r="J47" s="1">
        <v>32873</v>
      </c>
      <c r="K47" s="7"/>
      <c r="L47" s="8"/>
    </row>
    <row r="48" spans="1:12" ht="15" thickBot="1" x14ac:dyDescent="0.4">
      <c r="A48" s="3" t="s">
        <v>53</v>
      </c>
      <c r="B48" s="1">
        <v>2901</v>
      </c>
      <c r="C48" s="2"/>
      <c r="D48" s="2">
        <v>72</v>
      </c>
      <c r="E48" s="2"/>
      <c r="F48" s="2">
        <v>379</v>
      </c>
      <c r="G48" s="1">
        <v>3807</v>
      </c>
      <c r="H48" s="2">
        <v>94</v>
      </c>
      <c r="I48" s="1">
        <v>80666</v>
      </c>
      <c r="J48" s="1">
        <v>105852</v>
      </c>
      <c r="K48" s="8"/>
      <c r="L48" s="8"/>
    </row>
    <row r="49" spans="1:12" ht="15" thickBot="1" x14ac:dyDescent="0.4">
      <c r="A49" s="3" t="s">
        <v>39</v>
      </c>
      <c r="B49" s="1">
        <v>2606</v>
      </c>
      <c r="C49" s="2"/>
      <c r="D49" s="2">
        <v>100</v>
      </c>
      <c r="E49" s="2"/>
      <c r="F49" s="2">
        <v>514</v>
      </c>
      <c r="G49" s="1">
        <v>1939</v>
      </c>
      <c r="H49" s="2">
        <v>74</v>
      </c>
      <c r="I49" s="1">
        <v>62420</v>
      </c>
      <c r="J49" s="1">
        <v>46436</v>
      </c>
      <c r="K49" s="7"/>
      <c r="L49" s="8"/>
    </row>
    <row r="50" spans="1:12" ht="15" thickBot="1" x14ac:dyDescent="0.4">
      <c r="A50" s="3" t="s">
        <v>56</v>
      </c>
      <c r="B50" s="1">
        <v>2179</v>
      </c>
      <c r="C50" s="2"/>
      <c r="D50" s="2">
        <v>84</v>
      </c>
      <c r="E50" s="2"/>
      <c r="F50" s="2">
        <v>613</v>
      </c>
      <c r="G50" s="1">
        <v>1216</v>
      </c>
      <c r="H50" s="2">
        <v>47</v>
      </c>
      <c r="I50" s="1">
        <v>117075</v>
      </c>
      <c r="J50" s="1">
        <v>65327</v>
      </c>
      <c r="K50" s="8"/>
      <c r="L50" s="8"/>
    </row>
    <row r="51" spans="1:12" ht="15" thickBot="1" x14ac:dyDescent="0.4">
      <c r="A51" s="3" t="s">
        <v>48</v>
      </c>
      <c r="B51" s="1">
        <v>1084</v>
      </c>
      <c r="C51" s="2"/>
      <c r="D51" s="2">
        <v>55</v>
      </c>
      <c r="E51" s="2"/>
      <c r="F51" s="2">
        <v>139</v>
      </c>
      <c r="G51" s="1">
        <v>1737</v>
      </c>
      <c r="H51" s="2">
        <v>88</v>
      </c>
      <c r="I51" s="1">
        <v>44228</v>
      </c>
      <c r="J51" s="1">
        <v>70879</v>
      </c>
      <c r="K51" s="8"/>
      <c r="L51" s="8"/>
    </row>
    <row r="52" spans="1:12" ht="15" thickBot="1" x14ac:dyDescent="0.4">
      <c r="A52" s="3" t="s">
        <v>55</v>
      </c>
      <c r="B52" s="2">
        <v>970</v>
      </c>
      <c r="C52" s="2"/>
      <c r="D52" s="2">
        <v>17</v>
      </c>
      <c r="E52" s="2"/>
      <c r="F52" s="2">
        <v>164</v>
      </c>
      <c r="G52" s="1">
        <v>1676</v>
      </c>
      <c r="H52" s="2">
        <v>29</v>
      </c>
      <c r="I52" s="1">
        <v>30126</v>
      </c>
      <c r="J52" s="1">
        <v>52053</v>
      </c>
      <c r="K52" s="7"/>
      <c r="L52" s="8"/>
    </row>
    <row r="53" spans="1:12" ht="15" thickBot="1" x14ac:dyDescent="0.4">
      <c r="A53" s="3" t="s">
        <v>47</v>
      </c>
      <c r="B53" s="2">
        <v>682</v>
      </c>
      <c r="C53" s="2"/>
      <c r="D53" s="2">
        <v>17</v>
      </c>
      <c r="E53" s="2"/>
      <c r="F53" s="2">
        <v>44</v>
      </c>
      <c r="G53" s="2">
        <v>482</v>
      </c>
      <c r="H53" s="2">
        <v>12</v>
      </c>
      <c r="I53" s="1">
        <v>64501</v>
      </c>
      <c r="J53" s="1">
        <v>45556</v>
      </c>
      <c r="K53" s="7"/>
      <c r="L53" s="8"/>
    </row>
    <row r="54" spans="1:12" ht="15" thickBot="1" x14ac:dyDescent="0.4">
      <c r="A54" s="3" t="s">
        <v>52</v>
      </c>
      <c r="B54" s="2">
        <v>573</v>
      </c>
      <c r="C54" s="2"/>
      <c r="D54" s="2">
        <v>11</v>
      </c>
      <c r="E54" s="2"/>
      <c r="F54" s="2">
        <v>173</v>
      </c>
      <c r="G54" s="2">
        <v>783</v>
      </c>
      <c r="H54" s="2">
        <v>15</v>
      </c>
      <c r="I54" s="1">
        <v>66890</v>
      </c>
      <c r="J54" s="1">
        <v>91437</v>
      </c>
      <c r="K54" s="8"/>
      <c r="L54" s="8"/>
    </row>
    <row r="55" spans="1:12" ht="15" thickBot="1" x14ac:dyDescent="0.4">
      <c r="A55" s="3" t="s">
        <v>51</v>
      </c>
      <c r="B55" s="2">
        <v>554</v>
      </c>
      <c r="C55" s="2"/>
      <c r="D55" s="2">
        <v>18</v>
      </c>
      <c r="E55" s="2"/>
      <c r="F55" s="2">
        <v>51</v>
      </c>
      <c r="G55" s="2">
        <v>518</v>
      </c>
      <c r="H55" s="2">
        <v>17</v>
      </c>
      <c r="I55" s="1">
        <v>53184</v>
      </c>
      <c r="J55" s="1">
        <v>49762</v>
      </c>
      <c r="K55" s="7"/>
      <c r="L55" s="8"/>
    </row>
    <row r="56" spans="1:12" ht="15" thickBot="1" x14ac:dyDescent="0.4">
      <c r="A56" s="3" t="s">
        <v>64</v>
      </c>
      <c r="B56" s="2">
        <v>180</v>
      </c>
      <c r="C56" s="2"/>
      <c r="D56" s="2">
        <v>5</v>
      </c>
      <c r="E56" s="2"/>
      <c r="F56" s="2">
        <v>13</v>
      </c>
      <c r="G56" s="2"/>
      <c r="H56" s="2"/>
      <c r="I56" s="1">
        <v>7221</v>
      </c>
      <c r="J56" s="2"/>
      <c r="K56" s="8"/>
      <c r="L56" s="7"/>
    </row>
    <row r="57" spans="1:12" ht="21.5" thickBot="1" x14ac:dyDescent="0.4">
      <c r="A57" s="3" t="s">
        <v>67</v>
      </c>
      <c r="B57" s="2">
        <v>30</v>
      </c>
      <c r="C57" s="2"/>
      <c r="D57" s="2">
        <v>2</v>
      </c>
      <c r="E57" s="2"/>
      <c r="F57" s="2">
        <v>9</v>
      </c>
      <c r="G57" s="2"/>
      <c r="H57" s="2"/>
      <c r="I57" s="1">
        <v>7241</v>
      </c>
      <c r="J57" s="2"/>
      <c r="K57" s="8"/>
      <c r="L57" s="7"/>
    </row>
    <row r="58" spans="1:12" ht="15" thickBot="1" x14ac:dyDescent="0.4">
      <c r="A58" s="3" t="s">
        <v>65</v>
      </c>
      <c r="B58" s="1">
        <v>5329</v>
      </c>
      <c r="C58" s="62">
        <v>144</v>
      </c>
      <c r="D58" s="2">
        <v>143</v>
      </c>
      <c r="E58" s="63">
        <v>1</v>
      </c>
      <c r="F58" s="1">
        <v>4336</v>
      </c>
      <c r="G58" s="1">
        <v>1573</v>
      </c>
      <c r="H58" s="2">
        <v>42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6" t="s">
        <v>66</v>
      </c>
      <c r="B59" s="57">
        <v>71</v>
      </c>
      <c r="C59" s="57"/>
      <c r="D59" s="57">
        <v>6</v>
      </c>
      <c r="E59" s="57"/>
      <c r="F59" s="57">
        <v>2</v>
      </c>
      <c r="G59" s="57"/>
      <c r="H59" s="57"/>
      <c r="I59" s="58">
        <v>2212</v>
      </c>
      <c r="J59" s="57"/>
      <c r="K59" s="59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7E5038AC-2C43-49F3-BBE3-3357C2FA4C34}"/>
    <hyperlink ref="A6" r:id="rId2" display="https://www.worldometers.info/coronavirus/usa/new-jersey/" xr:uid="{810A6184-67E6-4FC0-87CB-D0A585D8AC1B}"/>
    <hyperlink ref="A7" r:id="rId3" display="https://www.worldometers.info/coronavirus/usa/california/" xr:uid="{06BB5ED9-392C-4C69-A027-3FAF3F7420CA}"/>
    <hyperlink ref="A8" r:id="rId4" display="https://www.worldometers.info/coronavirus/usa/illinois/" xr:uid="{443C4160-5C63-4740-8088-BBC9C192A9F5}"/>
    <hyperlink ref="A9" r:id="rId5" display="https://www.worldometers.info/coronavirus/usa/massachusetts/" xr:uid="{EF40E028-F536-4258-918C-487CDFE73121}"/>
    <hyperlink ref="A10" r:id="rId6" display="https://www.worldometers.info/coronavirus/usa/pennsylvania/" xr:uid="{F878C78E-98E3-4F74-B54E-B5B365AE29A0}"/>
    <hyperlink ref="A11" r:id="rId7" display="https://www.worldometers.info/coronavirus/usa/texas/" xr:uid="{49D1E792-4A08-447A-8654-6E2F49A2D08A}"/>
    <hyperlink ref="A12" r:id="rId8" display="https://www.worldometers.info/coronavirus/usa/florida/" xr:uid="{C7A3EA45-3DC6-4B0E-88A1-C2FD3151BCCD}"/>
    <hyperlink ref="A18" r:id="rId9" display="https://www.worldometers.info/coronavirus/usa/louisiana/" xr:uid="{4F503D43-8A94-4831-9C72-EEEB9A6397F3}"/>
    <hyperlink ref="A19" r:id="rId10" display="https://www.worldometers.info/coronavirus/usa/ohio/" xr:uid="{E968DFC1-99E5-43F8-9050-3A1AED09358C}"/>
    <hyperlink ref="A26" r:id="rId11" display="https://www.worldometers.info/coronavirus/usa/washington/" xr:uid="{C495F5CF-7BEE-4B06-A096-F8CDD932AF18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2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21422</v>
      </c>
      <c r="C2" s="2"/>
      <c r="D2" s="2">
        <v>729</v>
      </c>
      <c r="E2" s="2"/>
      <c r="F2" s="1">
        <v>9298</v>
      </c>
      <c r="G2" s="1">
        <v>4369</v>
      </c>
      <c r="H2" s="2">
        <v>149</v>
      </c>
      <c r="I2" s="1">
        <v>267388</v>
      </c>
      <c r="J2" s="1">
        <v>54534</v>
      </c>
      <c r="K2" s="42"/>
      <c r="L2" s="49">
        <f>IFERROR(B2/I2,0)</f>
        <v>8.0115786796714883E-2</v>
      </c>
      <c r="M2" s="50">
        <f>IFERROR(H2/G2,0)</f>
        <v>3.4103913939116499E-2</v>
      </c>
      <c r="N2" s="48">
        <f>D2*250</f>
        <v>182250</v>
      </c>
      <c r="O2" s="51">
        <f>ABS(N2-B2)/B2</f>
        <v>7.5076090000933622</v>
      </c>
    </row>
    <row r="3" spans="1:15" ht="14.5" thickBot="1" x14ac:dyDescent="0.35">
      <c r="A3" s="3" t="s">
        <v>52</v>
      </c>
      <c r="B3" s="2">
        <v>573</v>
      </c>
      <c r="C3" s="2"/>
      <c r="D3" s="2">
        <v>11</v>
      </c>
      <c r="E3" s="2"/>
      <c r="F3" s="2">
        <v>173</v>
      </c>
      <c r="G3" s="2">
        <v>783</v>
      </c>
      <c r="H3" s="2">
        <v>15</v>
      </c>
      <c r="I3" s="1">
        <v>66890</v>
      </c>
      <c r="J3" s="1">
        <v>91437</v>
      </c>
      <c r="K3" s="42"/>
      <c r="L3" s="49">
        <f>IFERROR(B3/I3,0)</f>
        <v>8.5663028853341303E-3</v>
      </c>
      <c r="M3" s="50">
        <f>IFERROR(H3/G3,0)</f>
        <v>1.9157088122605363E-2</v>
      </c>
      <c r="N3" s="48">
        <f>D3*250</f>
        <v>2750</v>
      </c>
      <c r="O3" s="51">
        <f t="shared" ref="O3:O56" si="0">ABS(N3-B3)/B3</f>
        <v>3.7993019197207678</v>
      </c>
    </row>
    <row r="4" spans="1:15" ht="14.5" thickBot="1" x14ac:dyDescent="0.35">
      <c r="A4" s="3" t="s">
        <v>33</v>
      </c>
      <c r="B4" s="1">
        <v>28296</v>
      </c>
      <c r="C4" s="2"/>
      <c r="D4" s="1">
        <v>1070</v>
      </c>
      <c r="E4" s="2"/>
      <c r="F4" s="1">
        <v>27052</v>
      </c>
      <c r="G4" s="1">
        <v>3887</v>
      </c>
      <c r="H4" s="2">
        <v>147</v>
      </c>
      <c r="I4" s="1">
        <v>409174</v>
      </c>
      <c r="J4" s="1">
        <v>56215</v>
      </c>
      <c r="K4" s="42"/>
      <c r="L4" s="49">
        <f>IFERROR(B4/I4,0)</f>
        <v>6.9153954063552431E-2</v>
      </c>
      <c r="M4" s="50">
        <f>IFERROR(H4/G4,0)</f>
        <v>3.7818368922047853E-2</v>
      </c>
      <c r="N4" s="48">
        <f>D4*250</f>
        <v>267500</v>
      </c>
      <c r="O4" s="51">
        <f t="shared" si="0"/>
        <v>8.4536330223353122</v>
      </c>
    </row>
    <row r="5" spans="1:15" ht="12.5" customHeight="1" thickBot="1" x14ac:dyDescent="0.35">
      <c r="A5" s="3" t="s">
        <v>34</v>
      </c>
      <c r="B5" s="1">
        <v>10080</v>
      </c>
      <c r="C5" s="2"/>
      <c r="D5" s="2">
        <v>161</v>
      </c>
      <c r="E5" s="2"/>
      <c r="F5" s="1">
        <v>3044</v>
      </c>
      <c r="G5" s="1">
        <v>3340</v>
      </c>
      <c r="H5" s="2">
        <v>53</v>
      </c>
      <c r="I5" s="1">
        <v>170520</v>
      </c>
      <c r="J5" s="1">
        <v>56505</v>
      </c>
      <c r="K5" s="42"/>
      <c r="L5" s="49">
        <f>IFERROR(B5/I5,0)</f>
        <v>5.9113300492610835E-2</v>
      </c>
      <c r="M5" s="50">
        <f>IFERROR(H5/G5,0)</f>
        <v>1.5868263473053892E-2</v>
      </c>
      <c r="N5" s="48">
        <f>D5*250</f>
        <v>40250</v>
      </c>
      <c r="O5" s="51">
        <f t="shared" si="0"/>
        <v>2.9930555555555554</v>
      </c>
    </row>
    <row r="6" spans="1:15" ht="15" thickBot="1" x14ac:dyDescent="0.35">
      <c r="A6" s="44" t="s">
        <v>10</v>
      </c>
      <c r="B6" s="1">
        <v>137034</v>
      </c>
      <c r="C6" s="2"/>
      <c r="D6" s="1">
        <v>4772</v>
      </c>
      <c r="E6" s="2"/>
      <c r="F6" s="1">
        <v>97091</v>
      </c>
      <c r="G6" s="1">
        <v>3468</v>
      </c>
      <c r="H6" s="2">
        <v>121</v>
      </c>
      <c r="I6" s="1">
        <v>2486254</v>
      </c>
      <c r="J6" s="1">
        <v>62924</v>
      </c>
      <c r="K6" s="42"/>
      <c r="L6" s="49">
        <f>IFERROR(B6/I6,0)</f>
        <v>5.5116653407093562E-2</v>
      </c>
      <c r="M6" s="50">
        <f>IFERROR(H6/G6,0)</f>
        <v>3.4890426758938872E-2</v>
      </c>
      <c r="N6" s="48">
        <f>D6*250</f>
        <v>1193000</v>
      </c>
      <c r="O6" s="51">
        <f t="shared" si="0"/>
        <v>7.7058686165477184</v>
      </c>
    </row>
    <row r="7" spans="1:15" ht="15" thickBot="1" x14ac:dyDescent="0.35">
      <c r="A7" s="3" t="s">
        <v>18</v>
      </c>
      <c r="B7" s="1">
        <v>28347</v>
      </c>
      <c r="C7" s="2"/>
      <c r="D7" s="1">
        <v>1553</v>
      </c>
      <c r="E7" s="2"/>
      <c r="F7" s="1">
        <v>24390</v>
      </c>
      <c r="G7" s="1">
        <v>4922</v>
      </c>
      <c r="H7" s="2">
        <v>270</v>
      </c>
      <c r="I7" s="1">
        <v>223534</v>
      </c>
      <c r="J7" s="1">
        <v>38817</v>
      </c>
      <c r="K7" s="41"/>
      <c r="L7" s="49">
        <f>IFERROR(B7/I7,0)</f>
        <v>0.12681292331367935</v>
      </c>
      <c r="M7" s="50">
        <f>IFERROR(H7/G7,0)</f>
        <v>5.4855749695245835E-2</v>
      </c>
      <c r="N7" s="48">
        <f>D7*250</f>
        <v>388250</v>
      </c>
      <c r="O7" s="51">
        <f t="shared" si="0"/>
        <v>12.696334709140297</v>
      </c>
    </row>
    <row r="8" spans="1:15" ht="15" thickBot="1" x14ac:dyDescent="0.35">
      <c r="A8" s="3" t="s">
        <v>23</v>
      </c>
      <c r="B8" s="1">
        <v>44179</v>
      </c>
      <c r="C8" s="2"/>
      <c r="D8" s="1">
        <v>4097</v>
      </c>
      <c r="E8" s="2"/>
      <c r="F8" s="1">
        <v>32393</v>
      </c>
      <c r="G8" s="1">
        <v>12391</v>
      </c>
      <c r="H8" s="1">
        <v>1149</v>
      </c>
      <c r="I8" s="1">
        <v>312651</v>
      </c>
      <c r="J8" s="1">
        <v>87693</v>
      </c>
      <c r="K8" s="41"/>
      <c r="L8" s="49">
        <f>IFERROR(B8/I8,0)</f>
        <v>0.14130452165513624</v>
      </c>
      <c r="M8" s="50">
        <f>IFERROR(H8/G8,0)</f>
        <v>9.2728593333871359E-2</v>
      </c>
      <c r="N8" s="48">
        <f>D8*250</f>
        <v>1024250</v>
      </c>
      <c r="O8" s="51">
        <f t="shared" si="0"/>
        <v>22.184091989406731</v>
      </c>
    </row>
    <row r="9" spans="1:15" ht="14.5" thickBot="1" x14ac:dyDescent="0.35">
      <c r="A9" s="3" t="s">
        <v>43</v>
      </c>
      <c r="B9" s="1">
        <v>10020</v>
      </c>
      <c r="C9" s="2"/>
      <c r="D9" s="2">
        <v>410</v>
      </c>
      <c r="E9" s="2"/>
      <c r="F9" s="1">
        <v>3722</v>
      </c>
      <c r="G9" s="1">
        <v>10290</v>
      </c>
      <c r="H9" s="2">
        <v>421</v>
      </c>
      <c r="I9" s="1">
        <v>70753</v>
      </c>
      <c r="J9" s="1">
        <v>72659</v>
      </c>
      <c r="K9" s="42"/>
      <c r="L9" s="49">
        <f>IFERROR(B9/I9,0)</f>
        <v>0.14161943663166227</v>
      </c>
      <c r="M9" s="50">
        <f>IFERROR(H9/G9,0)</f>
        <v>4.0913508260447033E-2</v>
      </c>
      <c r="N9" s="48">
        <f>D9*250</f>
        <v>102500</v>
      </c>
      <c r="O9" s="51">
        <f t="shared" si="0"/>
        <v>9.2295409181636732</v>
      </c>
    </row>
    <row r="10" spans="1:15" ht="15" thickBot="1" x14ac:dyDescent="0.35">
      <c r="A10" s="3" t="s">
        <v>63</v>
      </c>
      <c r="B10" s="1">
        <v>9474</v>
      </c>
      <c r="C10" s="2"/>
      <c r="D10" s="2">
        <v>495</v>
      </c>
      <c r="E10" s="2"/>
      <c r="F10" s="1">
        <v>7836</v>
      </c>
      <c r="G10" s="1">
        <v>13424</v>
      </c>
      <c r="H10" s="2">
        <v>701</v>
      </c>
      <c r="I10" s="1">
        <v>57152</v>
      </c>
      <c r="J10" s="1">
        <v>80981</v>
      </c>
      <c r="K10" s="41"/>
      <c r="L10" s="49">
        <f>IFERROR(B10/I10,0)</f>
        <v>0.16576847704367301</v>
      </c>
      <c r="M10" s="50">
        <f>IFERROR(H10/G10,0)</f>
        <v>5.2219904648390943E-2</v>
      </c>
      <c r="N10" s="48">
        <f>D10*250</f>
        <v>123750</v>
      </c>
      <c r="O10" s="51">
        <f t="shared" si="0"/>
        <v>12.062064597846739</v>
      </c>
    </row>
    <row r="11" spans="1:15" ht="15" thickBot="1" x14ac:dyDescent="0.35">
      <c r="A11" s="44" t="s">
        <v>13</v>
      </c>
      <c r="B11" s="1">
        <v>66000</v>
      </c>
      <c r="C11" s="2"/>
      <c r="D11" s="1">
        <v>2769</v>
      </c>
      <c r="E11" s="2"/>
      <c r="F11" s="1">
        <v>50697</v>
      </c>
      <c r="G11" s="1">
        <v>3073</v>
      </c>
      <c r="H11" s="2">
        <v>129</v>
      </c>
      <c r="I11" s="1">
        <v>1259283</v>
      </c>
      <c r="J11" s="1">
        <v>58632</v>
      </c>
      <c r="K11" s="42"/>
      <c r="L11" s="49">
        <f>IFERROR(B11/I11,0)</f>
        <v>5.2410776608593938E-2</v>
      </c>
      <c r="M11" s="50">
        <f>IFERROR(H11/G11,0)</f>
        <v>4.1978522616335827E-2</v>
      </c>
      <c r="N11" s="48">
        <f>D11*250</f>
        <v>692250</v>
      </c>
      <c r="O11" s="51">
        <f t="shared" si="0"/>
        <v>9.4886363636363633</v>
      </c>
    </row>
    <row r="12" spans="1:15" ht="14.5" thickBot="1" x14ac:dyDescent="0.35">
      <c r="A12" s="3" t="s">
        <v>16</v>
      </c>
      <c r="B12" s="1">
        <v>53249</v>
      </c>
      <c r="C12" s="2"/>
      <c r="D12" s="1">
        <v>2285</v>
      </c>
      <c r="E12" s="2"/>
      <c r="F12" s="1">
        <v>50106</v>
      </c>
      <c r="G12" s="1">
        <v>5015</v>
      </c>
      <c r="H12" s="2">
        <v>215</v>
      </c>
      <c r="I12" s="1">
        <v>657068</v>
      </c>
      <c r="J12" s="1">
        <v>61886</v>
      </c>
      <c r="K12" s="42"/>
      <c r="L12" s="49">
        <f>IFERROR(B12/I12,0)</f>
        <v>8.1040318505847184E-2</v>
      </c>
      <c r="M12" s="50">
        <f>IFERROR(H12/G12,0)</f>
        <v>4.2871385842472583E-2</v>
      </c>
      <c r="N12" s="48">
        <f>D12*250</f>
        <v>571250</v>
      </c>
      <c r="O12" s="51">
        <f t="shared" si="0"/>
        <v>9.7279009934458855</v>
      </c>
    </row>
    <row r="13" spans="1:15" ht="15" thickBot="1" x14ac:dyDescent="0.35">
      <c r="A13" s="3" t="s">
        <v>64</v>
      </c>
      <c r="B13" s="2">
        <v>180</v>
      </c>
      <c r="C13" s="2"/>
      <c r="D13" s="2">
        <v>5</v>
      </c>
      <c r="E13" s="2"/>
      <c r="F13" s="2">
        <v>13</v>
      </c>
      <c r="G13" s="2"/>
      <c r="H13" s="2"/>
      <c r="I13" s="1">
        <v>7221</v>
      </c>
      <c r="J13" s="2"/>
      <c r="K13" s="41"/>
      <c r="L13" s="49">
        <f>IFERROR(B13/I13,0)</f>
        <v>2.4927295388450354E-2</v>
      </c>
      <c r="M13" s="50">
        <f>IFERROR(H13/G13,0)</f>
        <v>0</v>
      </c>
      <c r="N13" s="48">
        <f>D13*250</f>
        <v>1250</v>
      </c>
      <c r="O13" s="51">
        <f t="shared" si="0"/>
        <v>5.9444444444444446</v>
      </c>
    </row>
    <row r="14" spans="1:15" ht="15" thickBot="1" x14ac:dyDescent="0.35">
      <c r="A14" s="3" t="s">
        <v>47</v>
      </c>
      <c r="B14" s="2">
        <v>682</v>
      </c>
      <c r="C14" s="2"/>
      <c r="D14" s="2">
        <v>17</v>
      </c>
      <c r="E14" s="2"/>
      <c r="F14" s="2">
        <v>44</v>
      </c>
      <c r="G14" s="2">
        <v>482</v>
      </c>
      <c r="H14" s="2">
        <v>12</v>
      </c>
      <c r="I14" s="1">
        <v>64501</v>
      </c>
      <c r="J14" s="1">
        <v>45556</v>
      </c>
      <c r="K14" s="41"/>
      <c r="L14" s="49">
        <f>IFERROR(B14/I14,0)</f>
        <v>1.0573479480938281E-2</v>
      </c>
      <c r="M14" s="50">
        <f>IFERROR(H14/G14,0)</f>
        <v>2.4896265560165973E-2</v>
      </c>
      <c r="N14" s="48">
        <f>D14*250</f>
        <v>4250</v>
      </c>
      <c r="O14" s="51">
        <f t="shared" si="0"/>
        <v>5.2316715542521992</v>
      </c>
    </row>
    <row r="15" spans="1:15" ht="15" thickBot="1" x14ac:dyDescent="0.35">
      <c r="A15" s="3" t="s">
        <v>49</v>
      </c>
      <c r="B15" s="1">
        <v>3220</v>
      </c>
      <c r="C15" s="2"/>
      <c r="D15" s="2">
        <v>85</v>
      </c>
      <c r="E15" s="2"/>
      <c r="F15" s="2">
        <v>581</v>
      </c>
      <c r="G15" s="1">
        <v>1802</v>
      </c>
      <c r="H15" s="2">
        <v>48</v>
      </c>
      <c r="I15" s="1">
        <v>58746</v>
      </c>
      <c r="J15" s="1">
        <v>32873</v>
      </c>
      <c r="K15" s="53"/>
      <c r="L15" s="49">
        <f>IFERROR(B15/I15,0)</f>
        <v>5.4812242535662005E-2</v>
      </c>
      <c r="M15" s="50">
        <f>IFERROR(H15/G15,0)</f>
        <v>2.6637069922308545E-2</v>
      </c>
      <c r="N15" s="48">
        <f>D15*250</f>
        <v>21250</v>
      </c>
      <c r="O15" s="51">
        <f t="shared" si="0"/>
        <v>5.5993788819875778</v>
      </c>
    </row>
    <row r="16" spans="1:15" ht="15" thickBot="1" x14ac:dyDescent="0.35">
      <c r="A16" s="44" t="s">
        <v>12</v>
      </c>
      <c r="B16" s="1">
        <v>129212</v>
      </c>
      <c r="C16" s="2"/>
      <c r="D16" s="1">
        <v>6018</v>
      </c>
      <c r="E16" s="2"/>
      <c r="F16" s="1">
        <v>53987</v>
      </c>
      <c r="G16" s="1">
        <v>10197</v>
      </c>
      <c r="H16" s="2">
        <v>475</v>
      </c>
      <c r="I16" s="1">
        <v>1079906</v>
      </c>
      <c r="J16" s="1">
        <v>85221</v>
      </c>
      <c r="K16" s="42"/>
      <c r="L16" s="49">
        <f>IFERROR(B16/I16,0)</f>
        <v>0.11965115482273457</v>
      </c>
      <c r="M16" s="50">
        <f>IFERROR(H16/G16,0)</f>
        <v>4.6582328135726193E-2</v>
      </c>
      <c r="N16" s="48">
        <f>D16*250</f>
        <v>1504500</v>
      </c>
      <c r="O16" s="51">
        <f t="shared" si="0"/>
        <v>10.643655388044454</v>
      </c>
    </row>
    <row r="17" spans="1:15" ht="15" thickBot="1" x14ac:dyDescent="0.35">
      <c r="A17" s="3" t="s">
        <v>27</v>
      </c>
      <c r="B17" s="1">
        <v>38033</v>
      </c>
      <c r="C17" s="2"/>
      <c r="D17" s="1">
        <v>2339</v>
      </c>
      <c r="E17" s="2"/>
      <c r="F17" s="1">
        <v>9489</v>
      </c>
      <c r="G17" s="1">
        <v>5649</v>
      </c>
      <c r="H17" s="2">
        <v>347</v>
      </c>
      <c r="I17" s="1">
        <v>315390</v>
      </c>
      <c r="J17" s="1">
        <v>46848</v>
      </c>
      <c r="K17" s="41"/>
      <c r="L17" s="49">
        <f>IFERROR(B17/I17,0)</f>
        <v>0.1205903801642411</v>
      </c>
      <c r="M17" s="50">
        <f>IFERROR(H17/G17,0)</f>
        <v>6.1426801203752879E-2</v>
      </c>
      <c r="N17" s="48">
        <f>D17*250</f>
        <v>584750</v>
      </c>
      <c r="O17" s="51">
        <f t="shared" si="0"/>
        <v>14.374806089448636</v>
      </c>
    </row>
    <row r="18" spans="1:15" ht="14.5" thickBot="1" x14ac:dyDescent="0.35">
      <c r="A18" s="3" t="s">
        <v>41</v>
      </c>
      <c r="B18" s="1">
        <v>22436</v>
      </c>
      <c r="C18" s="62">
        <v>198</v>
      </c>
      <c r="D18" s="2">
        <v>629</v>
      </c>
      <c r="E18" s="63">
        <v>3</v>
      </c>
      <c r="F18" s="1">
        <v>8283</v>
      </c>
      <c r="G18" s="1">
        <v>7111</v>
      </c>
      <c r="H18" s="2">
        <v>199</v>
      </c>
      <c r="I18" s="1">
        <v>201626</v>
      </c>
      <c r="J18" s="1">
        <v>63905</v>
      </c>
      <c r="K18" s="42"/>
      <c r="L18" s="49">
        <f>IFERROR(B18/I18,0)</f>
        <v>0.11127533155446222</v>
      </c>
      <c r="M18" s="50">
        <f>IFERROR(H18/G18,0)</f>
        <v>2.7984812262691606E-2</v>
      </c>
      <c r="N18" s="48">
        <f>D18*250</f>
        <v>157250</v>
      </c>
      <c r="O18" s="51">
        <f t="shared" si="0"/>
        <v>6.0088251025138169</v>
      </c>
    </row>
    <row r="19" spans="1:15" ht="14.5" thickBot="1" x14ac:dyDescent="0.35">
      <c r="A19" s="3" t="s">
        <v>45</v>
      </c>
      <c r="B19" s="1">
        <v>10747</v>
      </c>
      <c r="C19" s="2"/>
      <c r="D19" s="2">
        <v>238</v>
      </c>
      <c r="E19" s="2"/>
      <c r="F19" s="1">
        <v>4931</v>
      </c>
      <c r="G19" s="1">
        <v>3689</v>
      </c>
      <c r="H19" s="2">
        <v>82</v>
      </c>
      <c r="I19" s="1">
        <v>119509</v>
      </c>
      <c r="J19" s="1">
        <v>41022</v>
      </c>
      <c r="K19" s="42"/>
      <c r="L19" s="49">
        <f>IFERROR(B19/I19,0)</f>
        <v>8.9926281702633268E-2</v>
      </c>
      <c r="M19" s="50">
        <f>IFERROR(H19/G19,0)</f>
        <v>2.2228246137164544E-2</v>
      </c>
      <c r="N19" s="48">
        <f>D19*250</f>
        <v>59500</v>
      </c>
      <c r="O19" s="51">
        <f t="shared" si="0"/>
        <v>4.5364287708197635</v>
      </c>
    </row>
    <row r="20" spans="1:15" ht="14.5" thickBot="1" x14ac:dyDescent="0.35">
      <c r="A20" s="3" t="s">
        <v>38</v>
      </c>
      <c r="B20" s="1">
        <v>11708</v>
      </c>
      <c r="C20" s="2"/>
      <c r="D20" s="2">
        <v>477</v>
      </c>
      <c r="E20" s="2"/>
      <c r="F20" s="1">
        <v>7866</v>
      </c>
      <c r="G20" s="1">
        <v>2621</v>
      </c>
      <c r="H20" s="2">
        <v>107</v>
      </c>
      <c r="I20" s="1">
        <v>287597</v>
      </c>
      <c r="J20" s="1">
        <v>64373</v>
      </c>
      <c r="K20" s="42"/>
      <c r="L20" s="49">
        <f>IFERROR(B20/I20,0)</f>
        <v>4.0709743147529356E-2</v>
      </c>
      <c r="M20" s="50">
        <f>IFERROR(H20/G20,0)</f>
        <v>4.0824112933994655E-2</v>
      </c>
      <c r="N20" s="48">
        <f>D20*250</f>
        <v>119250</v>
      </c>
      <c r="O20" s="51">
        <f t="shared" si="0"/>
        <v>9.1853433549709607</v>
      </c>
    </row>
    <row r="21" spans="1:15" ht="15" thickBot="1" x14ac:dyDescent="0.35">
      <c r="A21" s="44" t="s">
        <v>14</v>
      </c>
      <c r="B21" s="1">
        <v>43612</v>
      </c>
      <c r="C21" s="2"/>
      <c r="D21" s="1">
        <v>2962</v>
      </c>
      <c r="E21" s="2"/>
      <c r="F21" s="1">
        <v>6746</v>
      </c>
      <c r="G21" s="1">
        <v>9381</v>
      </c>
      <c r="H21" s="2">
        <v>637</v>
      </c>
      <c r="I21" s="1">
        <v>453668</v>
      </c>
      <c r="J21" s="1">
        <v>97588</v>
      </c>
      <c r="K21" s="42"/>
      <c r="L21" s="49">
        <f>IFERROR(B21/I21,0)</f>
        <v>9.6131973160989981E-2</v>
      </c>
      <c r="M21" s="50">
        <f>IFERROR(H21/G21,0)</f>
        <v>6.7903208613154242E-2</v>
      </c>
      <c r="N21" s="48">
        <f>D21*250</f>
        <v>740500</v>
      </c>
      <c r="O21" s="51">
        <f t="shared" si="0"/>
        <v>15.979271760066037</v>
      </c>
    </row>
    <row r="22" spans="1:15" ht="15" thickBot="1" x14ac:dyDescent="0.35">
      <c r="A22" s="3" t="s">
        <v>39</v>
      </c>
      <c r="B22" s="1">
        <v>2606</v>
      </c>
      <c r="C22" s="2"/>
      <c r="D22" s="2">
        <v>100</v>
      </c>
      <c r="E22" s="2"/>
      <c r="F22" s="2">
        <v>514</v>
      </c>
      <c r="G22" s="1">
        <v>1939</v>
      </c>
      <c r="H22" s="2">
        <v>74</v>
      </c>
      <c r="I22" s="1">
        <v>62420</v>
      </c>
      <c r="J22" s="1">
        <v>46436</v>
      </c>
      <c r="K22" s="41"/>
      <c r="L22" s="49">
        <f>IFERROR(B22/I22,0)</f>
        <v>4.1749439282281323E-2</v>
      </c>
      <c r="M22" s="50">
        <f>IFERROR(H22/G22,0)</f>
        <v>3.8164002062919034E-2</v>
      </c>
      <c r="N22" s="48">
        <f>D22*250</f>
        <v>25000</v>
      </c>
      <c r="O22" s="51">
        <f t="shared" si="0"/>
        <v>8.5932463545663857</v>
      </c>
    </row>
    <row r="23" spans="1:15" ht="15" thickBot="1" x14ac:dyDescent="0.35">
      <c r="A23" s="3" t="s">
        <v>26</v>
      </c>
      <c r="B23" s="1">
        <v>58904</v>
      </c>
      <c r="C23" s="2"/>
      <c r="D23" s="1">
        <v>2811</v>
      </c>
      <c r="E23" s="2"/>
      <c r="F23" s="1">
        <v>51814</v>
      </c>
      <c r="G23" s="1">
        <v>9743</v>
      </c>
      <c r="H23" s="2">
        <v>465</v>
      </c>
      <c r="I23" s="1">
        <v>443478</v>
      </c>
      <c r="J23" s="1">
        <v>73355</v>
      </c>
      <c r="K23" s="41"/>
      <c r="L23" s="49">
        <f>IFERROR(B23/I23,0)</f>
        <v>0.13282282322911171</v>
      </c>
      <c r="M23" s="50">
        <f>IFERROR(H23/G23,0)</f>
        <v>4.7726572924150674E-2</v>
      </c>
      <c r="N23" s="48">
        <f>D23*250</f>
        <v>702750</v>
      </c>
      <c r="O23" s="51">
        <f t="shared" si="0"/>
        <v>10.930429172891484</v>
      </c>
    </row>
    <row r="24" spans="1:15" ht="15" thickBot="1" x14ac:dyDescent="0.35">
      <c r="A24" s="44" t="s">
        <v>17</v>
      </c>
      <c r="B24" s="1">
        <v>103889</v>
      </c>
      <c r="C24" s="2"/>
      <c r="D24" s="1">
        <v>7408</v>
      </c>
      <c r="E24" s="2"/>
      <c r="F24" s="1">
        <v>18373</v>
      </c>
      <c r="G24" s="1">
        <v>15073</v>
      </c>
      <c r="H24" s="1">
        <v>1075</v>
      </c>
      <c r="I24" s="1">
        <v>710202</v>
      </c>
      <c r="J24" s="1">
        <v>103040</v>
      </c>
      <c r="K24" s="41"/>
      <c r="L24" s="49">
        <f>IFERROR(B24/I24,0)</f>
        <v>0.14628091726015979</v>
      </c>
      <c r="M24" s="50">
        <f>IFERROR(H24/G24,0)</f>
        <v>7.1319578053473096E-2</v>
      </c>
      <c r="N24" s="48">
        <f>D24*250</f>
        <v>1852000</v>
      </c>
      <c r="O24" s="51">
        <f t="shared" si="0"/>
        <v>16.826718901904918</v>
      </c>
    </row>
    <row r="25" spans="1:15" ht="14.5" thickBot="1" x14ac:dyDescent="0.35">
      <c r="A25" s="3" t="s">
        <v>11</v>
      </c>
      <c r="B25" s="1">
        <v>64998</v>
      </c>
      <c r="C25" s="2"/>
      <c r="D25" s="1">
        <v>5943</v>
      </c>
      <c r="E25" s="2"/>
      <c r="F25" s="1">
        <v>17014</v>
      </c>
      <c r="G25" s="1">
        <v>6508</v>
      </c>
      <c r="H25" s="2">
        <v>595</v>
      </c>
      <c r="I25" s="1">
        <v>869054</v>
      </c>
      <c r="J25" s="1">
        <v>87020</v>
      </c>
      <c r="K25" s="42"/>
      <c r="L25" s="49">
        <f>IFERROR(B25/I25,0)</f>
        <v>7.4791670022806414E-2</v>
      </c>
      <c r="M25" s="50">
        <f>IFERROR(H25/G25,0)</f>
        <v>9.1425937307928709E-2</v>
      </c>
      <c r="N25" s="48">
        <f>D25*250</f>
        <v>1485750</v>
      </c>
      <c r="O25" s="51">
        <f t="shared" si="0"/>
        <v>21.85839564294286</v>
      </c>
    </row>
    <row r="26" spans="1:15" ht="15" thickBot="1" x14ac:dyDescent="0.35">
      <c r="A26" s="3" t="s">
        <v>32</v>
      </c>
      <c r="B26" s="1">
        <v>28523</v>
      </c>
      <c r="C26" s="2"/>
      <c r="D26" s="1">
        <v>1228</v>
      </c>
      <c r="E26" s="2"/>
      <c r="F26" s="1">
        <v>3074</v>
      </c>
      <c r="G26" s="1">
        <v>5058</v>
      </c>
      <c r="H26" s="2">
        <v>218</v>
      </c>
      <c r="I26" s="1">
        <v>360991</v>
      </c>
      <c r="J26" s="1">
        <v>64010</v>
      </c>
      <c r="K26" s="41"/>
      <c r="L26" s="49">
        <f>IFERROR(B26/I26,0)</f>
        <v>7.9013050186846762E-2</v>
      </c>
      <c r="M26" s="50">
        <f>IFERROR(H26/G26,0)</f>
        <v>4.3100039541320682E-2</v>
      </c>
      <c r="N26" s="48">
        <f>D26*250</f>
        <v>307000</v>
      </c>
      <c r="O26" s="51">
        <f t="shared" si="0"/>
        <v>9.7632436980682265</v>
      </c>
    </row>
    <row r="27" spans="1:15" ht="14.5" thickBot="1" x14ac:dyDescent="0.35">
      <c r="A27" s="3" t="s">
        <v>30</v>
      </c>
      <c r="B27" s="1">
        <v>18109</v>
      </c>
      <c r="C27" s="2"/>
      <c r="D27" s="2">
        <v>847</v>
      </c>
      <c r="E27" s="2"/>
      <c r="F27" s="1">
        <v>3906</v>
      </c>
      <c r="G27" s="1">
        <v>6085</v>
      </c>
      <c r="H27" s="2">
        <v>285</v>
      </c>
      <c r="I27" s="1">
        <v>217229</v>
      </c>
      <c r="J27" s="1">
        <v>72990</v>
      </c>
      <c r="K27" s="42"/>
      <c r="L27" s="49">
        <f>IFERROR(B27/I27,0)</f>
        <v>8.3363639293096231E-2</v>
      </c>
      <c r="M27" s="50">
        <f>IFERROR(H27/G27,0)</f>
        <v>4.6836483155299917E-2</v>
      </c>
      <c r="N27" s="48">
        <f>D27*250</f>
        <v>211750</v>
      </c>
      <c r="O27" s="51">
        <f t="shared" si="0"/>
        <v>10.693080788558175</v>
      </c>
    </row>
    <row r="28" spans="1:15" ht="15" thickBot="1" x14ac:dyDescent="0.35">
      <c r="A28" s="3" t="s">
        <v>35</v>
      </c>
      <c r="B28" s="1">
        <v>15450</v>
      </c>
      <c r="C28" s="2"/>
      <c r="D28" s="2">
        <v>855</v>
      </c>
      <c r="E28" s="2"/>
      <c r="F28" s="1">
        <v>11096</v>
      </c>
      <c r="G28" s="1">
        <v>2517</v>
      </c>
      <c r="H28" s="2">
        <v>139</v>
      </c>
      <c r="I28" s="1">
        <v>275831</v>
      </c>
      <c r="J28" s="1">
        <v>44942</v>
      </c>
      <c r="K28" s="41"/>
      <c r="L28" s="49">
        <f>IFERROR(B28/I28,0)</f>
        <v>5.6012558414391421E-2</v>
      </c>
      <c r="M28" s="50">
        <f>IFERROR(H28/G28,0)</f>
        <v>5.5224473579658324E-2</v>
      </c>
      <c r="N28" s="48">
        <f>D28*250</f>
        <v>213750</v>
      </c>
      <c r="O28" s="51">
        <f t="shared" si="0"/>
        <v>12.83495145631068</v>
      </c>
    </row>
    <row r="29" spans="1:15" ht="14.5" thickBot="1" x14ac:dyDescent="0.35">
      <c r="A29" s="3" t="s">
        <v>51</v>
      </c>
      <c r="B29" s="2">
        <v>554</v>
      </c>
      <c r="C29" s="2"/>
      <c r="D29" s="2">
        <v>18</v>
      </c>
      <c r="E29" s="2"/>
      <c r="F29" s="2">
        <v>51</v>
      </c>
      <c r="G29" s="2">
        <v>518</v>
      </c>
      <c r="H29" s="2">
        <v>17</v>
      </c>
      <c r="I29" s="1">
        <v>53184</v>
      </c>
      <c r="J29" s="1">
        <v>49762</v>
      </c>
      <c r="K29" s="42"/>
      <c r="L29" s="49">
        <f>IFERROR(B29/I29,0)</f>
        <v>1.0416666666666666E-2</v>
      </c>
      <c r="M29" s="50">
        <f>IFERROR(H29/G29,0)</f>
        <v>3.2818532818532815E-2</v>
      </c>
      <c r="N29" s="48">
        <f>D29*250</f>
        <v>4500</v>
      </c>
      <c r="O29" s="51">
        <f t="shared" si="0"/>
        <v>7.1227436823104693</v>
      </c>
    </row>
    <row r="30" spans="1:15" ht="14.5" thickBot="1" x14ac:dyDescent="0.35">
      <c r="A30" s="3" t="s">
        <v>50</v>
      </c>
      <c r="B30" s="1">
        <v>15883</v>
      </c>
      <c r="C30" s="2"/>
      <c r="D30" s="2">
        <v>191</v>
      </c>
      <c r="E30" s="2"/>
      <c r="F30" s="1">
        <v>6872</v>
      </c>
      <c r="G30" s="1">
        <v>8211</v>
      </c>
      <c r="H30" s="2">
        <v>99</v>
      </c>
      <c r="I30" s="1">
        <v>125329</v>
      </c>
      <c r="J30" s="1">
        <v>64789</v>
      </c>
      <c r="K30" s="42"/>
      <c r="L30" s="49">
        <f>IFERROR(B30/I30,0)</f>
        <v>0.12673044546752946</v>
      </c>
      <c r="M30" s="50">
        <f>IFERROR(H30/G30,0)</f>
        <v>1.205699671172817E-2</v>
      </c>
      <c r="N30" s="48">
        <f>D30*250</f>
        <v>47750</v>
      </c>
      <c r="O30" s="51">
        <f t="shared" si="0"/>
        <v>2.0063590001888811</v>
      </c>
    </row>
    <row r="31" spans="1:15" ht="14.5" thickBot="1" x14ac:dyDescent="0.35">
      <c r="A31" s="3" t="s">
        <v>31</v>
      </c>
      <c r="B31" s="1">
        <v>10030</v>
      </c>
      <c r="C31" s="2"/>
      <c r="D31" s="2">
        <v>444</v>
      </c>
      <c r="E31" s="2"/>
      <c r="F31" s="1">
        <v>2213</v>
      </c>
      <c r="G31" s="1">
        <v>3256</v>
      </c>
      <c r="H31" s="2">
        <v>144</v>
      </c>
      <c r="I31" s="1">
        <v>206514</v>
      </c>
      <c r="J31" s="1">
        <v>67047</v>
      </c>
      <c r="K31" s="42"/>
      <c r="L31" s="49">
        <f>IFERROR(B31/I31,0)</f>
        <v>4.8568135816457962E-2</v>
      </c>
      <c r="M31" s="50">
        <f>IFERROR(H31/G31,0)</f>
        <v>4.4226044226044224E-2</v>
      </c>
      <c r="N31" s="48">
        <f>D31*250</f>
        <v>111000</v>
      </c>
      <c r="O31" s="51">
        <f t="shared" si="0"/>
        <v>10.066799601196411</v>
      </c>
    </row>
    <row r="32" spans="1:15" ht="15" thickBot="1" x14ac:dyDescent="0.35">
      <c r="A32" s="3" t="s">
        <v>42</v>
      </c>
      <c r="B32" s="1">
        <v>5132</v>
      </c>
      <c r="C32" s="2"/>
      <c r="D32" s="2">
        <v>294</v>
      </c>
      <c r="E32" s="2"/>
      <c r="F32" s="1">
        <v>1337</v>
      </c>
      <c r="G32" s="1">
        <v>3774</v>
      </c>
      <c r="H32" s="2">
        <v>216</v>
      </c>
      <c r="I32" s="1">
        <v>102879</v>
      </c>
      <c r="J32" s="1">
        <v>75662</v>
      </c>
      <c r="K32" s="41"/>
      <c r="L32" s="49">
        <f>IFERROR(B32/I32,0)</f>
        <v>4.9883844127567335E-2</v>
      </c>
      <c r="M32" s="50">
        <f>IFERROR(H32/G32,0)</f>
        <v>5.7233704292527825E-2</v>
      </c>
      <c r="N32" s="48">
        <f>D32*250</f>
        <v>73500</v>
      </c>
      <c r="O32" s="51">
        <f t="shared" si="0"/>
        <v>13.321901792673422</v>
      </c>
    </row>
    <row r="33" spans="1:15" ht="15" thickBot="1" x14ac:dyDescent="0.35">
      <c r="A33" s="44" t="s">
        <v>8</v>
      </c>
      <c r="B33" s="1">
        <v>167192</v>
      </c>
      <c r="C33" s="2"/>
      <c r="D33" s="1">
        <v>12369</v>
      </c>
      <c r="E33" s="2"/>
      <c r="F33" s="1">
        <v>126663</v>
      </c>
      <c r="G33" s="1">
        <v>18823</v>
      </c>
      <c r="H33" s="1">
        <v>1393</v>
      </c>
      <c r="I33" s="1">
        <v>989497</v>
      </c>
      <c r="J33" s="1">
        <v>111402</v>
      </c>
      <c r="K33" s="42"/>
      <c r="L33" s="49">
        <f>IFERROR(B33/I33,0)</f>
        <v>0.16896665679633188</v>
      </c>
      <c r="M33" s="50">
        <f>IFERROR(H33/G33,0)</f>
        <v>7.4005206396429893E-2</v>
      </c>
      <c r="N33" s="48">
        <f>D33*250</f>
        <v>3092250</v>
      </c>
      <c r="O33" s="51">
        <f t="shared" si="0"/>
        <v>17.495203119766497</v>
      </c>
    </row>
    <row r="34" spans="1:15" ht="14.5" thickBot="1" x14ac:dyDescent="0.35">
      <c r="A34" s="3" t="s">
        <v>44</v>
      </c>
      <c r="B34" s="1">
        <v>9105</v>
      </c>
      <c r="C34" s="2"/>
      <c r="D34" s="2">
        <v>404</v>
      </c>
      <c r="E34" s="2"/>
      <c r="F34" s="1">
        <v>5002</v>
      </c>
      <c r="G34" s="1">
        <v>4342</v>
      </c>
      <c r="H34" s="2">
        <v>193</v>
      </c>
      <c r="I34" s="1">
        <v>241657</v>
      </c>
      <c r="J34" s="1">
        <v>115249</v>
      </c>
      <c r="K34" s="42"/>
      <c r="L34" s="49">
        <f>IFERROR(B34/I34,0)</f>
        <v>3.7677369163732065E-2</v>
      </c>
      <c r="M34" s="50">
        <f>IFERROR(H34/G34,0)</f>
        <v>4.4449562413634271E-2</v>
      </c>
      <c r="N34" s="48">
        <f>D34*250</f>
        <v>101000</v>
      </c>
      <c r="O34" s="51">
        <f t="shared" si="0"/>
        <v>10.092806150466776</v>
      </c>
    </row>
    <row r="35" spans="1:15" ht="15" thickBot="1" x14ac:dyDescent="0.35">
      <c r="A35" s="44" t="s">
        <v>7</v>
      </c>
      <c r="B35" s="1">
        <v>400660</v>
      </c>
      <c r="C35" s="2"/>
      <c r="D35" s="1">
        <v>30603</v>
      </c>
      <c r="E35" s="2"/>
      <c r="F35" s="1">
        <v>285075</v>
      </c>
      <c r="G35" s="1">
        <v>20596</v>
      </c>
      <c r="H35" s="1">
        <v>1573</v>
      </c>
      <c r="I35" s="1">
        <v>2606046</v>
      </c>
      <c r="J35" s="1">
        <v>133962</v>
      </c>
      <c r="K35" s="42"/>
      <c r="L35" s="49">
        <f>IFERROR(B35/I35,0)</f>
        <v>0.15374248957999975</v>
      </c>
      <c r="M35" s="50">
        <f>IFERROR(H35/G35,0)</f>
        <v>7.637405321421635E-2</v>
      </c>
      <c r="N35" s="48">
        <f>D35*250</f>
        <v>7650750</v>
      </c>
      <c r="O35" s="51">
        <f t="shared" si="0"/>
        <v>18.095367643388411</v>
      </c>
    </row>
    <row r="36" spans="1:15" ht="14.5" thickBot="1" x14ac:dyDescent="0.35">
      <c r="A36" s="3" t="s">
        <v>24</v>
      </c>
      <c r="B36" s="1">
        <v>37226</v>
      </c>
      <c r="C36" s="2"/>
      <c r="D36" s="1">
        <v>1068</v>
      </c>
      <c r="E36" s="2"/>
      <c r="F36" s="1">
        <v>12505</v>
      </c>
      <c r="G36" s="1">
        <v>3549</v>
      </c>
      <c r="H36" s="2">
        <v>102</v>
      </c>
      <c r="I36" s="1">
        <v>535711</v>
      </c>
      <c r="J36" s="1">
        <v>51078</v>
      </c>
      <c r="K36" s="42"/>
      <c r="L36" s="49">
        <f>IFERROR(B36/I36,0)</f>
        <v>6.9488959532285136E-2</v>
      </c>
      <c r="M36" s="50">
        <f>IFERROR(H36/G36,0)</f>
        <v>2.8740490278951817E-2</v>
      </c>
      <c r="N36" s="48">
        <f>D36*250</f>
        <v>267000</v>
      </c>
      <c r="O36" s="51">
        <f t="shared" si="0"/>
        <v>6.172406382635792</v>
      </c>
    </row>
    <row r="37" spans="1:15" ht="14.5" thickBot="1" x14ac:dyDescent="0.35">
      <c r="A37" s="3" t="s">
        <v>53</v>
      </c>
      <c r="B37" s="1">
        <v>2901</v>
      </c>
      <c r="C37" s="2"/>
      <c r="D37" s="2">
        <v>72</v>
      </c>
      <c r="E37" s="2"/>
      <c r="F37" s="2">
        <v>379</v>
      </c>
      <c r="G37" s="1">
        <v>3807</v>
      </c>
      <c r="H37" s="2">
        <v>94</v>
      </c>
      <c r="I37" s="1">
        <v>80666</v>
      </c>
      <c r="J37" s="1">
        <v>105852</v>
      </c>
      <c r="K37" s="42"/>
      <c r="L37" s="49">
        <f>IFERROR(B37/I37,0)</f>
        <v>3.5963107133116803E-2</v>
      </c>
      <c r="M37" s="50">
        <f>IFERROR(H37/G37,0)</f>
        <v>2.4691358024691357E-2</v>
      </c>
      <c r="N37" s="48">
        <f>D37*250</f>
        <v>18000</v>
      </c>
      <c r="O37" s="51">
        <f t="shared" si="0"/>
        <v>5.2047569803516032</v>
      </c>
    </row>
    <row r="38" spans="1:15" ht="15" thickBot="1" x14ac:dyDescent="0.35">
      <c r="A38" s="3" t="s">
        <v>67</v>
      </c>
      <c r="B38" s="2">
        <v>30</v>
      </c>
      <c r="C38" s="2"/>
      <c r="D38" s="2">
        <v>2</v>
      </c>
      <c r="E38" s="2"/>
      <c r="F38" s="2">
        <v>9</v>
      </c>
      <c r="G38" s="2"/>
      <c r="H38" s="2"/>
      <c r="I38" s="1">
        <v>7241</v>
      </c>
      <c r="J38" s="2"/>
      <c r="K38" s="41"/>
      <c r="L38" s="49">
        <f>IFERROR(B38/I38,0)</f>
        <v>4.1430741610274822E-3</v>
      </c>
      <c r="M38" s="50">
        <f>IFERROR(H38/G38,0)</f>
        <v>0</v>
      </c>
      <c r="N38" s="48">
        <f>D38*250</f>
        <v>500</v>
      </c>
      <c r="O38" s="51">
        <f t="shared" si="0"/>
        <v>15.666666666666666</v>
      </c>
    </row>
    <row r="39" spans="1:15" ht="15" thickBot="1" x14ac:dyDescent="0.35">
      <c r="A39" s="44" t="s">
        <v>21</v>
      </c>
      <c r="B39" s="1">
        <v>39190</v>
      </c>
      <c r="C39" s="2"/>
      <c r="D39" s="1">
        <v>2429</v>
      </c>
      <c r="E39" s="2"/>
      <c r="F39" s="1">
        <v>29057</v>
      </c>
      <c r="G39" s="1">
        <v>3353</v>
      </c>
      <c r="H39" s="2">
        <v>208</v>
      </c>
      <c r="I39" s="1">
        <v>490390</v>
      </c>
      <c r="J39" s="1">
        <v>41953</v>
      </c>
      <c r="K39" s="42"/>
      <c r="L39" s="49">
        <f>IFERROR(B39/I39,0)</f>
        <v>7.991598523624055E-2</v>
      </c>
      <c r="M39" s="50">
        <f>IFERROR(H39/G39,0)</f>
        <v>6.2033999403519238E-2</v>
      </c>
      <c r="N39" s="48">
        <f>D39*250</f>
        <v>607250</v>
      </c>
      <c r="O39" s="51">
        <f t="shared" si="0"/>
        <v>14.495024240877775</v>
      </c>
    </row>
    <row r="40" spans="1:15" ht="14.5" thickBot="1" x14ac:dyDescent="0.35">
      <c r="A40" s="3" t="s">
        <v>46</v>
      </c>
      <c r="B40" s="1">
        <v>7363</v>
      </c>
      <c r="C40" s="2"/>
      <c r="D40" s="2">
        <v>353</v>
      </c>
      <c r="E40" s="2"/>
      <c r="F40" s="2">
        <v>937</v>
      </c>
      <c r="G40" s="1">
        <v>1861</v>
      </c>
      <c r="H40" s="2">
        <v>89</v>
      </c>
      <c r="I40" s="1">
        <v>239005</v>
      </c>
      <c r="J40" s="1">
        <v>60401</v>
      </c>
      <c r="K40" s="42"/>
      <c r="L40" s="49">
        <f>IFERROR(B40/I40,0)</f>
        <v>3.0806886885211607E-2</v>
      </c>
      <c r="M40" s="50">
        <f>IFERROR(H40/G40,0)</f>
        <v>4.7823750671681889E-2</v>
      </c>
      <c r="N40" s="48">
        <f>D40*250</f>
        <v>88250</v>
      </c>
      <c r="O40" s="51">
        <f t="shared" si="0"/>
        <v>10.985603694146407</v>
      </c>
    </row>
    <row r="41" spans="1:15" ht="14.5" thickBot="1" x14ac:dyDescent="0.35">
      <c r="A41" s="3" t="s">
        <v>37</v>
      </c>
      <c r="B41" s="1">
        <v>4988</v>
      </c>
      <c r="C41" s="2"/>
      <c r="D41" s="2">
        <v>169</v>
      </c>
      <c r="E41" s="2"/>
      <c r="F41" s="1">
        <v>2487</v>
      </c>
      <c r="G41" s="1">
        <v>1183</v>
      </c>
      <c r="H41" s="2">
        <v>40</v>
      </c>
      <c r="I41" s="1">
        <v>153470</v>
      </c>
      <c r="J41" s="1">
        <v>36387</v>
      </c>
      <c r="K41" s="42"/>
      <c r="L41" s="49">
        <f>IFERROR(B41/I41,0)</f>
        <v>3.250146608457679E-2</v>
      </c>
      <c r="M41" s="50">
        <f>IFERROR(H41/G41,0)</f>
        <v>3.38123415046492E-2</v>
      </c>
      <c r="N41" s="48">
        <f>D41*250</f>
        <v>42250</v>
      </c>
      <c r="O41" s="51">
        <f t="shared" si="0"/>
        <v>7.4703287890938253</v>
      </c>
    </row>
    <row r="42" spans="1:15" ht="15" thickBot="1" x14ac:dyDescent="0.35">
      <c r="A42" s="44" t="s">
        <v>19</v>
      </c>
      <c r="B42" s="1">
        <v>80961</v>
      </c>
      <c r="C42" s="2"/>
      <c r="D42" s="1">
        <v>6086</v>
      </c>
      <c r="E42" s="2"/>
      <c r="F42" s="1">
        <v>20303</v>
      </c>
      <c r="G42" s="1">
        <v>6324</v>
      </c>
      <c r="H42" s="2">
        <v>475</v>
      </c>
      <c r="I42" s="1">
        <v>554372</v>
      </c>
      <c r="J42" s="1">
        <v>43304</v>
      </c>
      <c r="K42" s="42"/>
      <c r="L42" s="49">
        <f>IFERROR(B42/I42,0)</f>
        <v>0.14604092558787241</v>
      </c>
      <c r="M42" s="50">
        <f>IFERROR(H42/G42,0)</f>
        <v>7.5110689437065142E-2</v>
      </c>
      <c r="N42" s="48">
        <f>D42*250</f>
        <v>1521500</v>
      </c>
      <c r="O42" s="51">
        <f t="shared" si="0"/>
        <v>17.792999098331297</v>
      </c>
    </row>
    <row r="43" spans="1:15" ht="14.5" thickBot="1" x14ac:dyDescent="0.35">
      <c r="A43" s="3" t="s">
        <v>65</v>
      </c>
      <c r="B43" s="1">
        <v>5329</v>
      </c>
      <c r="C43" s="62">
        <v>144</v>
      </c>
      <c r="D43" s="2">
        <v>143</v>
      </c>
      <c r="E43" s="63">
        <v>1</v>
      </c>
      <c r="F43" s="1">
        <v>4336</v>
      </c>
      <c r="G43" s="1">
        <v>1573</v>
      </c>
      <c r="H43" s="2">
        <v>42</v>
      </c>
      <c r="I43" s="1">
        <v>13022</v>
      </c>
      <c r="J43" s="1">
        <v>3845</v>
      </c>
      <c r="K43" s="42"/>
      <c r="L43" s="49">
        <f>IFERROR(B43/I43,0)</f>
        <v>0.40923053294424822</v>
      </c>
      <c r="M43" s="50">
        <f>IFERROR(H43/G43,0)</f>
        <v>2.6700572155117609E-2</v>
      </c>
      <c r="N43" s="48">
        <f>D43*250</f>
        <v>35750</v>
      </c>
      <c r="O43" s="51">
        <f t="shared" si="0"/>
        <v>5.7085757177706888</v>
      </c>
    </row>
    <row r="44" spans="1:15" ht="15" thickBot="1" x14ac:dyDescent="0.35">
      <c r="A44" s="3" t="s">
        <v>40</v>
      </c>
      <c r="B44" s="1">
        <v>15691</v>
      </c>
      <c r="C44" s="2"/>
      <c r="D44" s="2">
        <v>808</v>
      </c>
      <c r="E44" s="2"/>
      <c r="F44" s="1">
        <v>13485</v>
      </c>
      <c r="G44" s="1">
        <v>14812</v>
      </c>
      <c r="H44" s="2">
        <v>763</v>
      </c>
      <c r="I44" s="1">
        <v>180887</v>
      </c>
      <c r="J44" s="1">
        <v>170751</v>
      </c>
      <c r="K44" s="41"/>
      <c r="L44" s="49">
        <f>IFERROR(B44/I44,0)</f>
        <v>8.6744763305267925E-2</v>
      </c>
      <c r="M44" s="50">
        <f>IFERROR(H44/G44,0)</f>
        <v>5.1512287334593572E-2</v>
      </c>
      <c r="N44" s="48">
        <f>D44*250</f>
        <v>202000</v>
      </c>
      <c r="O44" s="51">
        <f t="shared" si="0"/>
        <v>11.873621821426296</v>
      </c>
    </row>
    <row r="45" spans="1:15" ht="15" thickBot="1" x14ac:dyDescent="0.35">
      <c r="A45" s="3" t="s">
        <v>25</v>
      </c>
      <c r="B45" s="1">
        <v>15228</v>
      </c>
      <c r="C45" s="2"/>
      <c r="D45" s="2">
        <v>568</v>
      </c>
      <c r="E45" s="2"/>
      <c r="F45" s="1">
        <v>6732</v>
      </c>
      <c r="G45" s="1">
        <v>2958</v>
      </c>
      <c r="H45" s="2">
        <v>110</v>
      </c>
      <c r="I45" s="1">
        <v>256710</v>
      </c>
      <c r="J45" s="1">
        <v>49859</v>
      </c>
      <c r="K45" s="41"/>
      <c r="L45" s="49">
        <f>IFERROR(B45/I45,0)</f>
        <v>5.9319855089400492E-2</v>
      </c>
      <c r="M45" s="50">
        <f>IFERROR(H45/G45,0)</f>
        <v>3.7187288708586883E-2</v>
      </c>
      <c r="N45" s="48">
        <f>D45*250</f>
        <v>142000</v>
      </c>
      <c r="O45" s="51">
        <f t="shared" si="0"/>
        <v>8.3249277646440767</v>
      </c>
    </row>
    <row r="46" spans="1:15" ht="14.5" thickBot="1" x14ac:dyDescent="0.35">
      <c r="A46" s="3" t="s">
        <v>54</v>
      </c>
      <c r="B46" s="1">
        <v>5523</v>
      </c>
      <c r="C46" s="2"/>
      <c r="D46" s="2">
        <v>68</v>
      </c>
      <c r="E46" s="2"/>
      <c r="F46" s="2">
        <v>972</v>
      </c>
      <c r="G46" s="1">
        <v>6243</v>
      </c>
      <c r="H46" s="2">
        <v>77</v>
      </c>
      <c r="I46" s="1">
        <v>59159</v>
      </c>
      <c r="J46" s="1">
        <v>66872</v>
      </c>
      <c r="K46" s="42"/>
      <c r="L46" s="49">
        <f>IFERROR(B46/I46,0)</f>
        <v>9.3358576040839095E-2</v>
      </c>
      <c r="M46" s="50">
        <f>IFERROR(H46/G46,0)</f>
        <v>1.233381387153612E-2</v>
      </c>
      <c r="N46" s="48">
        <f>D46*250</f>
        <v>17000</v>
      </c>
      <c r="O46" s="51">
        <f t="shared" si="0"/>
        <v>2.0780372985696181</v>
      </c>
    </row>
    <row r="47" spans="1:15" ht="14.5" thickBot="1" x14ac:dyDescent="0.35">
      <c r="A47" s="3" t="s">
        <v>20</v>
      </c>
      <c r="B47" s="1">
        <v>27575</v>
      </c>
      <c r="C47" s="2"/>
      <c r="D47" s="2">
        <v>435</v>
      </c>
      <c r="E47" s="2"/>
      <c r="F47" s="1">
        <v>9127</v>
      </c>
      <c r="G47" s="1">
        <v>4038</v>
      </c>
      <c r="H47" s="2">
        <v>64</v>
      </c>
      <c r="I47" s="1">
        <v>521197</v>
      </c>
      <c r="J47" s="1">
        <v>76319</v>
      </c>
      <c r="K47" s="42"/>
      <c r="L47" s="49">
        <f>IFERROR(B47/I47,0)</f>
        <v>5.2907058175699399E-2</v>
      </c>
      <c r="M47" s="50">
        <f>IFERROR(H47/G47,0)</f>
        <v>1.58494304110946E-2</v>
      </c>
      <c r="N47" s="48">
        <f>D47*250</f>
        <v>108750</v>
      </c>
      <c r="O47" s="51">
        <f t="shared" si="0"/>
        <v>2.943789664551224</v>
      </c>
    </row>
    <row r="48" spans="1:15" ht="15" thickBot="1" x14ac:dyDescent="0.35">
      <c r="A48" s="44" t="s">
        <v>15</v>
      </c>
      <c r="B48" s="1">
        <v>78997</v>
      </c>
      <c r="C48" s="2"/>
      <c r="D48" s="1">
        <v>1892</v>
      </c>
      <c r="E48" s="2"/>
      <c r="F48" s="1">
        <v>25965</v>
      </c>
      <c r="G48" s="1">
        <v>2724</v>
      </c>
      <c r="H48" s="2">
        <v>65</v>
      </c>
      <c r="I48" s="1">
        <v>1302049</v>
      </c>
      <c r="J48" s="1">
        <v>44905</v>
      </c>
      <c r="K48" s="41"/>
      <c r="L48" s="49">
        <f>IFERROR(B48/I48,0)</f>
        <v>6.067129578072715E-2</v>
      </c>
      <c r="M48" s="50">
        <f>IFERROR(H48/G48,0)</f>
        <v>2.3861967694566815E-2</v>
      </c>
      <c r="N48" s="48">
        <f>D48*250</f>
        <v>473000</v>
      </c>
      <c r="O48" s="51">
        <f t="shared" si="0"/>
        <v>4.9875691481955009</v>
      </c>
    </row>
    <row r="49" spans="1:15" ht="15" thickBot="1" x14ac:dyDescent="0.35">
      <c r="A49" s="60" t="s">
        <v>66</v>
      </c>
      <c r="B49" s="54">
        <v>71</v>
      </c>
      <c r="C49" s="54"/>
      <c r="D49" s="54">
        <v>6</v>
      </c>
      <c r="E49" s="54"/>
      <c r="F49" s="54">
        <v>2</v>
      </c>
      <c r="G49" s="54"/>
      <c r="H49" s="54"/>
      <c r="I49" s="55">
        <v>2212</v>
      </c>
      <c r="J49" s="54"/>
      <c r="K49" s="8"/>
      <c r="L49" s="49">
        <f>IFERROR(B49/I49,0)</f>
        <v>3.209764918625678E-2</v>
      </c>
      <c r="M49" s="50">
        <f>IFERROR(H49/G49,0)</f>
        <v>0</v>
      </c>
      <c r="N49" s="48">
        <f>D49*250</f>
        <v>1500</v>
      </c>
      <c r="O49" s="51">
        <f t="shared" si="0"/>
        <v>20.12676056338028</v>
      </c>
    </row>
    <row r="50" spans="1:15" ht="14.5" thickBot="1" x14ac:dyDescent="0.35">
      <c r="A50" s="3" t="s">
        <v>28</v>
      </c>
      <c r="B50" s="1">
        <v>12559</v>
      </c>
      <c r="C50" s="2"/>
      <c r="D50" s="2">
        <v>127</v>
      </c>
      <c r="E50" s="2"/>
      <c r="F50" s="1">
        <v>5041</v>
      </c>
      <c r="G50" s="1">
        <v>3917</v>
      </c>
      <c r="H50" s="2">
        <v>40</v>
      </c>
      <c r="I50" s="1">
        <v>246860</v>
      </c>
      <c r="J50" s="1">
        <v>77000</v>
      </c>
      <c r="K50" s="42"/>
      <c r="L50" s="49">
        <f>IFERROR(B50/I50,0)</f>
        <v>5.0874989872802395E-2</v>
      </c>
      <c r="M50" s="50">
        <f>IFERROR(H50/G50,0)</f>
        <v>1.0211896859841715E-2</v>
      </c>
      <c r="N50" s="48">
        <f>D50*250</f>
        <v>31750</v>
      </c>
      <c r="O50" s="51">
        <f t="shared" si="0"/>
        <v>1.5280675212994665</v>
      </c>
    </row>
    <row r="51" spans="1:15" ht="15" thickBot="1" x14ac:dyDescent="0.35">
      <c r="A51" s="3" t="s">
        <v>48</v>
      </c>
      <c r="B51" s="1">
        <v>1084</v>
      </c>
      <c r="C51" s="2"/>
      <c r="D51" s="2">
        <v>55</v>
      </c>
      <c r="E51" s="2"/>
      <c r="F51" s="2">
        <v>139</v>
      </c>
      <c r="G51" s="1">
        <v>1737</v>
      </c>
      <c r="H51" s="2">
        <v>88</v>
      </c>
      <c r="I51" s="1">
        <v>44228</v>
      </c>
      <c r="J51" s="1">
        <v>70879</v>
      </c>
      <c r="K51" s="41"/>
      <c r="L51" s="49">
        <f>IFERROR(B51/I51,0)</f>
        <v>2.4509360586054085E-2</v>
      </c>
      <c r="M51" s="50">
        <f>IFERROR(H51/G51,0)</f>
        <v>5.0662061024755324E-2</v>
      </c>
      <c r="N51" s="48">
        <f>D51*250</f>
        <v>13750</v>
      </c>
      <c r="O51" s="51">
        <f t="shared" si="0"/>
        <v>11.684501845018451</v>
      </c>
    </row>
    <row r="52" spans="1:15" ht="15" thickBot="1" x14ac:dyDescent="0.35">
      <c r="A52" s="3" t="s">
        <v>29</v>
      </c>
      <c r="B52" s="1">
        <v>51738</v>
      </c>
      <c r="C52" s="2"/>
      <c r="D52" s="1">
        <v>1496</v>
      </c>
      <c r="E52" s="2"/>
      <c r="F52" s="1">
        <v>43565</v>
      </c>
      <c r="G52" s="1">
        <v>6061</v>
      </c>
      <c r="H52" s="2">
        <v>175</v>
      </c>
      <c r="I52" s="1">
        <v>435575</v>
      </c>
      <c r="J52" s="1">
        <v>51031</v>
      </c>
      <c r="K52" s="41"/>
      <c r="L52" s="49">
        <f>IFERROR(B52/I52,0)</f>
        <v>0.11878092177007404</v>
      </c>
      <c r="M52" s="50">
        <f>IFERROR(H52/G52,0)</f>
        <v>2.8873123246988947E-2</v>
      </c>
      <c r="N52" s="48">
        <f>D52*250</f>
        <v>374000</v>
      </c>
      <c r="O52" s="51">
        <f t="shared" si="0"/>
        <v>6.2287293671962578</v>
      </c>
    </row>
    <row r="53" spans="1:15" ht="15" thickBot="1" x14ac:dyDescent="0.35">
      <c r="A53" s="44" t="s">
        <v>9</v>
      </c>
      <c r="B53" s="1">
        <v>25310</v>
      </c>
      <c r="C53" s="2"/>
      <c r="D53" s="1">
        <v>1181</v>
      </c>
      <c r="E53" s="2"/>
      <c r="F53" s="1">
        <v>16163</v>
      </c>
      <c r="G53" s="1">
        <v>3324</v>
      </c>
      <c r="H53" s="2">
        <v>155</v>
      </c>
      <c r="I53" s="1">
        <v>415054</v>
      </c>
      <c r="J53" s="1">
        <v>54506</v>
      </c>
      <c r="K53" s="41"/>
      <c r="L53" s="49">
        <f>IFERROR(B53/I53,0)</f>
        <v>6.0980017058021363E-2</v>
      </c>
      <c r="M53" s="50">
        <f>IFERROR(H53/G53,0)</f>
        <v>4.6630565583634175E-2</v>
      </c>
      <c r="N53" s="48">
        <f>D53*250</f>
        <v>295250</v>
      </c>
      <c r="O53" s="51">
        <f t="shared" si="0"/>
        <v>10.665349664164362</v>
      </c>
    </row>
    <row r="54" spans="1:15" ht="14.5" thickBot="1" x14ac:dyDescent="0.35">
      <c r="A54" s="3" t="s">
        <v>56</v>
      </c>
      <c r="B54" s="1">
        <v>2179</v>
      </c>
      <c r="C54" s="2"/>
      <c r="D54" s="2">
        <v>84</v>
      </c>
      <c r="E54" s="2"/>
      <c r="F54" s="2">
        <v>613</v>
      </c>
      <c r="G54" s="1">
        <v>1216</v>
      </c>
      <c r="H54" s="2">
        <v>47</v>
      </c>
      <c r="I54" s="1">
        <v>117075</v>
      </c>
      <c r="J54" s="1">
        <v>65327</v>
      </c>
      <c r="K54" s="42"/>
      <c r="L54" s="49">
        <f>IFERROR(B54/I54,0)</f>
        <v>1.8612000854153321E-2</v>
      </c>
      <c r="M54" s="50">
        <f>IFERROR(H54/G54,0)</f>
        <v>3.8651315789473686E-2</v>
      </c>
      <c r="N54" s="48">
        <f>D54*250</f>
        <v>21000</v>
      </c>
      <c r="O54" s="51">
        <f t="shared" si="0"/>
        <v>8.6374483708122991</v>
      </c>
    </row>
    <row r="55" spans="1:15" ht="14.5" thickBot="1" x14ac:dyDescent="0.35">
      <c r="A55" s="3" t="s">
        <v>22</v>
      </c>
      <c r="B55" s="1">
        <v>21308</v>
      </c>
      <c r="C55" s="2"/>
      <c r="D55" s="2">
        <v>661</v>
      </c>
      <c r="E55" s="2"/>
      <c r="F55" s="1">
        <v>6064</v>
      </c>
      <c r="G55" s="1">
        <v>3660</v>
      </c>
      <c r="H55" s="2">
        <v>114</v>
      </c>
      <c r="I55" s="1">
        <v>368518</v>
      </c>
      <c r="J55" s="1">
        <v>63293</v>
      </c>
      <c r="K55" s="42"/>
      <c r="L55" s="49">
        <f>IFERROR(B55/I55,0)</f>
        <v>5.7820784873466154E-2</v>
      </c>
      <c r="M55" s="50">
        <f>IFERROR(H55/G55,0)</f>
        <v>3.1147540983606559E-2</v>
      </c>
      <c r="N55" s="48">
        <f>D55*250</f>
        <v>165250</v>
      </c>
      <c r="O55" s="51">
        <f t="shared" si="0"/>
        <v>6.7553031725173645</v>
      </c>
    </row>
    <row r="56" spans="1:15" ht="14.5" thickBot="1" x14ac:dyDescent="0.35">
      <c r="A56" s="14" t="s">
        <v>55</v>
      </c>
      <c r="B56" s="15">
        <v>970</v>
      </c>
      <c r="C56" s="15"/>
      <c r="D56" s="15">
        <v>17</v>
      </c>
      <c r="E56" s="15"/>
      <c r="F56" s="15">
        <v>164</v>
      </c>
      <c r="G56" s="36">
        <v>1676</v>
      </c>
      <c r="H56" s="15">
        <v>29</v>
      </c>
      <c r="I56" s="36">
        <v>30126</v>
      </c>
      <c r="J56" s="36">
        <v>52053</v>
      </c>
      <c r="K56" s="66"/>
      <c r="L56" s="49">
        <f>IFERROR(B56/I56,0)</f>
        <v>3.2198101307840406E-2</v>
      </c>
      <c r="M56" s="50">
        <f>IFERROR(H56/G56,0)</f>
        <v>1.7303102625298328E-2</v>
      </c>
      <c r="N56" s="48">
        <f>D56*250</f>
        <v>4250</v>
      </c>
      <c r="O56" s="51">
        <f t="shared" si="0"/>
        <v>3.3814432989690721</v>
      </c>
    </row>
    <row r="57" spans="1:15" ht="15" thickBot="1" x14ac:dyDescent="0.35">
      <c r="A57" s="3"/>
      <c r="B57" s="47">
        <f>SUM(B2:B56)</f>
        <v>2005760</v>
      </c>
      <c r="C57" s="2"/>
      <c r="D57" s="47">
        <f>SUM(D2:D56)</f>
        <v>112357</v>
      </c>
      <c r="E57" s="2"/>
      <c r="F57" s="47">
        <f>SUM(F2:F56)</f>
        <v>1128791</v>
      </c>
      <c r="G57" s="1"/>
      <c r="H57" s="2"/>
      <c r="I57" s="47">
        <f>SUM(I2:I56)</f>
        <v>21886669</v>
      </c>
      <c r="J57" s="1"/>
      <c r="K57" s="8"/>
      <c r="N57" s="47">
        <f>SUM(N2:N56)</f>
        <v>28089250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5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5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5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6"/>
      <c r="J67" s="36"/>
      <c r="K67" s="37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40B3A074-6ECE-4550-9D58-57A7F9A7D048}"/>
    <hyperlink ref="A33" r:id="rId2" display="https://www.worldometers.info/coronavirus/usa/new-jersey/" xr:uid="{69317257-3351-4CF7-9A13-479615E44B30}"/>
    <hyperlink ref="A6" r:id="rId3" display="https://www.worldometers.info/coronavirus/usa/california/" xr:uid="{77A04E22-6011-4072-8C55-7D60FB65019B}"/>
    <hyperlink ref="A16" r:id="rId4" display="https://www.worldometers.info/coronavirus/usa/illinois/" xr:uid="{9450A234-212A-44EB-A66F-92C90662A38C}"/>
    <hyperlink ref="A24" r:id="rId5" display="https://www.worldometers.info/coronavirus/usa/massachusetts/" xr:uid="{D2B37FE8-4AEA-4B00-8D16-8E7EA0CE86B9}"/>
    <hyperlink ref="A42" r:id="rId6" display="https://www.worldometers.info/coronavirus/usa/pennsylvania/" xr:uid="{422E3644-A2D5-44B0-9A6A-AF9BFAF57B5A}"/>
    <hyperlink ref="A48" r:id="rId7" display="https://www.worldometers.info/coronavirus/usa/texas/" xr:uid="{1A44176A-83AF-4208-80AB-EB89EA549B4E}"/>
    <hyperlink ref="A11" r:id="rId8" display="https://www.worldometers.info/coronavirus/usa/florida/" xr:uid="{AB4D6773-F5BE-43CE-B77B-645F48DA65D8}"/>
    <hyperlink ref="A21" r:id="rId9" display="https://www.worldometers.info/coronavirus/usa/louisiana/" xr:uid="{8EC70D07-35F4-48AE-85B0-AB1C315BA862}"/>
    <hyperlink ref="A39" r:id="rId10" display="https://www.worldometers.info/coronavirus/usa/ohio/" xr:uid="{CF170116-661E-4166-8894-E8DF5016A00C}"/>
    <hyperlink ref="A53" r:id="rId11" display="https://www.worldometers.info/coronavirus/usa/washington/" xr:uid="{81044F0C-E828-40B9-BEF4-8727B9C12A74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729</v>
      </c>
    </row>
    <row r="3" spans="1:2" ht="15" thickBot="1" x14ac:dyDescent="0.4">
      <c r="A3" s="3" t="s">
        <v>52</v>
      </c>
      <c r="B3" s="38">
        <v>11</v>
      </c>
    </row>
    <row r="4" spans="1:2" ht="15" thickBot="1" x14ac:dyDescent="0.4">
      <c r="A4" s="3" t="s">
        <v>33</v>
      </c>
      <c r="B4" s="38">
        <v>1070</v>
      </c>
    </row>
    <row r="5" spans="1:2" ht="15" thickBot="1" x14ac:dyDescent="0.4">
      <c r="A5" s="3" t="s">
        <v>34</v>
      </c>
      <c r="B5" s="38">
        <v>161</v>
      </c>
    </row>
    <row r="6" spans="1:2" ht="15" thickBot="1" x14ac:dyDescent="0.4">
      <c r="A6" s="44" t="s">
        <v>10</v>
      </c>
      <c r="B6" s="38">
        <v>4772</v>
      </c>
    </row>
    <row r="7" spans="1:2" ht="15" thickBot="1" x14ac:dyDescent="0.4">
      <c r="A7" s="3" t="s">
        <v>18</v>
      </c>
      <c r="B7" s="38">
        <v>1553</v>
      </c>
    </row>
    <row r="8" spans="1:2" ht="15" thickBot="1" x14ac:dyDescent="0.4">
      <c r="A8" s="3" t="s">
        <v>23</v>
      </c>
      <c r="B8" s="38">
        <v>4097</v>
      </c>
    </row>
    <row r="9" spans="1:2" ht="15" thickBot="1" x14ac:dyDescent="0.4">
      <c r="A9" s="3" t="s">
        <v>43</v>
      </c>
      <c r="B9" s="38">
        <v>410</v>
      </c>
    </row>
    <row r="10" spans="1:2" ht="21.5" thickBot="1" x14ac:dyDescent="0.4">
      <c r="A10" s="3" t="s">
        <v>63</v>
      </c>
      <c r="B10" s="38">
        <v>495</v>
      </c>
    </row>
    <row r="11" spans="1:2" ht="15" thickBot="1" x14ac:dyDescent="0.4">
      <c r="A11" s="44" t="s">
        <v>13</v>
      </c>
      <c r="B11" s="38">
        <v>2769</v>
      </c>
    </row>
    <row r="12" spans="1:2" ht="15" thickBot="1" x14ac:dyDescent="0.4">
      <c r="A12" s="3" t="s">
        <v>16</v>
      </c>
      <c r="B12" s="38">
        <v>2285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85</v>
      </c>
    </row>
    <row r="16" spans="1:2" ht="15" thickBot="1" x14ac:dyDescent="0.4">
      <c r="A16" s="44" t="s">
        <v>12</v>
      </c>
      <c r="B16" s="38">
        <v>6018</v>
      </c>
    </row>
    <row r="17" spans="1:2" ht="15" thickBot="1" x14ac:dyDescent="0.4">
      <c r="A17" s="3" t="s">
        <v>27</v>
      </c>
      <c r="B17" s="38">
        <v>2339</v>
      </c>
    </row>
    <row r="18" spans="1:2" ht="15" thickBot="1" x14ac:dyDescent="0.4">
      <c r="A18" s="3" t="s">
        <v>41</v>
      </c>
      <c r="B18" s="38">
        <v>629</v>
      </c>
    </row>
    <row r="19" spans="1:2" ht="15" thickBot="1" x14ac:dyDescent="0.4">
      <c r="A19" s="3" t="s">
        <v>45</v>
      </c>
      <c r="B19" s="38">
        <v>238</v>
      </c>
    </row>
    <row r="20" spans="1:2" ht="15" thickBot="1" x14ac:dyDescent="0.4">
      <c r="A20" s="3" t="s">
        <v>38</v>
      </c>
      <c r="B20" s="38">
        <v>477</v>
      </c>
    </row>
    <row r="21" spans="1:2" ht="15" thickBot="1" x14ac:dyDescent="0.4">
      <c r="A21" s="44" t="s">
        <v>14</v>
      </c>
      <c r="B21" s="38">
        <v>2962</v>
      </c>
    </row>
    <row r="22" spans="1:2" ht="15" thickBot="1" x14ac:dyDescent="0.4">
      <c r="A22" s="3" t="s">
        <v>39</v>
      </c>
      <c r="B22" s="38">
        <v>100</v>
      </c>
    </row>
    <row r="23" spans="1:2" ht="15" thickBot="1" x14ac:dyDescent="0.4">
      <c r="A23" s="3" t="s">
        <v>26</v>
      </c>
      <c r="B23" s="38">
        <v>2811</v>
      </c>
    </row>
    <row r="24" spans="1:2" ht="15" thickBot="1" x14ac:dyDescent="0.4">
      <c r="A24" s="44" t="s">
        <v>17</v>
      </c>
      <c r="B24" s="38">
        <v>7408</v>
      </c>
    </row>
    <row r="25" spans="1:2" ht="15" thickBot="1" x14ac:dyDescent="0.4">
      <c r="A25" s="3" t="s">
        <v>11</v>
      </c>
      <c r="B25" s="38">
        <v>5943</v>
      </c>
    </row>
    <row r="26" spans="1:2" ht="15" thickBot="1" x14ac:dyDescent="0.4">
      <c r="A26" s="3" t="s">
        <v>32</v>
      </c>
      <c r="B26" s="38">
        <v>1228</v>
      </c>
    </row>
    <row r="27" spans="1:2" ht="15" thickBot="1" x14ac:dyDescent="0.4">
      <c r="A27" s="3" t="s">
        <v>30</v>
      </c>
      <c r="B27" s="38">
        <v>847</v>
      </c>
    </row>
    <row r="28" spans="1:2" ht="15" thickBot="1" x14ac:dyDescent="0.4">
      <c r="A28" s="3" t="s">
        <v>35</v>
      </c>
      <c r="B28" s="38">
        <v>855</v>
      </c>
    </row>
    <row r="29" spans="1:2" ht="15" thickBot="1" x14ac:dyDescent="0.4">
      <c r="A29" s="3" t="s">
        <v>51</v>
      </c>
      <c r="B29" s="38">
        <v>18</v>
      </c>
    </row>
    <row r="30" spans="1:2" ht="15" thickBot="1" x14ac:dyDescent="0.4">
      <c r="A30" s="3" t="s">
        <v>50</v>
      </c>
      <c r="B30" s="38">
        <v>191</v>
      </c>
    </row>
    <row r="31" spans="1:2" ht="15" thickBot="1" x14ac:dyDescent="0.4">
      <c r="A31" s="3" t="s">
        <v>31</v>
      </c>
      <c r="B31" s="38">
        <v>444</v>
      </c>
    </row>
    <row r="32" spans="1:2" ht="15" thickBot="1" x14ac:dyDescent="0.4">
      <c r="A32" s="3" t="s">
        <v>42</v>
      </c>
      <c r="B32" s="38">
        <v>294</v>
      </c>
    </row>
    <row r="33" spans="1:2" ht="15" thickBot="1" x14ac:dyDescent="0.4">
      <c r="A33" s="44" t="s">
        <v>8</v>
      </c>
      <c r="B33" s="38">
        <v>12369</v>
      </c>
    </row>
    <row r="34" spans="1:2" ht="15" thickBot="1" x14ac:dyDescent="0.4">
      <c r="A34" s="3" t="s">
        <v>44</v>
      </c>
      <c r="B34" s="38">
        <v>404</v>
      </c>
    </row>
    <row r="35" spans="1:2" ht="15" thickBot="1" x14ac:dyDescent="0.4">
      <c r="A35" s="44" t="s">
        <v>7</v>
      </c>
      <c r="B35" s="38">
        <v>30603</v>
      </c>
    </row>
    <row r="36" spans="1:2" ht="15" thickBot="1" x14ac:dyDescent="0.4">
      <c r="A36" s="3" t="s">
        <v>24</v>
      </c>
      <c r="B36" s="38">
        <v>1068</v>
      </c>
    </row>
    <row r="37" spans="1:2" ht="15" thickBot="1" x14ac:dyDescent="0.4">
      <c r="A37" s="3" t="s">
        <v>53</v>
      </c>
      <c r="B37" s="38">
        <v>72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2429</v>
      </c>
    </row>
    <row r="40" spans="1:2" ht="15" thickBot="1" x14ac:dyDescent="0.4">
      <c r="A40" s="3" t="s">
        <v>46</v>
      </c>
      <c r="B40" s="38">
        <v>353</v>
      </c>
    </row>
    <row r="41" spans="1:2" ht="15" thickBot="1" x14ac:dyDescent="0.4">
      <c r="A41" s="3" t="s">
        <v>37</v>
      </c>
      <c r="B41" s="38">
        <v>169</v>
      </c>
    </row>
    <row r="42" spans="1:2" ht="15" thickBot="1" x14ac:dyDescent="0.4">
      <c r="A42" s="44" t="s">
        <v>19</v>
      </c>
      <c r="B42" s="38">
        <v>6086</v>
      </c>
    </row>
    <row r="43" spans="1:2" ht="15" thickBot="1" x14ac:dyDescent="0.4">
      <c r="A43" s="3" t="s">
        <v>65</v>
      </c>
      <c r="B43" s="38">
        <v>143</v>
      </c>
    </row>
    <row r="44" spans="1:2" ht="15" thickBot="1" x14ac:dyDescent="0.4">
      <c r="A44" s="3" t="s">
        <v>40</v>
      </c>
      <c r="B44" s="38">
        <v>808</v>
      </c>
    </row>
    <row r="45" spans="1:2" ht="15" thickBot="1" x14ac:dyDescent="0.4">
      <c r="A45" s="3" t="s">
        <v>25</v>
      </c>
      <c r="B45" s="38">
        <v>568</v>
      </c>
    </row>
    <row r="46" spans="1:2" ht="15" thickBot="1" x14ac:dyDescent="0.4">
      <c r="A46" s="3" t="s">
        <v>54</v>
      </c>
      <c r="B46" s="38">
        <v>68</v>
      </c>
    </row>
    <row r="47" spans="1:2" ht="15" thickBot="1" x14ac:dyDescent="0.4">
      <c r="A47" s="3" t="s">
        <v>20</v>
      </c>
      <c r="B47" s="38">
        <v>435</v>
      </c>
    </row>
    <row r="48" spans="1:2" ht="15" thickBot="1" x14ac:dyDescent="0.4">
      <c r="A48" s="44" t="s">
        <v>15</v>
      </c>
      <c r="B48" s="38">
        <v>1892</v>
      </c>
    </row>
    <row r="49" spans="1:2" ht="21.5" thickBot="1" x14ac:dyDescent="0.4">
      <c r="A49" s="60" t="s">
        <v>66</v>
      </c>
      <c r="B49" s="61">
        <v>6</v>
      </c>
    </row>
    <row r="50" spans="1:2" ht="15" thickBot="1" x14ac:dyDescent="0.4">
      <c r="A50" s="3" t="s">
        <v>28</v>
      </c>
      <c r="B50" s="38">
        <v>127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3" t="s">
        <v>29</v>
      </c>
      <c r="B52" s="38">
        <v>1496</v>
      </c>
    </row>
    <row r="53" spans="1:2" ht="15" thickBot="1" x14ac:dyDescent="0.4">
      <c r="A53" s="44" t="s">
        <v>9</v>
      </c>
      <c r="B53" s="38">
        <v>1181</v>
      </c>
    </row>
    <row r="54" spans="1:2" ht="15" thickBot="1" x14ac:dyDescent="0.4">
      <c r="A54" s="3" t="s">
        <v>56</v>
      </c>
      <c r="B54" s="38">
        <v>84</v>
      </c>
    </row>
    <row r="55" spans="1:2" ht="15" thickBot="1" x14ac:dyDescent="0.4">
      <c r="A55" s="3" t="s">
        <v>22</v>
      </c>
      <c r="B55" s="38">
        <v>661</v>
      </c>
    </row>
    <row r="56" spans="1:2" ht="15" thickBot="1" x14ac:dyDescent="0.4">
      <c r="A56" s="14" t="s">
        <v>55</v>
      </c>
      <c r="B56" s="39">
        <v>17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5BF3C8A1-1420-46EB-8BDA-FC40DBE290CE}"/>
    <hyperlink ref="A33" r:id="rId2" display="https://www.worldometers.info/coronavirus/usa/new-jersey/" xr:uid="{2BC8279C-59C9-4FF7-822D-ABB427528D62}"/>
    <hyperlink ref="A6" r:id="rId3" display="https://www.worldometers.info/coronavirus/usa/california/" xr:uid="{786ED0B3-5D66-44BD-B351-41971467B007}"/>
    <hyperlink ref="A16" r:id="rId4" display="https://www.worldometers.info/coronavirus/usa/illinois/" xr:uid="{CCA549C9-EC86-4246-BAD5-E1A6EC1EB195}"/>
    <hyperlink ref="A24" r:id="rId5" display="https://www.worldometers.info/coronavirus/usa/massachusetts/" xr:uid="{8D7D49E5-331C-40E3-99A6-E7B9BE8B0951}"/>
    <hyperlink ref="A42" r:id="rId6" display="https://www.worldometers.info/coronavirus/usa/pennsylvania/" xr:uid="{37819DBA-8100-4303-B23A-86AA912EFC27}"/>
    <hyperlink ref="A48" r:id="rId7" display="https://www.worldometers.info/coronavirus/usa/texas/" xr:uid="{4F564F05-C93C-43F9-B4F4-E130C59E4E0E}"/>
    <hyperlink ref="A11" r:id="rId8" display="https://www.worldometers.info/coronavirus/usa/florida/" xr:uid="{5A3768B7-B5C0-411D-8628-9B7878C637A5}"/>
    <hyperlink ref="A21" r:id="rId9" display="https://www.worldometers.info/coronavirus/usa/louisiana/" xr:uid="{4844B5D3-E9FE-445A-AECF-4C8671BE02B3}"/>
    <hyperlink ref="A39" r:id="rId10" display="https://www.worldometers.info/coronavirus/usa/ohio/" xr:uid="{E25082BC-88AC-4C88-8108-45199DBF37AD}"/>
    <hyperlink ref="A53" r:id="rId11" display="https://www.worldometers.info/coronavirus/usa/washington/" xr:uid="{FD93A5C9-3C63-4DD8-9297-0F62500C1A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729</v>
      </c>
    </row>
    <row r="3" spans="1:3" ht="13" thickBot="1" x14ac:dyDescent="0.4">
      <c r="B3" s="3" t="s">
        <v>52</v>
      </c>
      <c r="C3" s="38">
        <v>11</v>
      </c>
    </row>
    <row r="4" spans="1:3" ht="13" thickBot="1" x14ac:dyDescent="0.4">
      <c r="A4" s="34" t="s">
        <v>33</v>
      </c>
      <c r="B4" s="3" t="s">
        <v>33</v>
      </c>
      <c r="C4" s="38">
        <v>1070</v>
      </c>
    </row>
    <row r="5" spans="1:3" ht="13" thickBot="1" x14ac:dyDescent="0.4">
      <c r="A5" s="34" t="s">
        <v>34</v>
      </c>
      <c r="B5" s="3" t="s">
        <v>34</v>
      </c>
      <c r="C5" s="38">
        <v>161</v>
      </c>
    </row>
    <row r="6" spans="1:3" ht="15" thickBot="1" x14ac:dyDescent="0.4">
      <c r="A6" s="34" t="s">
        <v>10</v>
      </c>
      <c r="B6" s="44" t="s">
        <v>10</v>
      </c>
      <c r="C6" s="38">
        <v>4772</v>
      </c>
    </row>
    <row r="7" spans="1:3" ht="13" thickBot="1" x14ac:dyDescent="0.4">
      <c r="A7" s="34" t="s">
        <v>18</v>
      </c>
      <c r="B7" s="3" t="s">
        <v>18</v>
      </c>
      <c r="C7" s="38">
        <v>1553</v>
      </c>
    </row>
    <row r="8" spans="1:3" ht="13" thickBot="1" x14ac:dyDescent="0.4">
      <c r="A8" s="34" t="s">
        <v>23</v>
      </c>
      <c r="B8" s="3" t="s">
        <v>23</v>
      </c>
      <c r="C8" s="38">
        <v>4097</v>
      </c>
    </row>
    <row r="9" spans="1:3" ht="13" thickBot="1" x14ac:dyDescent="0.4">
      <c r="A9" s="34" t="s">
        <v>43</v>
      </c>
      <c r="B9" s="3" t="s">
        <v>43</v>
      </c>
      <c r="C9" s="38">
        <v>410</v>
      </c>
    </row>
    <row r="10" spans="1:3" ht="13" thickBot="1" x14ac:dyDescent="0.4">
      <c r="A10" s="34" t="s">
        <v>95</v>
      </c>
      <c r="B10" s="3" t="s">
        <v>63</v>
      </c>
      <c r="C10" s="38">
        <v>495</v>
      </c>
    </row>
    <row r="11" spans="1:3" ht="15" thickBot="1" x14ac:dyDescent="0.4">
      <c r="A11" s="34" t="s">
        <v>13</v>
      </c>
      <c r="B11" s="44" t="s">
        <v>13</v>
      </c>
      <c r="C11" s="38">
        <v>2769</v>
      </c>
    </row>
    <row r="12" spans="1:3" ht="13" thickBot="1" x14ac:dyDescent="0.4">
      <c r="A12" s="34" t="s">
        <v>16</v>
      </c>
      <c r="B12" s="3" t="s">
        <v>16</v>
      </c>
      <c r="C12" s="38">
        <v>2285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85</v>
      </c>
    </row>
    <row r="16" spans="1:3" ht="15" thickBot="1" x14ac:dyDescent="0.4">
      <c r="A16" s="34" t="s">
        <v>12</v>
      </c>
      <c r="B16" s="44" t="s">
        <v>12</v>
      </c>
      <c r="C16" s="38">
        <v>6018</v>
      </c>
    </row>
    <row r="17" spans="1:3" ht="13" thickBot="1" x14ac:dyDescent="0.4">
      <c r="A17" s="34" t="s">
        <v>27</v>
      </c>
      <c r="B17" s="3" t="s">
        <v>27</v>
      </c>
      <c r="C17" s="38">
        <v>2339</v>
      </c>
    </row>
    <row r="18" spans="1:3" ht="13" thickBot="1" x14ac:dyDescent="0.4">
      <c r="A18" s="34" t="s">
        <v>41</v>
      </c>
      <c r="B18" s="3" t="s">
        <v>41</v>
      </c>
      <c r="C18" s="38">
        <v>629</v>
      </c>
    </row>
    <row r="19" spans="1:3" ht="13" thickBot="1" x14ac:dyDescent="0.4">
      <c r="A19" s="34" t="s">
        <v>45</v>
      </c>
      <c r="B19" s="3" t="s">
        <v>45</v>
      </c>
      <c r="C19" s="38">
        <v>238</v>
      </c>
    </row>
    <row r="20" spans="1:3" ht="13" thickBot="1" x14ac:dyDescent="0.4">
      <c r="A20" s="34" t="s">
        <v>38</v>
      </c>
      <c r="B20" s="3" t="s">
        <v>38</v>
      </c>
      <c r="C20" s="38">
        <v>477</v>
      </c>
    </row>
    <row r="21" spans="1:3" ht="15" thickBot="1" x14ac:dyDescent="0.4">
      <c r="A21" s="34" t="s">
        <v>14</v>
      </c>
      <c r="B21" s="44" t="s">
        <v>14</v>
      </c>
      <c r="C21" s="38">
        <v>2962</v>
      </c>
    </row>
    <row r="22" spans="1:3" ht="13" thickBot="1" x14ac:dyDescent="0.4">
      <c r="B22" s="3" t="s">
        <v>39</v>
      </c>
      <c r="C22" s="38">
        <v>100</v>
      </c>
    </row>
    <row r="23" spans="1:3" ht="13" thickBot="1" x14ac:dyDescent="0.4">
      <c r="A23" s="34" t="s">
        <v>26</v>
      </c>
      <c r="B23" s="3" t="s">
        <v>26</v>
      </c>
      <c r="C23" s="38">
        <v>2811</v>
      </c>
    </row>
    <row r="24" spans="1:3" ht="15" thickBot="1" x14ac:dyDescent="0.4">
      <c r="A24" s="34" t="s">
        <v>17</v>
      </c>
      <c r="B24" s="44" t="s">
        <v>17</v>
      </c>
      <c r="C24" s="38">
        <v>7408</v>
      </c>
    </row>
    <row r="25" spans="1:3" ht="13" thickBot="1" x14ac:dyDescent="0.4">
      <c r="A25" s="34" t="s">
        <v>11</v>
      </c>
      <c r="B25" s="3" t="s">
        <v>11</v>
      </c>
      <c r="C25" s="38">
        <v>5943</v>
      </c>
    </row>
    <row r="26" spans="1:3" ht="13" thickBot="1" x14ac:dyDescent="0.4">
      <c r="A26" s="34" t="s">
        <v>32</v>
      </c>
      <c r="B26" s="3" t="s">
        <v>32</v>
      </c>
      <c r="C26" s="38">
        <v>1228</v>
      </c>
    </row>
    <row r="27" spans="1:3" ht="13" thickBot="1" x14ac:dyDescent="0.4">
      <c r="A27" s="34" t="s">
        <v>30</v>
      </c>
      <c r="B27" s="3" t="s">
        <v>30</v>
      </c>
      <c r="C27" s="38">
        <v>847</v>
      </c>
    </row>
    <row r="28" spans="1:3" ht="13" thickBot="1" x14ac:dyDescent="0.4">
      <c r="A28" s="34" t="s">
        <v>35</v>
      </c>
      <c r="B28" s="3" t="s">
        <v>35</v>
      </c>
      <c r="C28" s="38">
        <v>855</v>
      </c>
    </row>
    <row r="29" spans="1:3" ht="13" thickBot="1" x14ac:dyDescent="0.4">
      <c r="B29" s="3" t="s">
        <v>51</v>
      </c>
      <c r="C29" s="38">
        <v>18</v>
      </c>
    </row>
    <row r="30" spans="1:3" ht="13" thickBot="1" x14ac:dyDescent="0.4">
      <c r="B30" s="3" t="s">
        <v>50</v>
      </c>
      <c r="C30" s="38">
        <v>191</v>
      </c>
    </row>
    <row r="31" spans="1:3" ht="13" thickBot="1" x14ac:dyDescent="0.4">
      <c r="A31" s="34" t="s">
        <v>31</v>
      </c>
      <c r="B31" s="3" t="s">
        <v>31</v>
      </c>
      <c r="C31" s="38">
        <v>444</v>
      </c>
    </row>
    <row r="32" spans="1:3" ht="13" thickBot="1" x14ac:dyDescent="0.4">
      <c r="A32" s="34" t="s">
        <v>42</v>
      </c>
      <c r="B32" s="3" t="s">
        <v>42</v>
      </c>
      <c r="C32" s="38">
        <v>294</v>
      </c>
    </row>
    <row r="33" spans="1:3" ht="15" thickBot="1" x14ac:dyDescent="0.4">
      <c r="A33" s="34" t="s">
        <v>8</v>
      </c>
      <c r="B33" s="44" t="s">
        <v>8</v>
      </c>
      <c r="C33" s="38">
        <v>12369</v>
      </c>
    </row>
    <row r="34" spans="1:3" ht="13" thickBot="1" x14ac:dyDescent="0.4">
      <c r="A34" s="34" t="s">
        <v>44</v>
      </c>
      <c r="B34" s="3" t="s">
        <v>44</v>
      </c>
      <c r="C34" s="38">
        <v>404</v>
      </c>
    </row>
    <row r="35" spans="1:3" ht="15" thickBot="1" x14ac:dyDescent="0.4">
      <c r="A35" s="34" t="s">
        <v>7</v>
      </c>
      <c r="B35" s="44" t="s">
        <v>7</v>
      </c>
      <c r="C35" s="38">
        <v>30603</v>
      </c>
    </row>
    <row r="36" spans="1:3" ht="13" thickBot="1" x14ac:dyDescent="0.4">
      <c r="A36" s="34" t="s">
        <v>24</v>
      </c>
      <c r="B36" s="3" t="s">
        <v>24</v>
      </c>
      <c r="C36" s="38">
        <v>1068</v>
      </c>
    </row>
    <row r="37" spans="1:3" ht="13" thickBot="1" x14ac:dyDescent="0.4">
      <c r="B37" s="3" t="s">
        <v>53</v>
      </c>
      <c r="C37" s="38">
        <v>72</v>
      </c>
    </row>
    <row r="38" spans="1:3" ht="15" thickBot="1" x14ac:dyDescent="0.4">
      <c r="A38" s="34" t="s">
        <v>21</v>
      </c>
      <c r="B38" s="44" t="s">
        <v>21</v>
      </c>
      <c r="C38" s="38">
        <v>2429</v>
      </c>
    </row>
    <row r="39" spans="1:3" ht="13" thickBot="1" x14ac:dyDescent="0.4">
      <c r="A39" s="34" t="s">
        <v>46</v>
      </c>
      <c r="B39" s="3" t="s">
        <v>46</v>
      </c>
      <c r="C39" s="38">
        <v>353</v>
      </c>
    </row>
    <row r="40" spans="1:3" ht="13" thickBot="1" x14ac:dyDescent="0.4">
      <c r="A40" s="34" t="s">
        <v>37</v>
      </c>
      <c r="B40" s="3" t="s">
        <v>37</v>
      </c>
      <c r="C40" s="38">
        <v>169</v>
      </c>
    </row>
    <row r="41" spans="1:3" ht="15" thickBot="1" x14ac:dyDescent="0.4">
      <c r="A41" s="34" t="s">
        <v>19</v>
      </c>
      <c r="B41" s="44" t="s">
        <v>19</v>
      </c>
      <c r="C41" s="38">
        <v>6086</v>
      </c>
    </row>
    <row r="42" spans="1:3" ht="13" thickBot="1" x14ac:dyDescent="0.4">
      <c r="A42" s="34" t="s">
        <v>65</v>
      </c>
      <c r="B42" s="3" t="s">
        <v>65</v>
      </c>
      <c r="C42" s="38">
        <v>143</v>
      </c>
    </row>
    <row r="43" spans="1:3" ht="13" thickBot="1" x14ac:dyDescent="0.4">
      <c r="B43" s="3" t="s">
        <v>40</v>
      </c>
      <c r="C43" s="38">
        <v>808</v>
      </c>
    </row>
    <row r="44" spans="1:3" ht="13" thickBot="1" x14ac:dyDescent="0.4">
      <c r="A44" s="34" t="s">
        <v>25</v>
      </c>
      <c r="B44" s="3" t="s">
        <v>25</v>
      </c>
      <c r="C44" s="38">
        <v>568</v>
      </c>
    </row>
    <row r="45" spans="1:3" ht="13" thickBot="1" x14ac:dyDescent="0.4">
      <c r="A45" s="34" t="s">
        <v>54</v>
      </c>
      <c r="B45" s="3" t="s">
        <v>54</v>
      </c>
      <c r="C45" s="38">
        <v>68</v>
      </c>
    </row>
    <row r="46" spans="1:3" ht="13" thickBot="1" x14ac:dyDescent="0.4">
      <c r="A46" s="34" t="s">
        <v>20</v>
      </c>
      <c r="B46" s="3" t="s">
        <v>20</v>
      </c>
      <c r="C46" s="38">
        <v>435</v>
      </c>
    </row>
    <row r="47" spans="1:3" ht="15" thickBot="1" x14ac:dyDescent="0.4">
      <c r="A47" s="34" t="s">
        <v>15</v>
      </c>
      <c r="B47" s="44" t="s">
        <v>15</v>
      </c>
      <c r="C47" s="38">
        <v>1892</v>
      </c>
    </row>
    <row r="48" spans="1:3" ht="13" thickBot="1" x14ac:dyDescent="0.4">
      <c r="A48" s="34" t="s">
        <v>28</v>
      </c>
      <c r="B48" s="3" t="s">
        <v>28</v>
      </c>
      <c r="C48" s="38">
        <v>127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1496</v>
      </c>
    </row>
    <row r="51" spans="1:3" ht="15" thickBot="1" x14ac:dyDescent="0.4">
      <c r="A51" s="34" t="s">
        <v>9</v>
      </c>
      <c r="B51" s="44" t="s">
        <v>9</v>
      </c>
      <c r="C51" s="38">
        <v>1181</v>
      </c>
    </row>
    <row r="52" spans="1:3" ht="13" thickBot="1" x14ac:dyDescent="0.4">
      <c r="B52" s="3" t="s">
        <v>56</v>
      </c>
      <c r="C52" s="38">
        <v>84</v>
      </c>
    </row>
    <row r="53" spans="1:3" ht="13" thickBot="1" x14ac:dyDescent="0.4">
      <c r="A53" s="34" t="s">
        <v>22</v>
      </c>
      <c r="B53" s="3" t="s">
        <v>22</v>
      </c>
      <c r="C53" s="38">
        <v>661</v>
      </c>
    </row>
    <row r="54" spans="1:3" ht="13" thickBot="1" x14ac:dyDescent="0.4">
      <c r="A54" s="34" t="s">
        <v>55</v>
      </c>
      <c r="B54" s="14" t="s">
        <v>55</v>
      </c>
      <c r="C54" s="39">
        <v>17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F1C13F04-7F69-425F-9DB3-9D736D7A17DE}"/>
    <hyperlink ref="B33" r:id="rId2" display="https://www.worldometers.info/coronavirus/usa/new-jersey/" xr:uid="{337279FF-D7E6-4004-AEFA-6E99CEBA3AC3}"/>
    <hyperlink ref="B6" r:id="rId3" display="https://www.worldometers.info/coronavirus/usa/california/" xr:uid="{73C97DD0-A1E7-45AB-9D45-F659CC8B8693}"/>
    <hyperlink ref="B16" r:id="rId4" display="https://www.worldometers.info/coronavirus/usa/illinois/" xr:uid="{262B42AB-B46E-4688-9C37-9655D1C9E4AA}"/>
    <hyperlink ref="B24" r:id="rId5" display="https://www.worldometers.info/coronavirus/usa/massachusetts/" xr:uid="{BCBB7165-75A6-4B21-8386-E7E37AACF1B1}"/>
    <hyperlink ref="B41" r:id="rId6" display="https://www.worldometers.info/coronavirus/usa/pennsylvania/" xr:uid="{CD60A91C-AC78-4729-99EE-B53E395017DA}"/>
    <hyperlink ref="B47" r:id="rId7" display="https://www.worldometers.info/coronavirus/usa/texas/" xr:uid="{46396A0F-17B0-48FB-B460-8A87CC8F5CE2}"/>
    <hyperlink ref="B11" r:id="rId8" display="https://www.worldometers.info/coronavirus/usa/florida/" xr:uid="{C4A8606B-66F6-4714-B27E-9DCCE6840DCA}"/>
    <hyperlink ref="B21" r:id="rId9" display="https://www.worldometers.info/coronavirus/usa/louisiana/" xr:uid="{AACC8748-D165-47F9-94C9-FCD0852F826A}"/>
    <hyperlink ref="B38" r:id="rId10" display="https://www.worldometers.info/coronavirus/usa/ohio/" xr:uid="{863A2C2D-62DF-436F-8AE9-CC6396C54935}"/>
    <hyperlink ref="B51" r:id="rId11" display="https://www.worldometers.info/coronavirus/usa/washington/" xr:uid="{2074A670-1113-4A28-A98E-82948ABA0F9A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2020-06-10T12:04:28Z</dcterms:modified>
</cp:coreProperties>
</file>