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BB729A09-075E-4213-8D90-FB358F40020C}" xr6:coauthVersionLast="45" xr6:coauthVersionMax="45" xr10:uidLastSave="{78E319A2-A24C-4FE5-9052-F0D6529ECF6F}"/>
  <bookViews>
    <workbookView xWindow="2080" yWindow="730" windowWidth="24860" windowHeight="168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Updates'!$A$1:$V$33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45" i="3"/>
  <c r="N33" i="3"/>
  <c r="N27" i="3"/>
  <c r="N35" i="3"/>
  <c r="N53" i="3"/>
  <c r="N8" i="3"/>
  <c r="N20" i="3"/>
  <c r="N39" i="3"/>
  <c r="N44" i="3"/>
  <c r="N19" i="3"/>
  <c r="N16" i="3"/>
  <c r="N47" i="3"/>
  <c r="N11" i="3"/>
  <c r="N55" i="3"/>
  <c r="N52" i="3"/>
  <c r="N29" i="3"/>
  <c r="N28" i="3"/>
  <c r="N32" i="3"/>
  <c r="N17" i="3"/>
  <c r="N31" i="3"/>
  <c r="N18" i="3"/>
  <c r="N21" i="3"/>
  <c r="N12" i="3"/>
  <c r="N38" i="3"/>
  <c r="N54" i="3"/>
  <c r="N50" i="3"/>
  <c r="N7" i="3"/>
  <c r="N25" i="3"/>
  <c r="N9" i="3"/>
  <c r="N6" i="3"/>
  <c r="N5" i="3"/>
  <c r="N14" i="3"/>
  <c r="N26" i="3"/>
  <c r="N56" i="3"/>
  <c r="N3" i="3"/>
  <c r="N37" i="3"/>
  <c r="N36" i="3"/>
  <c r="N30" i="3"/>
  <c r="N23" i="3"/>
  <c r="N49" i="3"/>
  <c r="N40" i="3"/>
  <c r="N43" i="3"/>
  <c r="N13" i="3"/>
  <c r="N46" i="3"/>
  <c r="N24" i="3"/>
  <c r="N41" i="3"/>
  <c r="N42" i="3"/>
  <c r="N15" i="3"/>
  <c r="N10" i="3"/>
  <c r="N22" i="3"/>
  <c r="N2" i="3"/>
  <c r="N4" i="3"/>
  <c r="N34" i="3"/>
  <c r="N48" i="3"/>
  <c r="N51" i="3"/>
  <c r="M56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L56" i="3" l="1"/>
  <c r="L8" i="3"/>
  <c r="L49" i="3"/>
  <c r="L37" i="3"/>
  <c r="L22" i="3"/>
  <c r="L50" i="3"/>
  <c r="L45" i="3"/>
  <c r="L54" i="3"/>
  <c r="L25" i="3"/>
  <c r="L12" i="3"/>
  <c r="L55" i="3"/>
  <c r="L34" i="3"/>
  <c r="L23" i="3"/>
  <c r="L27" i="3"/>
  <c r="L28" i="3"/>
  <c r="L53" i="3"/>
  <c r="L4" i="3"/>
  <c r="L48" i="3"/>
  <c r="L9" i="3"/>
  <c r="L3" i="3"/>
  <c r="L44" i="3"/>
  <c r="L6" i="3"/>
  <c r="L46" i="3"/>
  <c r="L10" i="3"/>
  <c r="L39" i="3"/>
  <c r="L47" i="3"/>
  <c r="L21" i="3"/>
  <c r="L2" i="3"/>
  <c r="L24" i="3"/>
  <c r="L33" i="3"/>
  <c r="L32" i="3"/>
  <c r="L36" i="3"/>
  <c r="L30" i="3"/>
  <c r="L29" i="3"/>
  <c r="L31" i="3"/>
  <c r="L19" i="3"/>
  <c r="L18" i="3"/>
  <c r="L11" i="3"/>
  <c r="L15" i="3"/>
  <c r="L14" i="3"/>
  <c r="L5" i="3"/>
  <c r="L13" i="3"/>
  <c r="L41" i="3"/>
  <c r="L51" i="3"/>
  <c r="L42" i="3"/>
  <c r="L17" i="3"/>
  <c r="L43" i="3"/>
  <c r="L16" i="3"/>
  <c r="L26" i="3"/>
  <c r="L7" i="3"/>
  <c r="L38" i="3"/>
  <c r="L40" i="3"/>
  <c r="L35" i="3"/>
  <c r="L52" i="3"/>
  <c r="M11" i="3" l="1"/>
  <c r="M10" i="3"/>
  <c r="M9" i="3"/>
  <c r="M13" i="3"/>
  <c r="M45" i="3"/>
  <c r="M7" i="3"/>
  <c r="M15" i="3"/>
  <c r="M23" i="3"/>
  <c r="M6" i="3"/>
  <c r="M18" i="3"/>
  <c r="M47" i="3"/>
  <c r="M48" i="3"/>
  <c r="M39" i="3"/>
  <c r="M35" i="3"/>
  <c r="M20" i="3"/>
  <c r="M55" i="3"/>
  <c r="M44" i="3"/>
  <c r="M26" i="3"/>
  <c r="M8" i="3"/>
  <c r="M5" i="3"/>
  <c r="M3" i="3"/>
  <c r="M50" i="3"/>
  <c r="M31" i="3"/>
  <c r="M27" i="3"/>
  <c r="M34" i="3"/>
  <c r="M43" i="3"/>
  <c r="M25" i="3"/>
  <c r="M24" i="3"/>
  <c r="M2" i="3"/>
  <c r="M54" i="3"/>
  <c r="M29" i="3"/>
  <c r="M21" i="3"/>
  <c r="M42" i="3"/>
  <c r="M32" i="3"/>
  <c r="M16" i="3"/>
  <c r="M38" i="3"/>
  <c r="M30" i="3"/>
  <c r="M4" i="3"/>
  <c r="M53" i="3"/>
  <c r="M52" i="3"/>
  <c r="M19" i="3"/>
  <c r="M17" i="3"/>
  <c r="M33" i="3"/>
  <c r="M36" i="3"/>
  <c r="M46" i="3"/>
  <c r="M40" i="3"/>
  <c r="M51" i="3"/>
  <c r="M41" i="3"/>
  <c r="M22" i="3"/>
  <c r="M12" i="3"/>
  <c r="M14" i="3"/>
  <c r="M49" i="3"/>
  <c r="M28" i="3"/>
  <c r="M37" i="3"/>
  <c r="L20" i="3" l="1"/>
  <c r="N5" i="1" l="1"/>
  <c r="N6" i="1"/>
  <c r="O6" i="1" s="1"/>
  <c r="N7" i="1"/>
  <c r="O7" i="1" s="1"/>
  <c r="N8" i="1"/>
  <c r="O8" i="1" s="1"/>
  <c r="N9" i="1"/>
  <c r="N10" i="1"/>
  <c r="O10" i="1" s="1"/>
  <c r="N11" i="1"/>
  <c r="N12" i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N21" i="1"/>
  <c r="N22" i="1"/>
  <c r="O22" i="1" s="1"/>
  <c r="N23" i="1"/>
  <c r="O23" i="1" s="1"/>
  <c r="N24" i="1"/>
  <c r="O24" i="1" s="1"/>
  <c r="N25" i="1"/>
  <c r="O25" i="1" s="1"/>
  <c r="N26" i="1"/>
  <c r="O26" i="1" s="1"/>
  <c r="N27" i="1"/>
  <c r="N28" i="1"/>
  <c r="N29" i="1"/>
  <c r="N30" i="1"/>
  <c r="O30" i="1" s="1"/>
  <c r="N31" i="1"/>
  <c r="O31" i="1" s="1"/>
  <c r="O28" i="1" l="1"/>
  <c r="O9" i="1"/>
  <c r="O27" i="1"/>
  <c r="O12" i="1"/>
  <c r="O11" i="1"/>
  <c r="O20" i="1"/>
  <c r="O5" i="1"/>
  <c r="O29" i="1"/>
  <c r="O21" i="1"/>
  <c r="U2" i="1"/>
  <c r="N32" i="1" l="1"/>
  <c r="O32" i="1" l="1"/>
  <c r="U26" i="1"/>
  <c r="V26" i="1" s="1"/>
  <c r="U28" i="1"/>
  <c r="V28" i="1" s="1"/>
  <c r="U5" i="1"/>
  <c r="V5" i="1" s="1"/>
  <c r="U15" i="1"/>
  <c r="V15" i="1" s="1"/>
  <c r="U10" i="1"/>
  <c r="V10" i="1" s="1"/>
  <c r="U14" i="1"/>
  <c r="V14" i="1" s="1"/>
  <c r="U8" i="1"/>
  <c r="V8" i="1" s="1"/>
  <c r="U16" i="1"/>
  <c r="V16" i="1" s="1"/>
  <c r="U25" i="1"/>
  <c r="V25" i="1" s="1"/>
  <c r="U7" i="1"/>
  <c r="V7" i="1" s="1"/>
  <c r="U23" i="1"/>
  <c r="V23" i="1" s="1"/>
  <c r="U31" i="1"/>
  <c r="V31" i="1" s="1"/>
  <c r="U9" i="1"/>
  <c r="V9" i="1" s="1"/>
  <c r="U29" i="1"/>
  <c r="V29" i="1" s="1"/>
  <c r="U24" i="1"/>
  <c r="V24" i="1" s="1"/>
  <c r="U17" i="1"/>
  <c r="V17" i="1" s="1"/>
  <c r="U12" i="1"/>
  <c r="V12" i="1" s="1"/>
  <c r="U19" i="1"/>
  <c r="V19" i="1" s="1"/>
  <c r="U30" i="1"/>
  <c r="V30" i="1" s="1"/>
  <c r="U21" i="1"/>
  <c r="V21" i="1" s="1"/>
  <c r="U18" i="1"/>
  <c r="V18" i="1" s="1"/>
  <c r="U27" i="1"/>
  <c r="V27" i="1" s="1"/>
  <c r="U20" i="1"/>
  <c r="V20" i="1" s="1"/>
  <c r="U11" i="1"/>
  <c r="V11" i="1" s="1"/>
  <c r="U22" i="1"/>
  <c r="V22" i="1" s="1"/>
  <c r="U13" i="1"/>
  <c r="V13" i="1" s="1"/>
  <c r="U6" i="1"/>
  <c r="V6" i="1" s="1"/>
  <c r="S20" i="1"/>
  <c r="S31" i="1"/>
  <c r="S23" i="1"/>
  <c r="S15" i="1"/>
  <c r="S7" i="1"/>
  <c r="S25" i="1"/>
  <c r="S17" i="1"/>
  <c r="S9" i="1"/>
  <c r="S30" i="1"/>
  <c r="S22" i="1"/>
  <c r="S14" i="1"/>
  <c r="S27" i="1"/>
  <c r="S19" i="1"/>
  <c r="S11" i="1"/>
  <c r="S12" i="1"/>
  <c r="S24" i="1"/>
  <c r="S8" i="1"/>
  <c r="S21" i="1"/>
  <c r="S13" i="1"/>
  <c r="S5" i="1"/>
  <c r="S28" i="1"/>
  <c r="S16" i="1"/>
  <c r="S29" i="1"/>
  <c r="S32" i="1" s="1"/>
  <c r="S26" i="1"/>
  <c r="S18" i="1"/>
  <c r="S10" i="1"/>
  <c r="S6" i="1"/>
  <c r="T25" i="1"/>
  <c r="T29" i="1"/>
  <c r="T32" i="1" s="1"/>
  <c r="T28" i="1"/>
  <c r="T20" i="1"/>
  <c r="T12" i="1"/>
  <c r="T30" i="1"/>
  <c r="T22" i="1"/>
  <c r="T14" i="1"/>
  <c r="T27" i="1"/>
  <c r="T19" i="1"/>
  <c r="T11" i="1"/>
  <c r="T17" i="1"/>
  <c r="T24" i="1"/>
  <c r="T16" i="1"/>
  <c r="T8" i="1"/>
  <c r="T13" i="1"/>
  <c r="T26" i="1"/>
  <c r="T18" i="1"/>
  <c r="T10" i="1"/>
  <c r="T9" i="1"/>
  <c r="T21" i="1"/>
  <c r="T5" i="1"/>
  <c r="T31" i="1"/>
  <c r="T23" i="1"/>
  <c r="T15" i="1"/>
  <c r="T7" i="1"/>
  <c r="T6" i="1"/>
  <c r="R26" i="1"/>
  <c r="R18" i="1"/>
  <c r="R10" i="1"/>
  <c r="R7" i="1"/>
  <c r="R23" i="1"/>
  <c r="R12" i="1"/>
  <c r="R15" i="1"/>
  <c r="R28" i="1"/>
  <c r="R20" i="1"/>
  <c r="R25" i="1"/>
  <c r="R17" i="1"/>
  <c r="R9" i="1"/>
  <c r="R31" i="1"/>
  <c r="R30" i="1"/>
  <c r="R22" i="1"/>
  <c r="R14" i="1"/>
  <c r="R19" i="1"/>
  <c r="R24" i="1"/>
  <c r="R16" i="1"/>
  <c r="R8" i="1"/>
  <c r="R27" i="1"/>
  <c r="R11" i="1"/>
  <c r="R29" i="1"/>
  <c r="R32" i="1" s="1"/>
  <c r="R21" i="1"/>
  <c r="R13" i="1"/>
  <c r="R5" i="1"/>
  <c r="R6" i="1"/>
  <c r="Q10" i="1"/>
  <c r="Q22" i="1"/>
  <c r="Q29" i="1"/>
  <c r="Q32" i="1" s="1"/>
  <c r="Q15" i="1"/>
  <c r="Q5" i="1"/>
  <c r="Q26" i="1"/>
  <c r="Q12" i="1"/>
  <c r="Q23" i="1"/>
  <c r="Q8" i="1"/>
  <c r="Q9" i="1"/>
  <c r="Q13" i="1"/>
  <c r="Q7" i="1"/>
  <c r="Q27" i="1"/>
  <c r="Q31" i="1"/>
  <c r="Q30" i="1"/>
  <c r="Q14" i="1"/>
  <c r="Q11" i="1"/>
  <c r="Q18" i="1"/>
  <c r="Q19" i="1"/>
  <c r="Q24" i="1"/>
  <c r="Q25" i="1"/>
  <c r="Q21" i="1"/>
  <c r="Q17" i="1"/>
  <c r="Q20" i="1"/>
  <c r="Q28" i="1"/>
  <c r="Q16" i="1"/>
  <c r="Q6" i="1"/>
  <c r="U3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<sst xmlns="http://schemas.openxmlformats.org/spreadsheetml/2006/main" count="321" uniqueCount="102">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</sst>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3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4" t="s">
        <v>68</v>
      </c>
      <c r="M1" s="64"/>
      <c r="N1" s="64"/>
      <c r="O1" s="6">
        <v>1.4999999999999999E-2</v>
      </c>
      <c r="P1" s="6"/>
      <c r="Q1" s="65" t="s">
        <v>77</v>
      </c>
      <c r="R1" s="65"/>
      <c r="S1" s="65"/>
      <c r="T1" s="65"/>
      <c r="U1" s="65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8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6" t="s">
        <v>7</v>
      </c>
      <c r="B5" s="1">
        <v>379902</v>
      </c>
      <c r="C5" s="2"/>
      <c r="D5" s="1">
        <v>29918</v>
      </c>
      <c r="E5" s="2"/>
      <c r="F5" s="1">
        <v>283381</v>
      </c>
      <c r="G5" s="1">
        <v>19529</v>
      </c>
      <c r="H5" s="1">
        <v>1538</v>
      </c>
      <c r="I5" s="1">
        <v>2063825</v>
      </c>
      <c r="J5" s="1">
        <v>106090</v>
      </c>
      <c r="K5" s="7"/>
      <c r="L5" s="8"/>
      <c r="M5" s="26">
        <f t="shared" ref="M5:M9" si="0">D5/B5</f>
        <v>7.8751888644966336E-2</v>
      </c>
      <c r="N5" s="4">
        <f t="shared" ref="N5:N9" si="1">D5/$O$1</f>
        <v>1994533.3333333335</v>
      </c>
      <c r="O5" s="5">
        <f t="shared" ref="O5:O9" si="2">ABS(F5-N5)/N5</f>
        <v>0.85792115114646705</v>
      </c>
      <c r="P5" s="5"/>
      <c r="Q5" s="22">
        <f t="shared" ref="Q5:Q9" si="3">$Q$2*$N5</f>
        <v>299180</v>
      </c>
      <c r="R5" s="22">
        <f t="shared" ref="R5:R9" si="4">$R$2*$N5</f>
        <v>1196720</v>
      </c>
      <c r="S5" s="22">
        <f t="shared" ref="S5:S9" si="5">$S$2*$N5</f>
        <v>498633.33333333337</v>
      </c>
      <c r="T5" s="22">
        <f t="shared" ref="T5:T9" si="6">$T$2*$N5</f>
        <v>249316.66666666669</v>
      </c>
      <c r="U5" s="22">
        <f t="shared" ref="U5:U9" si="7">$U$2*$N5</f>
        <v>29918</v>
      </c>
      <c r="V5" s="19">
        <f t="shared" ref="V5:V9" si="8">N5-U5</f>
        <v>1964615.3333333335</v>
      </c>
    </row>
    <row r="6" spans="1:22" ht="15" thickBot="1" x14ac:dyDescent="0.4">
      <c r="A6" s="46" t="s">
        <v>8</v>
      </c>
      <c r="B6" s="1">
        <v>161764</v>
      </c>
      <c r="C6" s="2"/>
      <c r="D6" s="1">
        <v>11711</v>
      </c>
      <c r="E6" s="2"/>
      <c r="F6" s="1">
        <v>132407</v>
      </c>
      <c r="G6" s="1">
        <v>18212</v>
      </c>
      <c r="H6" s="1">
        <v>1318</v>
      </c>
      <c r="I6" s="1">
        <v>746145</v>
      </c>
      <c r="J6" s="1">
        <v>84005</v>
      </c>
      <c r="K6" s="7"/>
      <c r="L6" s="8"/>
      <c r="M6" s="26">
        <f t="shared" si="0"/>
        <v>7.2395588635295868E-2</v>
      </c>
      <c r="N6" s="30">
        <f t="shared" si="1"/>
        <v>780733.33333333337</v>
      </c>
      <c r="O6" s="31">
        <f t="shared" si="2"/>
        <v>0.83040688241823923</v>
      </c>
      <c r="P6" s="5"/>
      <c r="Q6" s="22">
        <f t="shared" si="3"/>
        <v>117110</v>
      </c>
      <c r="R6" s="22">
        <f t="shared" si="4"/>
        <v>468440</v>
      </c>
      <c r="S6" s="22">
        <f t="shared" si="5"/>
        <v>195183.33333333334</v>
      </c>
      <c r="T6" s="22">
        <f t="shared" si="6"/>
        <v>97591.666666666672</v>
      </c>
      <c r="U6" s="22">
        <f t="shared" si="7"/>
        <v>11711</v>
      </c>
      <c r="V6" s="19">
        <f t="shared" si="8"/>
        <v>769022.33333333337</v>
      </c>
    </row>
    <row r="7" spans="1:22" ht="15" thickBot="1" x14ac:dyDescent="0.4">
      <c r="A7" s="46" t="s">
        <v>12</v>
      </c>
      <c r="B7" s="1">
        <v>120260</v>
      </c>
      <c r="C7" s="2"/>
      <c r="D7" s="1">
        <v>5390</v>
      </c>
      <c r="E7" s="2"/>
      <c r="F7" s="1">
        <v>52885</v>
      </c>
      <c r="G7" s="1">
        <v>9490</v>
      </c>
      <c r="H7" s="2">
        <v>425</v>
      </c>
      <c r="I7" s="1">
        <v>898259</v>
      </c>
      <c r="J7" s="1">
        <v>70886</v>
      </c>
      <c r="K7" s="7"/>
      <c r="L7" s="8"/>
      <c r="M7" s="26">
        <f t="shared" si="0"/>
        <v>4.4819557625145515E-2</v>
      </c>
      <c r="N7" s="4">
        <f t="shared" si="1"/>
        <v>359333.33333333337</v>
      </c>
      <c r="O7" s="5">
        <f t="shared" si="2"/>
        <v>0.85282467532467532</v>
      </c>
      <c r="P7" s="5"/>
      <c r="Q7" s="22">
        <f t="shared" si="3"/>
        <v>53900.000000000007</v>
      </c>
      <c r="R7" s="22">
        <f t="shared" si="4"/>
        <v>215600.00000000003</v>
      </c>
      <c r="S7" s="22">
        <f t="shared" si="5"/>
        <v>89833.333333333343</v>
      </c>
      <c r="T7" s="22">
        <f t="shared" si="6"/>
        <v>44916.666666666672</v>
      </c>
      <c r="U7" s="22">
        <f t="shared" si="7"/>
        <v>5390</v>
      </c>
      <c r="V7" s="19">
        <f t="shared" si="8"/>
        <v>353943.33333333337</v>
      </c>
    </row>
    <row r="8" spans="1:22" ht="15" thickBot="1" x14ac:dyDescent="0.4">
      <c r="A8" s="46" t="s">
        <v>10</v>
      </c>
      <c r="B8" s="1">
        <v>112584</v>
      </c>
      <c r="C8" s="2"/>
      <c r="D8" s="1">
        <v>4240</v>
      </c>
      <c r="E8" s="2"/>
      <c r="F8" s="1">
        <v>84576</v>
      </c>
      <c r="G8" s="1">
        <v>2849</v>
      </c>
      <c r="H8" s="2">
        <v>107</v>
      </c>
      <c r="I8" s="1">
        <v>1944848</v>
      </c>
      <c r="J8" s="1">
        <v>49221</v>
      </c>
      <c r="K8" s="7"/>
      <c r="L8" s="8"/>
      <c r="M8" s="26">
        <f t="shared" si="0"/>
        <v>3.7660768848148937E-2</v>
      </c>
      <c r="N8" s="4">
        <f t="shared" si="1"/>
        <v>282666.66666666669</v>
      </c>
      <c r="O8" s="5">
        <f t="shared" si="2"/>
        <v>0.70079245283018865</v>
      </c>
      <c r="P8" s="5"/>
      <c r="Q8" s="22">
        <f t="shared" si="3"/>
        <v>42400</v>
      </c>
      <c r="R8" s="22">
        <f t="shared" si="4"/>
        <v>169600</v>
      </c>
      <c r="S8" s="22">
        <f t="shared" si="5"/>
        <v>70666.666666666672</v>
      </c>
      <c r="T8" s="22">
        <f t="shared" si="6"/>
        <v>35333.333333333336</v>
      </c>
      <c r="U8" s="22">
        <f t="shared" si="7"/>
        <v>4240</v>
      </c>
      <c r="V8" s="19">
        <f t="shared" si="8"/>
        <v>278426.66666666669</v>
      </c>
    </row>
    <row r="9" spans="1:22" ht="15" thickBot="1" x14ac:dyDescent="0.4">
      <c r="A9" s="46" t="s">
        <v>17</v>
      </c>
      <c r="B9" s="1">
        <v>96965</v>
      </c>
      <c r="C9" s="2"/>
      <c r="D9" s="1">
        <v>6846</v>
      </c>
      <c r="E9" s="2"/>
      <c r="F9" s="1">
        <v>43765</v>
      </c>
      <c r="G9" s="1">
        <v>14068</v>
      </c>
      <c r="H9" s="2">
        <v>993</v>
      </c>
      <c r="I9" s="1">
        <v>592853</v>
      </c>
      <c r="J9" s="1">
        <v>86014</v>
      </c>
      <c r="K9" s="8"/>
      <c r="L9" s="8"/>
      <c r="M9" s="26">
        <f t="shared" si="0"/>
        <v>7.0602794822874237E-2</v>
      </c>
      <c r="N9" s="4">
        <f t="shared" si="1"/>
        <v>456400</v>
      </c>
      <c r="O9" s="5">
        <f t="shared" si="2"/>
        <v>0.90410823838737953</v>
      </c>
      <c r="P9" s="5"/>
      <c r="Q9" s="22">
        <f t="shared" si="3"/>
        <v>68460</v>
      </c>
      <c r="R9" s="22">
        <f t="shared" si="4"/>
        <v>273840</v>
      </c>
      <c r="S9" s="22">
        <f t="shared" si="5"/>
        <v>114100</v>
      </c>
      <c r="T9" s="22">
        <f t="shared" si="6"/>
        <v>57050</v>
      </c>
      <c r="U9" s="22">
        <f t="shared" si="7"/>
        <v>6846</v>
      </c>
      <c r="V9" s="19">
        <f t="shared" si="8"/>
        <v>449554</v>
      </c>
    </row>
    <row r="10" spans="1:22" ht="15" thickBot="1" x14ac:dyDescent="0.4">
      <c r="A10" s="46" t="s">
        <v>19</v>
      </c>
      <c r="B10" s="1">
        <v>76222</v>
      </c>
      <c r="C10" s="2"/>
      <c r="D10" s="1">
        <v>5578</v>
      </c>
      <c r="E10" s="2"/>
      <c r="F10" s="1">
        <v>22454</v>
      </c>
      <c r="G10" s="1">
        <v>5954</v>
      </c>
      <c r="H10" s="2">
        <v>436</v>
      </c>
      <c r="I10" s="1">
        <v>472248</v>
      </c>
      <c r="J10" s="1">
        <v>36889</v>
      </c>
      <c r="K10" s="7"/>
      <c r="L10" s="8"/>
      <c r="M10" s="26">
        <f t="shared" ref="M10:M31" si="9">D10/B10</f>
        <v>7.3180971373094386E-2</v>
      </c>
      <c r="N10" s="4">
        <f t="shared" ref="N10:N32" si="10">D10/$O$1</f>
        <v>371866.66666666669</v>
      </c>
      <c r="O10" s="5">
        <f t="shared" ref="O10:O32" si="11">ABS(F10-N10)/N10</f>
        <v>0.93961814270347799</v>
      </c>
      <c r="P10" s="5"/>
      <c r="Q10" s="22">
        <f t="shared" ref="Q10:Q31" si="12">$Q$2*$N10</f>
        <v>55780</v>
      </c>
      <c r="R10" s="22">
        <f t="shared" ref="R10:R31" si="13">$R$2*$N10</f>
        <v>223120</v>
      </c>
      <c r="S10" s="22">
        <f t="shared" ref="S10:S31" si="14">$S$2*$N10</f>
        <v>92966.666666666672</v>
      </c>
      <c r="T10" s="22">
        <f t="shared" ref="T10:T31" si="15">$T$2*$N10</f>
        <v>46483.333333333336</v>
      </c>
      <c r="U10" s="22">
        <f t="shared" ref="U10:U31" si="16">$U$2*$N10</f>
        <v>5578</v>
      </c>
      <c r="V10" s="19">
        <f t="shared" ref="V10:V31" si="17">N10-U10</f>
        <v>366288.66666666669</v>
      </c>
    </row>
    <row r="11" spans="1:22" ht="15" thickBot="1" x14ac:dyDescent="0.4">
      <c r="A11" s="46" t="s">
        <v>15</v>
      </c>
      <c r="B11" s="1">
        <v>64899</v>
      </c>
      <c r="C11" s="2"/>
      <c r="D11" s="1">
        <v>1686</v>
      </c>
      <c r="E11" s="2"/>
      <c r="F11" s="1">
        <v>20790</v>
      </c>
      <c r="G11" s="1">
        <v>2238</v>
      </c>
      <c r="H11" s="2">
        <v>58</v>
      </c>
      <c r="I11" s="1">
        <v>1073491</v>
      </c>
      <c r="J11" s="1">
        <v>37022</v>
      </c>
      <c r="K11" s="7"/>
      <c r="L11" s="8"/>
      <c r="M11" s="26">
        <f t="shared" si="9"/>
        <v>2.5978828641427448E-2</v>
      </c>
      <c r="N11" s="4">
        <f t="shared" si="10"/>
        <v>112400</v>
      </c>
      <c r="O11" s="5">
        <f t="shared" si="11"/>
        <v>0.81503558718861213</v>
      </c>
      <c r="P11" s="5"/>
      <c r="Q11" s="22">
        <f t="shared" si="12"/>
        <v>16860</v>
      </c>
      <c r="R11" s="22">
        <f t="shared" si="13"/>
        <v>67440</v>
      </c>
      <c r="S11" s="22">
        <f t="shared" si="14"/>
        <v>28100</v>
      </c>
      <c r="T11" s="22">
        <f t="shared" si="15"/>
        <v>14050</v>
      </c>
      <c r="U11" s="22">
        <f t="shared" si="16"/>
        <v>1686</v>
      </c>
      <c r="V11" s="19">
        <f t="shared" si="17"/>
        <v>110714</v>
      </c>
    </row>
    <row r="12" spans="1:22" ht="15" thickBot="1" x14ac:dyDescent="0.4">
      <c r="A12" s="3" t="s">
        <v>11</v>
      </c>
      <c r="B12" s="1">
        <v>57397</v>
      </c>
      <c r="C12" s="2"/>
      <c r="D12" s="1">
        <v>5491</v>
      </c>
      <c r="E12" s="2"/>
      <c r="F12" s="1">
        <v>13807</v>
      </c>
      <c r="G12" s="1">
        <v>5747</v>
      </c>
      <c r="H12" s="2">
        <v>550</v>
      </c>
      <c r="I12" s="1">
        <v>554630</v>
      </c>
      <c r="J12" s="1">
        <v>55536</v>
      </c>
      <c r="K12" s="7"/>
      <c r="L12" s="8"/>
      <c r="M12" s="26">
        <f t="shared" si="9"/>
        <v>9.5667020924438559E-2</v>
      </c>
      <c r="N12" s="4">
        <f t="shared" si="10"/>
        <v>366066.66666666669</v>
      </c>
      <c r="O12" s="5">
        <f t="shared" si="11"/>
        <v>0.96228282644327079</v>
      </c>
      <c r="P12" s="5"/>
      <c r="Q12" s="22">
        <f t="shared" si="12"/>
        <v>54910</v>
      </c>
      <c r="R12" s="22">
        <f t="shared" si="13"/>
        <v>219640</v>
      </c>
      <c r="S12" s="22">
        <f t="shared" si="14"/>
        <v>91516.666666666672</v>
      </c>
      <c r="T12" s="22">
        <f t="shared" si="15"/>
        <v>45758.333333333336</v>
      </c>
      <c r="U12" s="22">
        <f t="shared" si="16"/>
        <v>5491</v>
      </c>
      <c r="V12" s="19">
        <f t="shared" si="17"/>
        <v>360575.66666666669</v>
      </c>
    </row>
    <row r="13" spans="1:22" ht="15" thickBot="1" x14ac:dyDescent="0.4">
      <c r="A13" s="46" t="s">
        <v>13</v>
      </c>
      <c r="B13" s="1">
        <v>56163</v>
      </c>
      <c r="C13" s="2"/>
      <c r="D13" s="1">
        <v>2452</v>
      </c>
      <c r="E13" s="2"/>
      <c r="F13" s="1">
        <v>44463</v>
      </c>
      <c r="G13" s="1">
        <v>2615</v>
      </c>
      <c r="H13" s="2">
        <v>114</v>
      </c>
      <c r="I13" s="1">
        <v>1022265</v>
      </c>
      <c r="J13" s="1">
        <v>47596</v>
      </c>
      <c r="K13" s="7"/>
      <c r="L13" s="8"/>
      <c r="M13" s="26">
        <f t="shared" si="9"/>
        <v>4.3658636468849599E-2</v>
      </c>
      <c r="N13" s="4">
        <f t="shared" si="10"/>
        <v>163466.66666666669</v>
      </c>
      <c r="O13" s="5">
        <f t="shared" si="11"/>
        <v>0.72799959216965748</v>
      </c>
      <c r="P13" s="5"/>
      <c r="Q13" s="22">
        <f t="shared" si="12"/>
        <v>24520.000000000004</v>
      </c>
      <c r="R13" s="22">
        <f t="shared" si="13"/>
        <v>98080.000000000015</v>
      </c>
      <c r="S13" s="22">
        <f t="shared" si="14"/>
        <v>40866.666666666672</v>
      </c>
      <c r="T13" s="22">
        <f t="shared" si="15"/>
        <v>20433.333333333336</v>
      </c>
      <c r="U13" s="22">
        <f t="shared" si="16"/>
        <v>2452</v>
      </c>
      <c r="V13" s="19">
        <f t="shared" si="17"/>
        <v>161014.66666666669</v>
      </c>
    </row>
    <row r="14" spans="1:22" ht="15" thickBot="1" x14ac:dyDescent="0.4">
      <c r="A14" s="3" t="s">
        <v>26</v>
      </c>
      <c r="B14" s="1">
        <v>52778</v>
      </c>
      <c r="C14" s="2"/>
      <c r="D14" s="1">
        <v>2532</v>
      </c>
      <c r="E14" s="2"/>
      <c r="F14" s="1">
        <v>46482</v>
      </c>
      <c r="G14" s="1">
        <v>8730</v>
      </c>
      <c r="H14" s="2">
        <v>419</v>
      </c>
      <c r="I14" s="1">
        <v>348773</v>
      </c>
      <c r="J14" s="1">
        <v>57690</v>
      </c>
      <c r="K14" s="8"/>
      <c r="L14" s="8"/>
      <c r="M14" s="26">
        <f t="shared" si="9"/>
        <v>4.7974534844063811E-2</v>
      </c>
      <c r="N14" s="4">
        <f t="shared" si="10"/>
        <v>168800</v>
      </c>
      <c r="O14" s="5">
        <f t="shared" si="11"/>
        <v>0.72463270142180092</v>
      </c>
      <c r="P14" s="5"/>
      <c r="Q14" s="22">
        <f t="shared" si="12"/>
        <v>25320</v>
      </c>
      <c r="R14" s="22">
        <f t="shared" si="13"/>
        <v>101280</v>
      </c>
      <c r="S14" s="22">
        <f t="shared" si="14"/>
        <v>42200</v>
      </c>
      <c r="T14" s="22">
        <f t="shared" si="15"/>
        <v>21100</v>
      </c>
      <c r="U14" s="22">
        <f t="shared" si="16"/>
        <v>2532</v>
      </c>
      <c r="V14" s="19">
        <f t="shared" si="17"/>
        <v>166268</v>
      </c>
    </row>
    <row r="15" spans="1:22" ht="15" thickBot="1" x14ac:dyDescent="0.4">
      <c r="A15" s="3" t="s">
        <v>16</v>
      </c>
      <c r="B15" s="1">
        <v>47063</v>
      </c>
      <c r="C15" s="2"/>
      <c r="D15" s="1">
        <v>2053</v>
      </c>
      <c r="E15" s="2"/>
      <c r="F15" s="1">
        <v>44313</v>
      </c>
      <c r="G15" s="1">
        <v>4433</v>
      </c>
      <c r="H15" s="2">
        <v>193</v>
      </c>
      <c r="I15" s="1">
        <v>553986</v>
      </c>
      <c r="J15" s="1">
        <v>52177</v>
      </c>
      <c r="K15" s="8"/>
      <c r="L15" s="8"/>
      <c r="M15" s="26">
        <f t="shared" si="9"/>
        <v>4.3622378513906893E-2</v>
      </c>
      <c r="N15" s="4">
        <f t="shared" si="10"/>
        <v>136866.66666666669</v>
      </c>
      <c r="O15" s="5">
        <f t="shared" si="11"/>
        <v>0.67623234291281054</v>
      </c>
      <c r="P15" s="5"/>
      <c r="Q15" s="22">
        <f t="shared" si="12"/>
        <v>20530.000000000004</v>
      </c>
      <c r="R15" s="22">
        <f t="shared" si="13"/>
        <v>82120.000000000015</v>
      </c>
      <c r="S15" s="22">
        <f t="shared" si="14"/>
        <v>34216.666666666672</v>
      </c>
      <c r="T15" s="22">
        <f t="shared" si="15"/>
        <v>17108.333333333336</v>
      </c>
      <c r="U15" s="22">
        <f t="shared" si="16"/>
        <v>2053</v>
      </c>
      <c r="V15" s="19">
        <f t="shared" si="17"/>
        <v>134813.66666666669</v>
      </c>
    </row>
    <row r="16" spans="1:22" ht="15" thickBot="1" x14ac:dyDescent="0.4">
      <c r="A16" s="3" t="s">
        <v>29</v>
      </c>
      <c r="B16" s="1">
        <v>44607</v>
      </c>
      <c r="C16" s="2"/>
      <c r="D16" s="1">
        <v>1375</v>
      </c>
      <c r="E16" s="2"/>
      <c r="F16" s="1">
        <v>37364</v>
      </c>
      <c r="G16" s="1">
        <v>5226</v>
      </c>
      <c r="H16" s="2">
        <v>161</v>
      </c>
      <c r="I16" s="1">
        <v>352707</v>
      </c>
      <c r="J16" s="1">
        <v>41322</v>
      </c>
      <c r="K16" s="7"/>
      <c r="L16" s="8"/>
      <c r="M16" s="26">
        <f t="shared" si="9"/>
        <v>3.0824758445983813E-2</v>
      </c>
      <c r="N16" s="4">
        <f t="shared" si="10"/>
        <v>91666.666666666672</v>
      </c>
      <c r="O16" s="5">
        <f t="shared" si="11"/>
        <v>0.59239272727272729</v>
      </c>
      <c r="P16" s="5"/>
      <c r="Q16" s="22">
        <f t="shared" si="12"/>
        <v>13750</v>
      </c>
      <c r="R16" s="22">
        <f t="shared" si="13"/>
        <v>55000</v>
      </c>
      <c r="S16" s="22">
        <f t="shared" si="14"/>
        <v>22916.666666666668</v>
      </c>
      <c r="T16" s="22">
        <f t="shared" si="15"/>
        <v>11458.333333333334</v>
      </c>
      <c r="U16" s="22">
        <f t="shared" si="16"/>
        <v>1375</v>
      </c>
      <c r="V16" s="19">
        <f t="shared" si="17"/>
        <v>90291.666666666672</v>
      </c>
    </row>
    <row r="17" spans="1:22" ht="15" thickBot="1" x14ac:dyDescent="0.4">
      <c r="A17" s="3" t="s">
        <v>23</v>
      </c>
      <c r="B17" s="1">
        <v>42201</v>
      </c>
      <c r="C17" s="2"/>
      <c r="D17" s="1">
        <v>3944</v>
      </c>
      <c r="E17" s="2"/>
      <c r="F17" s="1">
        <v>30746</v>
      </c>
      <c r="G17" s="1">
        <v>11837</v>
      </c>
      <c r="H17" s="1">
        <v>1106</v>
      </c>
      <c r="I17" s="1">
        <v>250046</v>
      </c>
      <c r="J17" s="1">
        <v>70133</v>
      </c>
      <c r="K17" s="8"/>
      <c r="L17" s="8"/>
      <c r="M17" s="26">
        <f t="shared" si="9"/>
        <v>9.3457501007085136E-2</v>
      </c>
      <c r="N17" s="4">
        <f t="shared" si="10"/>
        <v>262933.33333333337</v>
      </c>
      <c r="O17" s="5">
        <f t="shared" si="11"/>
        <v>0.883065415821501</v>
      </c>
      <c r="P17" s="5"/>
      <c r="Q17" s="22">
        <f t="shared" si="12"/>
        <v>39440.000000000007</v>
      </c>
      <c r="R17" s="22">
        <f t="shared" si="13"/>
        <v>157760.00000000003</v>
      </c>
      <c r="S17" s="22">
        <f t="shared" si="14"/>
        <v>65733.333333333343</v>
      </c>
      <c r="T17" s="22">
        <f t="shared" si="15"/>
        <v>32866.666666666672</v>
      </c>
      <c r="U17" s="22">
        <f t="shared" si="16"/>
        <v>3944.0000000000005</v>
      </c>
      <c r="V17" s="19">
        <f t="shared" si="17"/>
        <v>258989.33333333337</v>
      </c>
    </row>
    <row r="18" spans="1:22" ht="15" thickBot="1" x14ac:dyDescent="0.4">
      <c r="A18" s="46" t="s">
        <v>14</v>
      </c>
      <c r="B18" s="1">
        <v>39920</v>
      </c>
      <c r="C18" s="2"/>
      <c r="D18" s="1">
        <v>2791</v>
      </c>
      <c r="E18" s="2"/>
      <c r="F18" s="1">
        <v>8429</v>
      </c>
      <c r="G18" s="1">
        <v>8587</v>
      </c>
      <c r="H18" s="2">
        <v>600</v>
      </c>
      <c r="I18" s="1">
        <v>375109</v>
      </c>
      <c r="J18" s="1">
        <v>80690</v>
      </c>
      <c r="K18" s="7"/>
      <c r="L18" s="8"/>
      <c r="M18" s="26">
        <f t="shared" si="9"/>
        <v>6.9914829659318639E-2</v>
      </c>
      <c r="N18" s="4">
        <f t="shared" si="10"/>
        <v>186066.66666666669</v>
      </c>
      <c r="O18" s="5">
        <f t="shared" si="11"/>
        <v>0.95469903260480116</v>
      </c>
      <c r="P18" s="5"/>
      <c r="Q18" s="22">
        <f t="shared" si="12"/>
        <v>27910.000000000004</v>
      </c>
      <c r="R18" s="22">
        <f t="shared" si="13"/>
        <v>111640.00000000001</v>
      </c>
      <c r="S18" s="22">
        <f t="shared" si="14"/>
        <v>46516.666666666672</v>
      </c>
      <c r="T18" s="22">
        <f t="shared" si="15"/>
        <v>23258.333333333336</v>
      </c>
      <c r="U18" s="22">
        <f t="shared" si="16"/>
        <v>2791</v>
      </c>
      <c r="V18" s="19">
        <f t="shared" si="17"/>
        <v>183275.66666666669</v>
      </c>
    </row>
    <row r="19" spans="1:22" ht="15" thickBot="1" x14ac:dyDescent="0.4">
      <c r="A19" s="46" t="s">
        <v>21</v>
      </c>
      <c r="B19" s="1">
        <v>35553</v>
      </c>
      <c r="C19" s="2"/>
      <c r="D19" s="1">
        <v>2162</v>
      </c>
      <c r="E19" s="2"/>
      <c r="F19" s="1">
        <v>27355</v>
      </c>
      <c r="G19" s="1">
        <v>3042</v>
      </c>
      <c r="H19" s="2">
        <v>185</v>
      </c>
      <c r="I19" s="1">
        <v>390908</v>
      </c>
      <c r="J19" s="1">
        <v>33442</v>
      </c>
      <c r="K19" s="7"/>
      <c r="L19" s="8"/>
      <c r="M19" s="26">
        <f t="shared" si="9"/>
        <v>6.0810620763367365E-2</v>
      </c>
      <c r="N19" s="4">
        <f t="shared" si="10"/>
        <v>144133.33333333334</v>
      </c>
      <c r="O19" s="5">
        <f t="shared" si="11"/>
        <v>0.81021045328399632</v>
      </c>
      <c r="P19" s="5"/>
      <c r="Q19" s="22">
        <f t="shared" si="12"/>
        <v>21620</v>
      </c>
      <c r="R19" s="22">
        <f t="shared" si="13"/>
        <v>86480</v>
      </c>
      <c r="S19" s="22">
        <f t="shared" si="14"/>
        <v>36033.333333333336</v>
      </c>
      <c r="T19" s="22">
        <f t="shared" si="15"/>
        <v>18016.666666666668</v>
      </c>
      <c r="U19" s="22">
        <f t="shared" si="16"/>
        <v>2162</v>
      </c>
      <c r="V19" s="19">
        <f t="shared" si="17"/>
        <v>141971.33333333334</v>
      </c>
    </row>
    <row r="20" spans="1:22" ht="15" thickBot="1" x14ac:dyDescent="0.4">
      <c r="A20" s="3" t="s">
        <v>27</v>
      </c>
      <c r="B20" s="1">
        <v>34574</v>
      </c>
      <c r="C20" s="2"/>
      <c r="D20" s="1">
        <v>2134</v>
      </c>
      <c r="E20" s="2"/>
      <c r="F20" s="1">
        <v>29662</v>
      </c>
      <c r="G20" s="1">
        <v>5136</v>
      </c>
      <c r="H20" s="2">
        <v>317</v>
      </c>
      <c r="I20" s="1">
        <v>261546</v>
      </c>
      <c r="J20" s="1">
        <v>38850</v>
      </c>
      <c r="K20" s="7"/>
      <c r="L20" s="8"/>
      <c r="M20" s="26">
        <f t="shared" si="9"/>
        <v>6.172268178399954E-2</v>
      </c>
      <c r="N20" s="4">
        <f t="shared" si="10"/>
        <v>142266.66666666669</v>
      </c>
      <c r="O20" s="5">
        <f t="shared" si="11"/>
        <v>0.79150421743205246</v>
      </c>
      <c r="P20" s="5"/>
      <c r="Q20" s="22">
        <f t="shared" si="12"/>
        <v>21340.000000000004</v>
      </c>
      <c r="R20" s="22">
        <f t="shared" si="13"/>
        <v>85360.000000000015</v>
      </c>
      <c r="S20" s="22">
        <f t="shared" si="14"/>
        <v>35566.666666666672</v>
      </c>
      <c r="T20" s="22">
        <f t="shared" si="15"/>
        <v>17783.333333333336</v>
      </c>
      <c r="U20" s="22">
        <f t="shared" si="16"/>
        <v>2134</v>
      </c>
      <c r="V20" s="19">
        <f t="shared" si="17"/>
        <v>140132.66666666669</v>
      </c>
    </row>
    <row r="21" spans="1:22" ht="15" thickBot="1" x14ac:dyDescent="0.4">
      <c r="A21" s="3" t="s">
        <v>24</v>
      </c>
      <c r="B21" s="1">
        <v>28784</v>
      </c>
      <c r="C21" s="2"/>
      <c r="D21" s="2">
        <v>937</v>
      </c>
      <c r="E21" s="2"/>
      <c r="F21" s="1">
        <v>12893</v>
      </c>
      <c r="G21" s="1">
        <v>2744</v>
      </c>
      <c r="H21" s="2">
        <v>89</v>
      </c>
      <c r="I21" s="1">
        <v>416289</v>
      </c>
      <c r="J21" s="1">
        <v>39692</v>
      </c>
      <c r="K21" s="7"/>
      <c r="L21" s="8"/>
      <c r="M21" s="26">
        <f t="shared" si="9"/>
        <v>3.2552807115063927E-2</v>
      </c>
      <c r="N21" s="4">
        <f t="shared" si="10"/>
        <v>62466.666666666672</v>
      </c>
      <c r="O21" s="5">
        <f t="shared" si="11"/>
        <v>0.79360192102454641</v>
      </c>
      <c r="P21" s="5"/>
      <c r="Q21" s="22">
        <f t="shared" si="12"/>
        <v>9370</v>
      </c>
      <c r="R21" s="22">
        <f t="shared" si="13"/>
        <v>37480</v>
      </c>
      <c r="S21" s="22">
        <f t="shared" si="14"/>
        <v>15616.666666666668</v>
      </c>
      <c r="T21" s="22">
        <f t="shared" si="15"/>
        <v>7808.3333333333339</v>
      </c>
      <c r="U21" s="22">
        <f t="shared" si="16"/>
        <v>937</v>
      </c>
      <c r="V21" s="19">
        <f t="shared" si="17"/>
        <v>61529.666666666672</v>
      </c>
    </row>
    <row r="22" spans="1:22" ht="15" thickBot="1" x14ac:dyDescent="0.4">
      <c r="A22" s="3" t="s">
        <v>18</v>
      </c>
      <c r="B22" s="1">
        <v>26378</v>
      </c>
      <c r="C22" s="2"/>
      <c r="D22" s="1">
        <v>1445</v>
      </c>
      <c r="E22" s="2"/>
      <c r="F22" s="1">
        <v>22861</v>
      </c>
      <c r="G22" s="1">
        <v>4581</v>
      </c>
      <c r="H22" s="2">
        <v>251</v>
      </c>
      <c r="I22" s="1">
        <v>183947</v>
      </c>
      <c r="J22" s="1">
        <v>31942</v>
      </c>
      <c r="K22" s="8"/>
      <c r="L22" s="8"/>
      <c r="M22" s="26">
        <f t="shared" si="9"/>
        <v>5.4780498900598981E-2</v>
      </c>
      <c r="N22" s="4">
        <f t="shared" si="10"/>
        <v>96333.333333333343</v>
      </c>
      <c r="O22" s="5">
        <f t="shared" si="11"/>
        <v>0.76268858131487893</v>
      </c>
      <c r="P22" s="5"/>
      <c r="Q22" s="22">
        <f t="shared" si="12"/>
        <v>14450.000000000002</v>
      </c>
      <c r="R22" s="22">
        <f t="shared" si="13"/>
        <v>57800.000000000007</v>
      </c>
      <c r="S22" s="22">
        <f t="shared" si="14"/>
        <v>24083.333333333336</v>
      </c>
      <c r="T22" s="22">
        <f t="shared" si="15"/>
        <v>12041.666666666668</v>
      </c>
      <c r="U22" s="22">
        <f t="shared" si="16"/>
        <v>1445</v>
      </c>
      <c r="V22" s="19">
        <f t="shared" si="17"/>
        <v>94888.333333333343</v>
      </c>
    </row>
    <row r="23" spans="1:22" ht="15" thickBot="1" x14ac:dyDescent="0.4">
      <c r="A23" s="3" t="s">
        <v>32</v>
      </c>
      <c r="B23" s="1">
        <v>24850</v>
      </c>
      <c r="C23" s="2"/>
      <c r="D23" s="1">
        <v>1050</v>
      </c>
      <c r="E23" s="2"/>
      <c r="F23" s="1">
        <v>5105</v>
      </c>
      <c r="G23" s="1">
        <v>4406</v>
      </c>
      <c r="H23" s="2">
        <v>186</v>
      </c>
      <c r="I23" s="1">
        <v>249519</v>
      </c>
      <c r="J23" s="1">
        <v>44244</v>
      </c>
      <c r="K23" s="7"/>
      <c r="L23" s="8"/>
      <c r="M23" s="26">
        <f t="shared" si="9"/>
        <v>4.2253521126760563E-2</v>
      </c>
      <c r="N23" s="4">
        <f t="shared" si="10"/>
        <v>70000</v>
      </c>
      <c r="O23" s="5">
        <f t="shared" si="11"/>
        <v>0.92707142857142855</v>
      </c>
      <c r="P23" s="5"/>
      <c r="Q23" s="22">
        <f t="shared" si="12"/>
        <v>10500</v>
      </c>
      <c r="R23" s="22">
        <f t="shared" si="13"/>
        <v>42000</v>
      </c>
      <c r="S23" s="22">
        <f t="shared" si="14"/>
        <v>17500</v>
      </c>
      <c r="T23" s="22">
        <f t="shared" si="15"/>
        <v>8750</v>
      </c>
      <c r="U23" s="22">
        <f t="shared" si="16"/>
        <v>1050</v>
      </c>
      <c r="V23" s="19">
        <f t="shared" si="17"/>
        <v>68950</v>
      </c>
    </row>
    <row r="24" spans="1:22" ht="15" thickBot="1" x14ac:dyDescent="0.4">
      <c r="A24" s="3" t="s">
        <v>20</v>
      </c>
      <c r="B24" s="1">
        <v>23006</v>
      </c>
      <c r="C24" s="2"/>
      <c r="D24" s="2">
        <v>364</v>
      </c>
      <c r="E24" s="2"/>
      <c r="F24" s="1">
        <v>7449</v>
      </c>
      <c r="G24" s="1">
        <v>3369</v>
      </c>
      <c r="H24" s="2">
        <v>53</v>
      </c>
      <c r="I24" s="1">
        <v>435977</v>
      </c>
      <c r="J24" s="1">
        <v>63840</v>
      </c>
      <c r="K24" s="7"/>
      <c r="L24" s="8"/>
      <c r="M24" s="26">
        <f t="shared" si="9"/>
        <v>1.5821959488829002E-2</v>
      </c>
      <c r="N24" s="4">
        <f t="shared" si="10"/>
        <v>24266.666666666668</v>
      </c>
      <c r="O24" s="5">
        <f t="shared" si="11"/>
        <v>0.69303571428571431</v>
      </c>
      <c r="P24" s="5"/>
      <c r="Q24" s="22">
        <f t="shared" si="12"/>
        <v>3640</v>
      </c>
      <c r="R24" s="22">
        <f t="shared" si="13"/>
        <v>14560</v>
      </c>
      <c r="S24" s="22">
        <f t="shared" si="14"/>
        <v>6066.666666666667</v>
      </c>
      <c r="T24" s="22">
        <f t="shared" si="15"/>
        <v>3033.3333333333335</v>
      </c>
      <c r="U24" s="22">
        <f t="shared" si="16"/>
        <v>364</v>
      </c>
      <c r="V24" s="19">
        <f t="shared" si="17"/>
        <v>23902.666666666668</v>
      </c>
    </row>
    <row r="25" spans="1:22" ht="15" thickBot="1" x14ac:dyDescent="0.4">
      <c r="A25" s="46" t="s">
        <v>9</v>
      </c>
      <c r="B25" s="1">
        <v>22471</v>
      </c>
      <c r="C25" s="2"/>
      <c r="D25" s="1">
        <v>1126</v>
      </c>
      <c r="E25" s="2"/>
      <c r="F25" s="1">
        <v>15151</v>
      </c>
      <c r="G25" s="1">
        <v>2951</v>
      </c>
      <c r="H25" s="2">
        <v>148</v>
      </c>
      <c r="I25" s="1">
        <v>360899</v>
      </c>
      <c r="J25" s="1">
        <v>47394</v>
      </c>
      <c r="K25" s="7"/>
      <c r="L25" s="8"/>
      <c r="M25" s="26">
        <f t="shared" si="9"/>
        <v>5.0109029415691335E-2</v>
      </c>
      <c r="N25" s="4">
        <f t="shared" si="10"/>
        <v>75066.666666666672</v>
      </c>
      <c r="O25" s="5">
        <f t="shared" si="11"/>
        <v>0.79816607460035527</v>
      </c>
      <c r="P25" s="5"/>
      <c r="Q25" s="22">
        <f t="shared" si="12"/>
        <v>11260</v>
      </c>
      <c r="R25" s="22">
        <f t="shared" si="13"/>
        <v>45040</v>
      </c>
      <c r="S25" s="22">
        <f t="shared" si="14"/>
        <v>18766.666666666668</v>
      </c>
      <c r="T25" s="22">
        <f t="shared" si="15"/>
        <v>9383.3333333333339</v>
      </c>
      <c r="U25" s="22">
        <f t="shared" si="16"/>
        <v>1126</v>
      </c>
      <c r="V25" s="19">
        <f t="shared" si="17"/>
        <v>73940.666666666672</v>
      </c>
    </row>
    <row r="26" spans="1:22" ht="15" thickBot="1" x14ac:dyDescent="0.4">
      <c r="A26" s="3" t="s">
        <v>33</v>
      </c>
      <c r="B26" s="1">
        <v>19936</v>
      </c>
      <c r="C26" s="2"/>
      <c r="D26" s="2">
        <v>906</v>
      </c>
      <c r="E26" s="2"/>
      <c r="F26" s="1">
        <v>18960</v>
      </c>
      <c r="G26" s="1">
        <v>2739</v>
      </c>
      <c r="H26" s="2">
        <v>124</v>
      </c>
      <c r="I26" s="1">
        <v>318573</v>
      </c>
      <c r="J26" s="1">
        <v>43768</v>
      </c>
      <c r="K26" s="8"/>
      <c r="L26" s="8"/>
      <c r="M26" s="26">
        <f t="shared" si="9"/>
        <v>4.54454253611557E-2</v>
      </c>
      <c r="N26" s="4">
        <f t="shared" si="10"/>
        <v>60400</v>
      </c>
      <c r="O26" s="5">
        <f t="shared" si="11"/>
        <v>0.68609271523178805</v>
      </c>
      <c r="P26" s="5"/>
      <c r="Q26" s="22">
        <f t="shared" si="12"/>
        <v>9060</v>
      </c>
      <c r="R26" s="22">
        <f t="shared" si="13"/>
        <v>36240</v>
      </c>
      <c r="S26" s="22">
        <f t="shared" si="14"/>
        <v>15100</v>
      </c>
      <c r="T26" s="22">
        <f t="shared" si="15"/>
        <v>7550</v>
      </c>
      <c r="U26" s="22">
        <f t="shared" si="16"/>
        <v>906</v>
      </c>
      <c r="V26" s="19">
        <f t="shared" si="17"/>
        <v>59494</v>
      </c>
    </row>
    <row r="27" spans="1:22" ht="15" thickBot="1" x14ac:dyDescent="0.4">
      <c r="A27" s="3" t="s">
        <v>41</v>
      </c>
      <c r="B27" s="1">
        <v>19552</v>
      </c>
      <c r="C27" s="2"/>
      <c r="D27" s="2">
        <v>535</v>
      </c>
      <c r="E27" s="2"/>
      <c r="F27" s="1">
        <v>7852</v>
      </c>
      <c r="G27" s="1">
        <v>6197</v>
      </c>
      <c r="H27" s="2">
        <v>170</v>
      </c>
      <c r="I27" s="1">
        <v>156727</v>
      </c>
      <c r="J27" s="1">
        <v>49675</v>
      </c>
      <c r="K27" s="7"/>
      <c r="L27" s="8"/>
      <c r="M27" s="26">
        <f t="shared" si="9"/>
        <v>2.7362929623567921E-2</v>
      </c>
      <c r="N27" s="4">
        <f t="shared" si="10"/>
        <v>35666.666666666672</v>
      </c>
      <c r="O27" s="5">
        <f t="shared" si="11"/>
        <v>0.77985046728971963</v>
      </c>
      <c r="P27" s="5"/>
      <c r="Q27" s="22">
        <f t="shared" si="12"/>
        <v>5350.0000000000009</v>
      </c>
      <c r="R27" s="22">
        <f t="shared" si="13"/>
        <v>21400.000000000004</v>
      </c>
      <c r="S27" s="22">
        <f t="shared" si="14"/>
        <v>8916.6666666666679</v>
      </c>
      <c r="T27" s="22">
        <f t="shared" si="15"/>
        <v>4458.3333333333339</v>
      </c>
      <c r="U27" s="22">
        <f t="shared" si="16"/>
        <v>535</v>
      </c>
      <c r="V27" s="19">
        <f t="shared" si="17"/>
        <v>35131.666666666672</v>
      </c>
    </row>
    <row r="28" spans="1:22" ht="15" thickBot="1" x14ac:dyDescent="0.4">
      <c r="A28" s="3" t="s">
        <v>22</v>
      </c>
      <c r="B28" s="1">
        <v>18403</v>
      </c>
      <c r="C28" s="2"/>
      <c r="D28" s="2">
        <v>592</v>
      </c>
      <c r="E28" s="2"/>
      <c r="F28" s="1">
        <v>6165</v>
      </c>
      <c r="G28" s="1">
        <v>3161</v>
      </c>
      <c r="H28" s="2">
        <v>102</v>
      </c>
      <c r="I28" s="1">
        <v>268506</v>
      </c>
      <c r="J28" s="1">
        <v>46116</v>
      </c>
      <c r="K28" s="7"/>
      <c r="L28" s="8"/>
      <c r="M28" s="26">
        <f t="shared" si="9"/>
        <v>3.2168668151931749E-2</v>
      </c>
      <c r="N28" s="4">
        <f t="shared" si="10"/>
        <v>39466.666666666672</v>
      </c>
      <c r="O28" s="5">
        <f t="shared" si="11"/>
        <v>0.84379222972972978</v>
      </c>
      <c r="P28" s="5"/>
      <c r="Q28" s="22">
        <f t="shared" si="12"/>
        <v>5920.0000000000009</v>
      </c>
      <c r="R28" s="22">
        <f t="shared" si="13"/>
        <v>23680.000000000004</v>
      </c>
      <c r="S28" s="22">
        <f t="shared" si="14"/>
        <v>9866.6666666666679</v>
      </c>
      <c r="T28" s="22">
        <f t="shared" si="15"/>
        <v>4933.3333333333339</v>
      </c>
      <c r="U28" s="22">
        <f t="shared" si="16"/>
        <v>592</v>
      </c>
      <c r="V28" s="19">
        <f t="shared" si="17"/>
        <v>38874.666666666672</v>
      </c>
    </row>
    <row r="29" spans="1:22" ht="15" thickBot="1" x14ac:dyDescent="0.4">
      <c r="A29" s="3" t="s">
        <v>36</v>
      </c>
      <c r="B29" s="1">
        <v>17903</v>
      </c>
      <c r="C29" s="2"/>
      <c r="D29" s="2">
        <v>631</v>
      </c>
      <c r="E29" s="2"/>
      <c r="F29" s="1">
        <v>7917</v>
      </c>
      <c r="G29" s="1">
        <v>3651</v>
      </c>
      <c r="H29" s="2">
        <v>129</v>
      </c>
      <c r="I29" s="1">
        <v>217264</v>
      </c>
      <c r="J29" s="1">
        <v>44311</v>
      </c>
      <c r="K29" s="8"/>
      <c r="L29" s="8"/>
      <c r="M29" s="26">
        <f t="shared" si="9"/>
        <v>3.5245489582751491E-2</v>
      </c>
      <c r="N29" s="4">
        <f t="shared" si="10"/>
        <v>42066.666666666672</v>
      </c>
      <c r="O29" s="5">
        <f t="shared" si="11"/>
        <v>0.81179873217115694</v>
      </c>
      <c r="P29" s="5"/>
      <c r="Q29" s="22">
        <f t="shared" si="12"/>
        <v>6310.0000000000009</v>
      </c>
      <c r="R29" s="22">
        <f t="shared" si="13"/>
        <v>25240.000000000004</v>
      </c>
      <c r="S29" s="22">
        <f t="shared" si="14"/>
        <v>10516.666666666668</v>
      </c>
      <c r="T29" s="22">
        <f t="shared" si="15"/>
        <v>5258.3333333333339</v>
      </c>
      <c r="U29" s="22">
        <f t="shared" si="16"/>
        <v>631</v>
      </c>
      <c r="V29" s="19">
        <f t="shared" si="17"/>
        <v>41435.666666666672</v>
      </c>
    </row>
    <row r="30" spans="1:22" ht="15" thickBot="1" x14ac:dyDescent="0.4">
      <c r="A30" s="3" t="s">
        <v>30</v>
      </c>
      <c r="B30" s="1">
        <v>15501</v>
      </c>
      <c r="C30" s="2"/>
      <c r="D30" s="2">
        <v>734</v>
      </c>
      <c r="E30" s="2"/>
      <c r="F30" s="1">
        <v>5366</v>
      </c>
      <c r="G30" s="1">
        <v>5208</v>
      </c>
      <c r="H30" s="2">
        <v>247</v>
      </c>
      <c r="I30" s="1">
        <v>179466</v>
      </c>
      <c r="J30" s="1">
        <v>60301</v>
      </c>
      <c r="K30" s="7"/>
      <c r="L30" s="8"/>
      <c r="M30" s="26">
        <f t="shared" si="9"/>
        <v>4.7351783755886716E-2</v>
      </c>
      <c r="N30" s="4">
        <f t="shared" si="10"/>
        <v>48933.333333333336</v>
      </c>
      <c r="O30" s="5">
        <f t="shared" si="11"/>
        <v>0.89034059945504085</v>
      </c>
      <c r="P30" s="5"/>
      <c r="Q30" s="22">
        <f t="shared" si="12"/>
        <v>7340</v>
      </c>
      <c r="R30" s="22">
        <f t="shared" si="13"/>
        <v>29360</v>
      </c>
      <c r="S30" s="22">
        <f t="shared" si="14"/>
        <v>12233.333333333334</v>
      </c>
      <c r="T30" s="22">
        <f t="shared" si="15"/>
        <v>6116.666666666667</v>
      </c>
      <c r="U30" s="22">
        <f t="shared" si="16"/>
        <v>734</v>
      </c>
      <c r="V30" s="19">
        <f t="shared" si="17"/>
        <v>48199.333333333336</v>
      </c>
    </row>
    <row r="31" spans="1:22" ht="15" thickBot="1" x14ac:dyDescent="0.4">
      <c r="A31" s="3" t="s">
        <v>40</v>
      </c>
      <c r="B31" s="1">
        <v>14928</v>
      </c>
      <c r="C31" s="2"/>
      <c r="D31" s="2">
        <v>718</v>
      </c>
      <c r="E31" s="2"/>
      <c r="F31" s="1">
        <v>12958</v>
      </c>
      <c r="G31" s="1">
        <v>14092</v>
      </c>
      <c r="H31" s="2">
        <v>678</v>
      </c>
      <c r="I31" s="1">
        <v>154493</v>
      </c>
      <c r="J31" s="1">
        <v>145836</v>
      </c>
      <c r="K31" s="8"/>
      <c r="L31" s="8"/>
      <c r="M31" s="26">
        <f t="shared" si="9"/>
        <v>4.8097534833869242E-2</v>
      </c>
      <c r="N31" s="4">
        <f t="shared" si="10"/>
        <v>47866.666666666672</v>
      </c>
      <c r="O31" s="5">
        <f t="shared" si="11"/>
        <v>0.72928969359331475</v>
      </c>
      <c r="P31" s="5"/>
      <c r="Q31" s="22">
        <f t="shared" si="12"/>
        <v>7180.0000000000009</v>
      </c>
      <c r="R31" s="22">
        <f t="shared" si="13"/>
        <v>28720.000000000004</v>
      </c>
      <c r="S31" s="22">
        <f t="shared" si="14"/>
        <v>11966.666666666668</v>
      </c>
      <c r="T31" s="22">
        <f t="shared" si="15"/>
        <v>5983.3333333333339</v>
      </c>
      <c r="U31" s="22">
        <f t="shared" si="16"/>
        <v>718</v>
      </c>
      <c r="V31" s="19">
        <f t="shared" si="17"/>
        <v>47148.666666666672</v>
      </c>
    </row>
    <row r="32" spans="1:22" ht="15" thickBot="1" x14ac:dyDescent="0.4">
      <c r="A32" s="3" t="s">
        <v>50</v>
      </c>
      <c r="B32" s="1">
        <v>14101</v>
      </c>
      <c r="C32" s="2"/>
      <c r="D32" s="2">
        <v>170</v>
      </c>
      <c r="E32" s="2"/>
      <c r="F32" s="1">
        <v>13339</v>
      </c>
      <c r="G32" s="1">
        <v>7290</v>
      </c>
      <c r="H32" s="2">
        <v>88</v>
      </c>
      <c r="I32" s="1">
        <v>103813</v>
      </c>
      <c r="J32" s="1">
        <v>53667</v>
      </c>
      <c r="K32" s="7"/>
      <c r="L32" s="8"/>
      <c r="M32" s="25"/>
      <c r="N32" s="4">
        <f t="shared" si="10"/>
        <v>11333.333333333334</v>
      </c>
      <c r="O32" s="5">
        <f t="shared" si="11"/>
        <v>0.17697058823529405</v>
      </c>
      <c r="P32" s="5"/>
      <c r="Q32" s="22">
        <f>Q29*$N32</f>
        <v>71513333.333333343</v>
      </c>
      <c r="R32" s="22">
        <f>R29*$N32</f>
        <v>286053333.33333337</v>
      </c>
      <c r="S32" s="22">
        <f>S29*$N32</f>
        <v>119188888.88888891</v>
      </c>
      <c r="T32" s="22">
        <f>T29*$N32</f>
        <v>59594444.444444455</v>
      </c>
      <c r="U32" s="22">
        <f>U29*$N32</f>
        <v>7151333.333333334</v>
      </c>
    </row>
    <row r="33" spans="1:16" ht="15" thickBot="1" x14ac:dyDescent="0.4">
      <c r="A33" s="3" t="s">
        <v>35</v>
      </c>
      <c r="B33" s="1">
        <v>13476</v>
      </c>
      <c r="C33" s="2"/>
      <c r="D33" s="2">
        <v>785</v>
      </c>
      <c r="E33" s="2"/>
      <c r="F33" s="1">
        <v>9506</v>
      </c>
      <c r="G33" s="1">
        <v>2196</v>
      </c>
      <c r="H33" s="2">
        <v>128</v>
      </c>
      <c r="I33" s="1">
        <v>217358</v>
      </c>
      <c r="J33" s="1">
        <v>35415</v>
      </c>
      <c r="K33" s="7"/>
      <c r="L33" s="8"/>
      <c r="M33" s="24"/>
      <c r="N33" s="4"/>
      <c r="O33" s="5"/>
      <c r="P33" s="5"/>
    </row>
    <row r="34" spans="1:16" ht="15" thickBot="1" x14ac:dyDescent="0.4">
      <c r="A34" s="3" t="s">
        <v>25</v>
      </c>
      <c r="B34" s="1">
        <v>11861</v>
      </c>
      <c r="C34" s="2"/>
      <c r="D34" s="2">
        <v>494</v>
      </c>
      <c r="E34" s="2"/>
      <c r="F34" s="1">
        <v>5324</v>
      </c>
      <c r="G34" s="1">
        <v>2304</v>
      </c>
      <c r="H34" s="2">
        <v>96</v>
      </c>
      <c r="I34" s="1">
        <v>200216</v>
      </c>
      <c r="J34" s="1">
        <v>38887</v>
      </c>
      <c r="K34" s="7"/>
      <c r="L34" s="8"/>
    </row>
    <row r="35" spans="1:16" ht="15" thickBot="1" x14ac:dyDescent="0.4">
      <c r="A35" s="3" t="s">
        <v>45</v>
      </c>
      <c r="B35" s="1">
        <v>9827</v>
      </c>
      <c r="C35" s="2"/>
      <c r="D35" s="2">
        <v>217</v>
      </c>
      <c r="E35" s="2"/>
      <c r="F35" s="1">
        <v>5231</v>
      </c>
      <c r="G35" s="1">
        <v>3373</v>
      </c>
      <c r="H35" s="2">
        <v>74</v>
      </c>
      <c r="I35" s="1">
        <v>94949</v>
      </c>
      <c r="J35" s="1">
        <v>32591</v>
      </c>
      <c r="K35" s="7"/>
      <c r="L35" s="8"/>
    </row>
    <row r="36" spans="1:16" ht="15" thickBot="1" x14ac:dyDescent="0.4">
      <c r="A36" s="3" t="s">
        <v>28</v>
      </c>
      <c r="B36" s="1">
        <v>9797</v>
      </c>
      <c r="C36" s="2"/>
      <c r="D36" s="2">
        <v>113</v>
      </c>
      <c r="E36" s="2"/>
      <c r="F36" s="1">
        <v>3547</v>
      </c>
      <c r="G36" s="1">
        <v>3056</v>
      </c>
      <c r="H36" s="2">
        <v>35</v>
      </c>
      <c r="I36" s="1">
        <v>213914</v>
      </c>
      <c r="J36" s="1">
        <v>66724</v>
      </c>
      <c r="K36" s="8"/>
      <c r="L36" s="8"/>
    </row>
    <row r="37" spans="1:16" ht="15" thickBot="1" x14ac:dyDescent="0.4">
      <c r="A37" s="3" t="s">
        <v>38</v>
      </c>
      <c r="B37" s="1">
        <v>9704</v>
      </c>
      <c r="C37" s="2"/>
      <c r="D37" s="2">
        <v>431</v>
      </c>
      <c r="E37" s="2"/>
      <c r="F37" s="1">
        <v>6042</v>
      </c>
      <c r="G37" s="1">
        <v>2172</v>
      </c>
      <c r="H37" s="2">
        <v>96</v>
      </c>
      <c r="I37" s="1">
        <v>234142</v>
      </c>
      <c r="J37" s="1">
        <v>52408</v>
      </c>
      <c r="K37" s="8"/>
      <c r="L37" s="8"/>
    </row>
    <row r="38" spans="1:16" ht="15" thickBot="1" x14ac:dyDescent="0.4">
      <c r="A38" s="3" t="s">
        <v>43</v>
      </c>
      <c r="B38" s="1">
        <v>9498</v>
      </c>
      <c r="C38" s="2"/>
      <c r="D38" s="2">
        <v>366</v>
      </c>
      <c r="E38" s="2"/>
      <c r="F38" s="1">
        <v>3866</v>
      </c>
      <c r="G38" s="1">
        <v>9754</v>
      </c>
      <c r="H38" s="2">
        <v>376</v>
      </c>
      <c r="I38" s="1">
        <v>60671</v>
      </c>
      <c r="J38" s="1">
        <v>62306</v>
      </c>
      <c r="K38" s="8"/>
      <c r="L38" s="8"/>
    </row>
    <row r="39" spans="1:16" ht="21.5" thickBot="1" x14ac:dyDescent="0.4">
      <c r="A39" s="3" t="s">
        <v>63</v>
      </c>
      <c r="B39" s="1">
        <v>8801</v>
      </c>
      <c r="C39" s="2"/>
      <c r="D39" s="2">
        <v>466</v>
      </c>
      <c r="E39" s="2"/>
      <c r="F39" s="1">
        <v>7219</v>
      </c>
      <c r="G39" s="1">
        <v>12470</v>
      </c>
      <c r="H39" s="2">
        <v>660</v>
      </c>
      <c r="I39" s="1">
        <v>46483</v>
      </c>
      <c r="J39" s="1">
        <v>65863</v>
      </c>
      <c r="K39" s="8"/>
      <c r="L39" s="8"/>
    </row>
    <row r="40" spans="1:16" ht="15" thickBot="1" x14ac:dyDescent="0.4">
      <c r="A40" s="3" t="s">
        <v>31</v>
      </c>
      <c r="B40" s="1">
        <v>8593</v>
      </c>
      <c r="C40" s="2"/>
      <c r="D40" s="2">
        <v>421</v>
      </c>
      <c r="E40" s="2"/>
      <c r="F40" s="1">
        <v>1856</v>
      </c>
      <c r="G40" s="1">
        <v>2790</v>
      </c>
      <c r="H40" s="2">
        <v>137</v>
      </c>
      <c r="I40" s="1">
        <v>165014</v>
      </c>
      <c r="J40" s="1">
        <v>53573</v>
      </c>
      <c r="K40" s="7"/>
      <c r="L40" s="8"/>
    </row>
    <row r="41" spans="1:16" ht="15" thickBot="1" x14ac:dyDescent="0.4">
      <c r="A41" s="3" t="s">
        <v>44</v>
      </c>
      <c r="B41" s="1">
        <v>7689</v>
      </c>
      <c r="C41" s="2"/>
      <c r="D41" s="2">
        <v>356</v>
      </c>
      <c r="E41" s="2"/>
      <c r="F41" s="1">
        <v>4480</v>
      </c>
      <c r="G41" s="1">
        <v>3667</v>
      </c>
      <c r="H41" s="2">
        <v>170</v>
      </c>
      <c r="I41" s="1">
        <v>199604</v>
      </c>
      <c r="J41" s="1">
        <v>95193</v>
      </c>
      <c r="K41" s="7"/>
      <c r="L41" s="8"/>
    </row>
    <row r="42" spans="1:16" ht="15" thickBot="1" x14ac:dyDescent="0.4">
      <c r="A42" s="3" t="s">
        <v>34</v>
      </c>
      <c r="B42" s="1">
        <v>7253</v>
      </c>
      <c r="C42" s="2"/>
      <c r="D42" s="2">
        <v>133</v>
      </c>
      <c r="E42" s="2"/>
      <c r="F42" s="1">
        <v>1845</v>
      </c>
      <c r="G42" s="1">
        <v>2403</v>
      </c>
      <c r="H42" s="2">
        <v>44</v>
      </c>
      <c r="I42" s="1">
        <v>129515</v>
      </c>
      <c r="J42" s="1">
        <v>42917</v>
      </c>
      <c r="K42" s="8"/>
      <c r="L42" s="8"/>
    </row>
    <row r="43" spans="1:16" ht="15" thickBot="1" x14ac:dyDescent="0.4">
      <c r="A43" s="3" t="s">
        <v>46</v>
      </c>
      <c r="B43" s="1">
        <v>6506</v>
      </c>
      <c r="C43" s="2"/>
      <c r="D43" s="2">
        <v>334</v>
      </c>
      <c r="E43" s="2"/>
      <c r="F43" s="2">
        <v>734</v>
      </c>
      <c r="G43" s="1">
        <v>1644</v>
      </c>
      <c r="H43" s="2">
        <v>84</v>
      </c>
      <c r="I43" s="1">
        <v>193206</v>
      </c>
      <c r="J43" s="1">
        <v>48827</v>
      </c>
      <c r="K43" s="7"/>
      <c r="L43" s="8"/>
    </row>
    <row r="44" spans="1:16" ht="15" thickBot="1" x14ac:dyDescent="0.4">
      <c r="A44" s="3" t="s">
        <v>54</v>
      </c>
      <c r="B44" s="1">
        <v>4993</v>
      </c>
      <c r="C44" s="2"/>
      <c r="D44" s="2">
        <v>62</v>
      </c>
      <c r="E44" s="2"/>
      <c r="F44" s="1">
        <v>1094</v>
      </c>
      <c r="G44" s="1">
        <v>5644</v>
      </c>
      <c r="H44" s="2">
        <v>70</v>
      </c>
      <c r="I44" s="1">
        <v>44128</v>
      </c>
      <c r="J44" s="1">
        <v>49881</v>
      </c>
      <c r="K44" s="8"/>
      <c r="L44" s="8"/>
    </row>
    <row r="45" spans="1:16" ht="15" thickBot="1" x14ac:dyDescent="0.4">
      <c r="A45" s="3" t="s">
        <v>42</v>
      </c>
      <c r="B45" s="1">
        <v>4651</v>
      </c>
      <c r="C45" s="2"/>
      <c r="D45" s="2">
        <v>245</v>
      </c>
      <c r="E45" s="2"/>
      <c r="F45" s="1">
        <v>1458</v>
      </c>
      <c r="G45" s="1">
        <v>3421</v>
      </c>
      <c r="H45" s="2">
        <v>180</v>
      </c>
      <c r="I45" s="1">
        <v>84294</v>
      </c>
      <c r="J45" s="1">
        <v>61994</v>
      </c>
      <c r="K45" s="8"/>
      <c r="L45" s="8"/>
    </row>
    <row r="46" spans="1:16" ht="15" thickBot="1" x14ac:dyDescent="0.4">
      <c r="A46" s="3" t="s">
        <v>37</v>
      </c>
      <c r="B46" s="1">
        <v>4243</v>
      </c>
      <c r="C46" s="2"/>
      <c r="D46" s="2">
        <v>153</v>
      </c>
      <c r="E46" s="2"/>
      <c r="F46" s="1">
        <v>2196</v>
      </c>
      <c r="G46" s="1">
        <v>1006</v>
      </c>
      <c r="H46" s="2">
        <v>36</v>
      </c>
      <c r="I46" s="1">
        <v>129201</v>
      </c>
      <c r="J46" s="1">
        <v>30633</v>
      </c>
      <c r="K46" s="7"/>
      <c r="L46" s="8"/>
    </row>
    <row r="47" spans="1:16" ht="15" thickBot="1" x14ac:dyDescent="0.4">
      <c r="A47" s="3" t="s">
        <v>49</v>
      </c>
      <c r="B47" s="1">
        <v>2839</v>
      </c>
      <c r="C47" s="2"/>
      <c r="D47" s="2">
        <v>82</v>
      </c>
      <c r="E47" s="2"/>
      <c r="F47" s="2">
        <v>509</v>
      </c>
      <c r="G47" s="1">
        <v>1589</v>
      </c>
      <c r="H47" s="2">
        <v>46</v>
      </c>
      <c r="I47" s="1">
        <v>46697</v>
      </c>
      <c r="J47" s="1">
        <v>26131</v>
      </c>
      <c r="K47" s="7"/>
      <c r="L47" s="8"/>
    </row>
    <row r="48" spans="1:16" ht="15" thickBot="1" x14ac:dyDescent="0.4">
      <c r="A48" s="3" t="s">
        <v>53</v>
      </c>
      <c r="B48" s="1">
        <v>2577</v>
      </c>
      <c r="C48" s="2"/>
      <c r="D48" s="2">
        <v>61</v>
      </c>
      <c r="E48" s="2"/>
      <c r="F48" s="2">
        <v>557</v>
      </c>
      <c r="G48" s="1">
        <v>3382</v>
      </c>
      <c r="H48" s="2">
        <v>80</v>
      </c>
      <c r="I48" s="1">
        <v>72040</v>
      </c>
      <c r="J48" s="1">
        <v>94533</v>
      </c>
      <c r="K48" s="8"/>
      <c r="L48" s="8"/>
    </row>
    <row r="49" spans="1:12" ht="15" thickBot="1" x14ac:dyDescent="0.4">
      <c r="A49" s="3" t="s">
        <v>39</v>
      </c>
      <c r="B49" s="1">
        <v>2325</v>
      </c>
      <c r="C49" s="2"/>
      <c r="D49" s="2">
        <v>89</v>
      </c>
      <c r="E49" s="2"/>
      <c r="F49" s="2">
        <v>684</v>
      </c>
      <c r="G49" s="1">
        <v>1730</v>
      </c>
      <c r="H49" s="2">
        <v>66</v>
      </c>
      <c r="I49" s="1">
        <v>54061</v>
      </c>
      <c r="J49" s="1">
        <v>40218</v>
      </c>
      <c r="K49" s="7"/>
      <c r="L49" s="8"/>
    </row>
    <row r="50" spans="1:12" ht="15" thickBot="1" x14ac:dyDescent="0.4">
      <c r="A50" s="3" t="s">
        <v>56</v>
      </c>
      <c r="B50" s="1">
        <v>2010</v>
      </c>
      <c r="C50" s="2"/>
      <c r="D50" s="2">
        <v>75</v>
      </c>
      <c r="E50" s="2"/>
      <c r="F50" s="2">
        <v>632</v>
      </c>
      <c r="G50" s="1">
        <v>1122</v>
      </c>
      <c r="H50" s="2">
        <v>42</v>
      </c>
      <c r="I50" s="1">
        <v>97622</v>
      </c>
      <c r="J50" s="1">
        <v>54472</v>
      </c>
      <c r="K50" s="8"/>
      <c r="L50" s="8"/>
    </row>
    <row r="51" spans="1:12" ht="15" thickBot="1" x14ac:dyDescent="0.4">
      <c r="A51" s="3" t="s">
        <v>48</v>
      </c>
      <c r="B51" s="2">
        <v>981</v>
      </c>
      <c r="C51" s="2"/>
      <c r="D51" s="2">
        <v>55</v>
      </c>
      <c r="E51" s="2"/>
      <c r="F51" s="2">
        <v>53</v>
      </c>
      <c r="G51" s="1">
        <v>1572</v>
      </c>
      <c r="H51" s="2">
        <v>88</v>
      </c>
      <c r="I51" s="1">
        <v>33970</v>
      </c>
      <c r="J51" s="1">
        <v>54440</v>
      </c>
      <c r="K51" s="8"/>
      <c r="L51" s="8"/>
    </row>
    <row r="52" spans="1:12" ht="15" thickBot="1" x14ac:dyDescent="0.4">
      <c r="A52" s="3" t="s">
        <v>55</v>
      </c>
      <c r="B52" s="2">
        <v>903</v>
      </c>
      <c r="C52" s="2"/>
      <c r="D52" s="2">
        <v>16</v>
      </c>
      <c r="E52" s="2"/>
      <c r="F52" s="2">
        <v>229</v>
      </c>
      <c r="G52" s="1">
        <v>1560</v>
      </c>
      <c r="H52" s="2">
        <v>28</v>
      </c>
      <c r="I52" s="1">
        <v>24393</v>
      </c>
      <c r="J52" s="1">
        <v>42147</v>
      </c>
      <c r="K52" s="7"/>
      <c r="L52" s="8"/>
    </row>
    <row r="53" spans="1:12" ht="15" thickBot="1" x14ac:dyDescent="0.4">
      <c r="A53" s="3" t="s">
        <v>47</v>
      </c>
      <c r="B53" s="2">
        <v>652</v>
      </c>
      <c r="C53" s="2"/>
      <c r="D53" s="2">
        <v>17</v>
      </c>
      <c r="E53" s="2"/>
      <c r="F53" s="2">
        <v>27</v>
      </c>
      <c r="G53" s="2">
        <v>460</v>
      </c>
      <c r="H53" s="2">
        <v>12</v>
      </c>
      <c r="I53" s="1">
        <v>55336</v>
      </c>
      <c r="J53" s="1">
        <v>39083</v>
      </c>
      <c r="K53" s="7"/>
      <c r="L53" s="8"/>
    </row>
    <row r="54" spans="1:12" ht="15" thickBot="1" x14ac:dyDescent="0.4">
      <c r="A54" s="3" t="s">
        <v>51</v>
      </c>
      <c r="B54" s="2">
        <v>515</v>
      </c>
      <c r="C54" s="2"/>
      <c r="D54" s="2">
        <v>17</v>
      </c>
      <c r="E54" s="2"/>
      <c r="F54" s="2">
        <v>42</v>
      </c>
      <c r="G54" s="2">
        <v>482</v>
      </c>
      <c r="H54" s="2">
        <v>16</v>
      </c>
      <c r="I54" s="1">
        <v>39798</v>
      </c>
      <c r="J54" s="1">
        <v>37237</v>
      </c>
      <c r="K54" s="7"/>
      <c r="L54" s="8"/>
    </row>
    <row r="55" spans="1:12" ht="15" thickBot="1" x14ac:dyDescent="0.4">
      <c r="A55" s="3" t="s">
        <v>52</v>
      </c>
      <c r="B55" s="2">
        <v>460</v>
      </c>
      <c r="C55" s="2"/>
      <c r="D55" s="2">
        <v>10</v>
      </c>
      <c r="E55" s="2"/>
      <c r="F55" s="2">
        <v>82</v>
      </c>
      <c r="G55" s="2">
        <v>629</v>
      </c>
      <c r="H55" s="2">
        <v>14</v>
      </c>
      <c r="I55" s="1">
        <v>53063</v>
      </c>
      <c r="J55" s="1">
        <v>72536</v>
      </c>
      <c r="K55" s="8"/>
      <c r="L55" s="8"/>
    </row>
    <row r="56" spans="1:12" ht="15" thickBot="1" x14ac:dyDescent="0.4">
      <c r="A56" s="3" t="s">
        <v>64</v>
      </c>
      <c r="B56" s="2">
        <v>172</v>
      </c>
      <c r="C56" s="2"/>
      <c r="D56" s="2">
        <v>5</v>
      </c>
      <c r="E56" s="2"/>
      <c r="F56" s="2">
        <v>24</v>
      </c>
      <c r="G56" s="2"/>
      <c r="H56" s="2"/>
      <c r="I56" s="1">
        <v>5803</v>
      </c>
      <c r="J56" s="2"/>
      <c r="K56" s="8"/>
      <c r="L56" s="7"/>
    </row>
    <row r="57" spans="1:12" ht="21.5" thickBot="1" x14ac:dyDescent="0.4">
      <c r="A57" s="3" t="s">
        <v>67</v>
      </c>
      <c r="B57" s="2">
        <v>22</v>
      </c>
      <c r="C57" s="2"/>
      <c r="D57" s="2">
        <v>2</v>
      </c>
      <c r="E57" s="2"/>
      <c r="F57" s="2">
        <v>4</v>
      </c>
      <c r="G57" s="2"/>
      <c r="H57" s="2"/>
      <c r="I57" s="1">
        <v>6008</v>
      </c>
      <c r="J57" s="2"/>
      <c r="K57" s="8"/>
      <c r="L57" s="7"/>
    </row>
    <row r="58" spans="1:12" ht="15" thickBot="1" x14ac:dyDescent="0.4">
      <c r="A58" s="3" t="s">
        <v>65</v>
      </c>
      <c r="B58" s="1">
        <v>3776</v>
      </c>
      <c r="C58" s="2"/>
      <c r="D58" s="2">
        <v>136</v>
      </c>
      <c r="E58" s="2"/>
      <c r="F58" s="1">
        <v>2790</v>
      </c>
      <c r="G58" s="1">
        <v>1115</v>
      </c>
      <c r="H58" s="2">
        <v>40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58" t="s">
        <v>66</v>
      </c>
      <c r="B59" s="59">
        <v>69</v>
      </c>
      <c r="C59" s="59"/>
      <c r="D59" s="59">
        <v>6</v>
      </c>
      <c r="E59" s="59"/>
      <c r="F59" s="59">
        <v>2</v>
      </c>
      <c r="G59" s="59"/>
      <c r="H59" s="59"/>
      <c r="I59" s="60">
        <v>1708</v>
      </c>
      <c r="J59" s="59"/>
      <c r="K59" s="61"/>
      <c r="L59" s="47"/>
    </row>
  </sheetData>
  <mergeCells count="2">
    <mergeCell ref="L1:N1"/>
    <mergeCell ref="Q1:U1"/>
  </mergeCells>
  <hyperlinks>
    <hyperlink ref="A5" r:id="rId1" display="https://www.worldometers.info/coronavirus/usa/new-york/" xr:uid="{9D65685E-724F-4780-9B52-17DC52867E7F}"/>
    <hyperlink ref="A6" r:id="rId2" display="https://www.worldometers.info/coronavirus/usa/new-jersey/" xr:uid="{ADCB6CB4-B77C-4612-87E8-CD4A31130DC9}"/>
    <hyperlink ref="A7" r:id="rId3" display="https://www.worldometers.info/coronavirus/usa/illinois/" xr:uid="{50A9F06E-663F-42B5-B4C8-9268BE568B04}"/>
    <hyperlink ref="A8" r:id="rId4" display="https://www.worldometers.info/coronavirus/usa/california/" xr:uid="{93F1F0D8-4F4A-43DA-9DB0-2169FC5B26AA}"/>
    <hyperlink ref="A9" r:id="rId5" display="https://www.worldometers.info/coronavirus/usa/massachusetts/" xr:uid="{F892E1F1-F1E1-4906-BB2D-BCE419F7E8A8}"/>
    <hyperlink ref="A10" r:id="rId6" display="https://www.worldometers.info/coronavirus/usa/pennsylvania/" xr:uid="{35F61E0A-6A2E-415D-8428-B0DA771B91B3}"/>
    <hyperlink ref="A11" r:id="rId7" display="https://www.worldometers.info/coronavirus/usa/texas/" xr:uid="{295E4A22-DAE1-40BA-9495-98B373F14B39}"/>
    <hyperlink ref="A13" r:id="rId8" display="https://www.worldometers.info/coronavirus/usa/florida/" xr:uid="{361B8FF2-A956-4B0A-A8E3-85609CD13A5F}"/>
    <hyperlink ref="A18" r:id="rId9" display="https://www.worldometers.info/coronavirus/usa/louisiana/" xr:uid="{039D51C3-7A3B-48A5-9C16-934D5A81A53F}"/>
    <hyperlink ref="A19" r:id="rId10" display="https://www.worldometers.info/coronavirus/usa/ohio/" xr:uid="{ADDFA4B5-B3E0-40E5-ABF1-11517F4FD05D}"/>
    <hyperlink ref="A25" r:id="rId11" display="https://www.worldometers.info/coronavirus/usa/washington/" xr:uid="{3DB96BD5-6724-4380-BF21-F880CF7E3F4E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4.08984375" style="34" customWidth="1"/>
    <col min="12" max="12" width="10.08984375" style="34" customWidth="1"/>
    <col min="13" max="13" width="8.7265625" style="34"/>
    <col min="14" max="14" width="12.6328125" style="34" customWidth="1"/>
    <col min="15" max="15" width="9.81640625" style="54" customWidth="1"/>
    <col min="16" max="16384" width="8.7265625" style="34"/>
  </cols>
  <sheetData>
    <row r="1" spans="1:15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  <c r="N1" s="33" t="s">
        <v>100</v>
      </c>
      <c r="O1" s="33" t="s">
        <v>101</v>
      </c>
    </row>
    <row r="2" spans="1:15" ht="15" thickBot="1" x14ac:dyDescent="0.35">
      <c r="A2" s="3" t="s">
        <v>36</v>
      </c>
      <c r="B2" s="1">
        <v>17903</v>
      </c>
      <c r="C2" s="2"/>
      <c r="D2" s="2">
        <v>631</v>
      </c>
      <c r="E2" s="2"/>
      <c r="F2" s="1">
        <v>7917</v>
      </c>
      <c r="G2" s="1">
        <v>3651</v>
      </c>
      <c r="H2" s="2">
        <v>129</v>
      </c>
      <c r="I2" s="1">
        <v>217264</v>
      </c>
      <c r="J2" s="1">
        <v>44311</v>
      </c>
      <c r="K2" s="43"/>
      <c r="L2" s="51">
        <f>IFERROR(B2/I2,0)</f>
        <v>8.2402054643199052E-2</v>
      </c>
      <c r="M2" s="52">
        <f>IFERROR(H2/G2,0)</f>
        <v>3.5332785538208712E-2</v>
      </c>
      <c r="N2" s="50">
        <f>D2*250</f>
        <v>157750</v>
      </c>
      <c r="O2" s="53">
        <f>ABS(N2-B2)/B2</f>
        <v>7.8113723956878731</v>
      </c>
    </row>
    <row r="3" spans="1:15" ht="14.5" thickBot="1" x14ac:dyDescent="0.35">
      <c r="A3" s="3" t="s">
        <v>52</v>
      </c>
      <c r="B3" s="2">
        <v>460</v>
      </c>
      <c r="C3" s="2"/>
      <c r="D3" s="2">
        <v>10</v>
      </c>
      <c r="E3" s="2"/>
      <c r="F3" s="2">
        <v>82</v>
      </c>
      <c r="G3" s="2">
        <v>629</v>
      </c>
      <c r="H3" s="2">
        <v>14</v>
      </c>
      <c r="I3" s="1">
        <v>53063</v>
      </c>
      <c r="J3" s="1">
        <v>72536</v>
      </c>
      <c r="K3" s="44"/>
      <c r="L3" s="51">
        <f>IFERROR(B3/I3,0)</f>
        <v>8.6689406931383453E-3</v>
      </c>
      <c r="M3" s="52">
        <f>IFERROR(H3/G3,0)</f>
        <v>2.2257551669316374E-2</v>
      </c>
      <c r="N3" s="50">
        <f>D3*250</f>
        <v>2500</v>
      </c>
      <c r="O3" s="53">
        <f t="shared" ref="O3:O56" si="0">ABS(N3-B3)/B3</f>
        <v>4.4347826086956523</v>
      </c>
    </row>
    <row r="4" spans="1:15" ht="15" thickBot="1" x14ac:dyDescent="0.35">
      <c r="A4" s="3" t="s">
        <v>33</v>
      </c>
      <c r="B4" s="1">
        <v>19936</v>
      </c>
      <c r="C4" s="2"/>
      <c r="D4" s="2">
        <v>906</v>
      </c>
      <c r="E4" s="2"/>
      <c r="F4" s="1">
        <v>18960</v>
      </c>
      <c r="G4" s="1">
        <v>2739</v>
      </c>
      <c r="H4" s="2">
        <v>124</v>
      </c>
      <c r="I4" s="1">
        <v>318573</v>
      </c>
      <c r="J4" s="1">
        <v>43768</v>
      </c>
      <c r="K4" s="43"/>
      <c r="L4" s="51">
        <f>IFERROR(B4/I4,0)</f>
        <v>6.2579063511345914E-2</v>
      </c>
      <c r="M4" s="52">
        <f>IFERROR(H4/G4,0)</f>
        <v>4.5271997079225995E-2</v>
      </c>
      <c r="N4" s="50">
        <f>D4*250</f>
        <v>226500</v>
      </c>
      <c r="O4" s="53">
        <f t="shared" si="0"/>
        <v>10.361356340288925</v>
      </c>
    </row>
    <row r="5" spans="1:15" ht="12.5" customHeight="1" thickBot="1" x14ac:dyDescent="0.35">
      <c r="A5" s="3" t="s">
        <v>34</v>
      </c>
      <c r="B5" s="1">
        <v>7253</v>
      </c>
      <c r="C5" s="2"/>
      <c r="D5" s="2">
        <v>133</v>
      </c>
      <c r="E5" s="2"/>
      <c r="F5" s="1">
        <v>1845</v>
      </c>
      <c r="G5" s="1">
        <v>2403</v>
      </c>
      <c r="H5" s="2">
        <v>44</v>
      </c>
      <c r="I5" s="1">
        <v>129515</v>
      </c>
      <c r="J5" s="1">
        <v>42917</v>
      </c>
      <c r="K5" s="44"/>
      <c r="L5" s="51">
        <f>IFERROR(B5/I5,0)</f>
        <v>5.6001235378141528E-2</v>
      </c>
      <c r="M5" s="52">
        <f>IFERROR(H5/G5,0)</f>
        <v>1.8310445276737412E-2</v>
      </c>
      <c r="N5" s="50">
        <f>D5*250</f>
        <v>33250</v>
      </c>
      <c r="O5" s="53">
        <f t="shared" si="0"/>
        <v>3.5843099407141872</v>
      </c>
    </row>
    <row r="6" spans="1:15" ht="15" thickBot="1" x14ac:dyDescent="0.35">
      <c r="A6" s="46" t="s">
        <v>10</v>
      </c>
      <c r="B6" s="1">
        <v>112584</v>
      </c>
      <c r="C6" s="2"/>
      <c r="D6" s="1">
        <v>4240</v>
      </c>
      <c r="E6" s="2"/>
      <c r="F6" s="1">
        <v>84576</v>
      </c>
      <c r="G6" s="1">
        <v>2849</v>
      </c>
      <c r="H6" s="2">
        <v>107</v>
      </c>
      <c r="I6" s="1">
        <v>1944848</v>
      </c>
      <c r="J6" s="1">
        <v>49221</v>
      </c>
      <c r="K6" s="43"/>
      <c r="L6" s="51">
        <f>IFERROR(B6/I6,0)</f>
        <v>5.7888328548040775E-2</v>
      </c>
      <c r="M6" s="52">
        <f>IFERROR(H6/G6,0)</f>
        <v>3.7557037557037556E-2</v>
      </c>
      <c r="N6" s="50">
        <f>D6*250</f>
        <v>1060000</v>
      </c>
      <c r="O6" s="53">
        <f t="shared" si="0"/>
        <v>8.4151922120372351</v>
      </c>
    </row>
    <row r="7" spans="1:15" ht="14.5" thickBot="1" x14ac:dyDescent="0.35">
      <c r="A7" s="3" t="s">
        <v>18</v>
      </c>
      <c r="B7" s="1">
        <v>26378</v>
      </c>
      <c r="C7" s="2"/>
      <c r="D7" s="1">
        <v>1445</v>
      </c>
      <c r="E7" s="2"/>
      <c r="F7" s="1">
        <v>22861</v>
      </c>
      <c r="G7" s="1">
        <v>4581</v>
      </c>
      <c r="H7" s="2">
        <v>251</v>
      </c>
      <c r="I7" s="1">
        <v>183947</v>
      </c>
      <c r="J7" s="1">
        <v>31942</v>
      </c>
      <c r="K7" s="44"/>
      <c r="L7" s="51">
        <f>IFERROR(B7/I7,0)</f>
        <v>0.14340000108726969</v>
      </c>
      <c r="M7" s="52">
        <f>IFERROR(H7/G7,0)</f>
        <v>5.4791530233573457E-2</v>
      </c>
      <c r="N7" s="50">
        <f>D7*250</f>
        <v>361250</v>
      </c>
      <c r="O7" s="53">
        <f t="shared" si="0"/>
        <v>12.695124725149746</v>
      </c>
    </row>
    <row r="8" spans="1:15" ht="15" thickBot="1" x14ac:dyDescent="0.35">
      <c r="A8" s="3" t="s">
        <v>23</v>
      </c>
      <c r="B8" s="1">
        <v>42201</v>
      </c>
      <c r="C8" s="2"/>
      <c r="D8" s="1">
        <v>3944</v>
      </c>
      <c r="E8" s="2"/>
      <c r="F8" s="1">
        <v>30746</v>
      </c>
      <c r="G8" s="1">
        <v>11837</v>
      </c>
      <c r="H8" s="1">
        <v>1106</v>
      </c>
      <c r="I8" s="1">
        <v>250046</v>
      </c>
      <c r="J8" s="1">
        <v>70133</v>
      </c>
      <c r="K8" s="43"/>
      <c r="L8" s="51">
        <f>IFERROR(B8/I8,0)</f>
        <v>0.16877294577797686</v>
      </c>
      <c r="M8" s="52">
        <f>IFERROR(H8/G8,0)</f>
        <v>9.3435836782968656E-2</v>
      </c>
      <c r="N8" s="50">
        <f>D8*250</f>
        <v>986000</v>
      </c>
      <c r="O8" s="53">
        <f t="shared" si="0"/>
        <v>22.364375251771285</v>
      </c>
    </row>
    <row r="9" spans="1:15" ht="15" thickBot="1" x14ac:dyDescent="0.35">
      <c r="A9" s="3" t="s">
        <v>43</v>
      </c>
      <c r="B9" s="1">
        <v>9498</v>
      </c>
      <c r="C9" s="2"/>
      <c r="D9" s="2">
        <v>366</v>
      </c>
      <c r="E9" s="2"/>
      <c r="F9" s="1">
        <v>3866</v>
      </c>
      <c r="G9" s="1">
        <v>9754</v>
      </c>
      <c r="H9" s="2">
        <v>376</v>
      </c>
      <c r="I9" s="1">
        <v>60671</v>
      </c>
      <c r="J9" s="1">
        <v>62306</v>
      </c>
      <c r="K9" s="43"/>
      <c r="L9" s="51">
        <f>IFERROR(B9/I9,0)</f>
        <v>0.15654925747062023</v>
      </c>
      <c r="M9" s="52">
        <f>IFERROR(H9/G9,0)</f>
        <v>3.8548287881894606E-2</v>
      </c>
      <c r="N9" s="50">
        <f>D9*250</f>
        <v>91500</v>
      </c>
      <c r="O9" s="53">
        <f t="shared" si="0"/>
        <v>8.6336070751737211</v>
      </c>
    </row>
    <row r="10" spans="1:15" ht="14.5" thickBot="1" x14ac:dyDescent="0.35">
      <c r="A10" s="3" t="s">
        <v>63</v>
      </c>
      <c r="B10" s="1">
        <v>8801</v>
      </c>
      <c r="C10" s="2"/>
      <c r="D10" s="2">
        <v>466</v>
      </c>
      <c r="E10" s="2"/>
      <c r="F10" s="1">
        <v>7219</v>
      </c>
      <c r="G10" s="1">
        <v>12470</v>
      </c>
      <c r="H10" s="2">
        <v>660</v>
      </c>
      <c r="I10" s="1">
        <v>46483</v>
      </c>
      <c r="J10" s="1">
        <v>65863</v>
      </c>
      <c r="K10" s="44"/>
      <c r="L10" s="51">
        <f>IFERROR(B10/I10,0)</f>
        <v>0.18933803756211948</v>
      </c>
      <c r="M10" s="52">
        <f>IFERROR(H10/G10,0)</f>
        <v>5.2927024859663191E-2</v>
      </c>
      <c r="N10" s="50">
        <f>D10*250</f>
        <v>116500</v>
      </c>
      <c r="O10" s="53">
        <f t="shared" si="0"/>
        <v>12.237132144074536</v>
      </c>
    </row>
    <row r="11" spans="1:15" ht="15" thickBot="1" x14ac:dyDescent="0.35">
      <c r="A11" s="46" t="s">
        <v>13</v>
      </c>
      <c r="B11" s="1">
        <v>56163</v>
      </c>
      <c r="C11" s="2"/>
      <c r="D11" s="1">
        <v>2452</v>
      </c>
      <c r="E11" s="2"/>
      <c r="F11" s="1">
        <v>44463</v>
      </c>
      <c r="G11" s="1">
        <v>2615</v>
      </c>
      <c r="H11" s="2">
        <v>114</v>
      </c>
      <c r="I11" s="1">
        <v>1022265</v>
      </c>
      <c r="J11" s="1">
        <v>47596</v>
      </c>
      <c r="K11" s="44"/>
      <c r="L11" s="51">
        <f>IFERROR(B11/I11,0)</f>
        <v>5.4939766107613974E-2</v>
      </c>
      <c r="M11" s="52">
        <f>IFERROR(H11/G11,0)</f>
        <v>4.3594646271510516E-2</v>
      </c>
      <c r="N11" s="50">
        <f>D11*250</f>
        <v>613000</v>
      </c>
      <c r="O11" s="53">
        <f t="shared" si="0"/>
        <v>9.9146591172124001</v>
      </c>
    </row>
    <row r="12" spans="1:15" ht="14.5" thickBot="1" x14ac:dyDescent="0.35">
      <c r="A12" s="3" t="s">
        <v>16</v>
      </c>
      <c r="B12" s="1">
        <v>47063</v>
      </c>
      <c r="C12" s="2"/>
      <c r="D12" s="1">
        <v>2053</v>
      </c>
      <c r="E12" s="2"/>
      <c r="F12" s="1">
        <v>44313</v>
      </c>
      <c r="G12" s="1">
        <v>4433</v>
      </c>
      <c r="H12" s="2">
        <v>193</v>
      </c>
      <c r="I12" s="1">
        <v>553986</v>
      </c>
      <c r="J12" s="1">
        <v>52177</v>
      </c>
      <c r="K12" s="44"/>
      <c r="L12" s="51">
        <f>IFERROR(B12/I12,0)</f>
        <v>8.495341037499142E-2</v>
      </c>
      <c r="M12" s="52">
        <f>IFERROR(H12/G12,0)</f>
        <v>4.3537108053237086E-2</v>
      </c>
      <c r="N12" s="50">
        <f>D12*250</f>
        <v>513250</v>
      </c>
      <c r="O12" s="53">
        <f t="shared" si="0"/>
        <v>9.905594628476722</v>
      </c>
    </row>
    <row r="13" spans="1:15" ht="14.5" thickBot="1" x14ac:dyDescent="0.35">
      <c r="A13" s="3" t="s">
        <v>64</v>
      </c>
      <c r="B13" s="2">
        <v>172</v>
      </c>
      <c r="C13" s="2"/>
      <c r="D13" s="2">
        <v>5</v>
      </c>
      <c r="E13" s="2"/>
      <c r="F13" s="2">
        <v>24</v>
      </c>
      <c r="G13" s="2"/>
      <c r="H13" s="2"/>
      <c r="I13" s="1">
        <v>5803</v>
      </c>
      <c r="J13" s="2"/>
      <c r="K13" s="44"/>
      <c r="L13" s="51">
        <f>IFERROR(B13/I13,0)</f>
        <v>2.9639841461313113E-2</v>
      </c>
      <c r="M13" s="52">
        <f>IFERROR(H13/G13,0)</f>
        <v>0</v>
      </c>
      <c r="N13" s="50">
        <f>D13*250</f>
        <v>1250</v>
      </c>
      <c r="O13" s="53">
        <f t="shared" si="0"/>
        <v>6.2674418604651159</v>
      </c>
    </row>
    <row r="14" spans="1:15" ht="14.5" thickBot="1" x14ac:dyDescent="0.35">
      <c r="A14" s="3" t="s">
        <v>47</v>
      </c>
      <c r="B14" s="2">
        <v>652</v>
      </c>
      <c r="C14" s="2"/>
      <c r="D14" s="2">
        <v>17</v>
      </c>
      <c r="E14" s="2"/>
      <c r="F14" s="2">
        <v>27</v>
      </c>
      <c r="G14" s="2">
        <v>460</v>
      </c>
      <c r="H14" s="2">
        <v>12</v>
      </c>
      <c r="I14" s="1">
        <v>55336</v>
      </c>
      <c r="J14" s="1">
        <v>39083</v>
      </c>
      <c r="K14" s="44"/>
      <c r="L14" s="51">
        <f>IFERROR(B14/I14,0)</f>
        <v>1.1782564695677317E-2</v>
      </c>
      <c r="M14" s="52">
        <f>IFERROR(H14/G14,0)</f>
        <v>2.6086956521739129E-2</v>
      </c>
      <c r="N14" s="50">
        <f>D14*250</f>
        <v>4250</v>
      </c>
      <c r="O14" s="53">
        <f t="shared" si="0"/>
        <v>5.5184049079754605</v>
      </c>
    </row>
    <row r="15" spans="1:15" ht="15" thickBot="1" x14ac:dyDescent="0.35">
      <c r="A15" s="3" t="s">
        <v>49</v>
      </c>
      <c r="B15" s="1">
        <v>2839</v>
      </c>
      <c r="C15" s="2"/>
      <c r="D15" s="2">
        <v>82</v>
      </c>
      <c r="E15" s="2"/>
      <c r="F15" s="2">
        <v>509</v>
      </c>
      <c r="G15" s="1">
        <v>1589</v>
      </c>
      <c r="H15" s="2">
        <v>46</v>
      </c>
      <c r="I15" s="1">
        <v>46697</v>
      </c>
      <c r="J15" s="1">
        <v>26131</v>
      </c>
      <c r="K15" s="43"/>
      <c r="L15" s="51">
        <f>IFERROR(B15/I15,0)</f>
        <v>6.0796196757821705E-2</v>
      </c>
      <c r="M15" s="52">
        <f>IFERROR(H15/G15,0)</f>
        <v>2.8949024543738201E-2</v>
      </c>
      <c r="N15" s="50">
        <f>D15*250</f>
        <v>20500</v>
      </c>
      <c r="O15" s="53">
        <f t="shared" si="0"/>
        <v>6.220852412821416</v>
      </c>
    </row>
    <row r="16" spans="1:15" ht="15" thickBot="1" x14ac:dyDescent="0.35">
      <c r="A16" s="46" t="s">
        <v>12</v>
      </c>
      <c r="B16" s="1">
        <v>120260</v>
      </c>
      <c r="C16" s="2"/>
      <c r="D16" s="1">
        <v>5390</v>
      </c>
      <c r="E16" s="2"/>
      <c r="F16" s="1">
        <v>52885</v>
      </c>
      <c r="G16" s="1">
        <v>9490</v>
      </c>
      <c r="H16" s="2">
        <v>425</v>
      </c>
      <c r="I16" s="1">
        <v>898259</v>
      </c>
      <c r="J16" s="1">
        <v>70886</v>
      </c>
      <c r="K16" s="44"/>
      <c r="L16" s="51">
        <f>IFERROR(B16/I16,0)</f>
        <v>0.133881207981217</v>
      </c>
      <c r="M16" s="52">
        <f>IFERROR(H16/G16,0)</f>
        <v>4.4783983140147525E-2</v>
      </c>
      <c r="N16" s="50">
        <f>D16*250</f>
        <v>1347500</v>
      </c>
      <c r="O16" s="53">
        <f t="shared" si="0"/>
        <v>10.20488940628638</v>
      </c>
    </row>
    <row r="17" spans="1:15" ht="15" thickBot="1" x14ac:dyDescent="0.35">
      <c r="A17" s="3" t="s">
        <v>27</v>
      </c>
      <c r="B17" s="1">
        <v>34574</v>
      </c>
      <c r="C17" s="2"/>
      <c r="D17" s="1">
        <v>2134</v>
      </c>
      <c r="E17" s="2"/>
      <c r="F17" s="1">
        <v>29662</v>
      </c>
      <c r="G17" s="1">
        <v>5136</v>
      </c>
      <c r="H17" s="2">
        <v>317</v>
      </c>
      <c r="I17" s="1">
        <v>261546</v>
      </c>
      <c r="J17" s="1">
        <v>38850</v>
      </c>
      <c r="K17" s="43"/>
      <c r="L17" s="51">
        <f>IFERROR(B17/I17,0)</f>
        <v>0.13219089567418352</v>
      </c>
      <c r="M17" s="52">
        <f>IFERROR(H17/G17,0)</f>
        <v>6.1721183800623053E-2</v>
      </c>
      <c r="N17" s="50">
        <f>D17*250</f>
        <v>533500</v>
      </c>
      <c r="O17" s="53">
        <f t="shared" si="0"/>
        <v>14.430670445999885</v>
      </c>
    </row>
    <row r="18" spans="1:15" ht="14.5" thickBot="1" x14ac:dyDescent="0.35">
      <c r="A18" s="3" t="s">
        <v>41</v>
      </c>
      <c r="B18" s="1">
        <v>19552</v>
      </c>
      <c r="C18" s="2"/>
      <c r="D18" s="2">
        <v>535</v>
      </c>
      <c r="E18" s="2"/>
      <c r="F18" s="1">
        <v>7852</v>
      </c>
      <c r="G18" s="1">
        <v>6197</v>
      </c>
      <c r="H18" s="2">
        <v>170</v>
      </c>
      <c r="I18" s="1">
        <v>156727</v>
      </c>
      <c r="J18" s="1">
        <v>49675</v>
      </c>
      <c r="K18" s="44"/>
      <c r="L18" s="51">
        <f>IFERROR(B18/I18,0)</f>
        <v>0.12475195722498357</v>
      </c>
      <c r="M18" s="52">
        <f>IFERROR(H18/G18,0)</f>
        <v>2.7432628691302242E-2</v>
      </c>
      <c r="N18" s="50">
        <f>D18*250</f>
        <v>133750</v>
      </c>
      <c r="O18" s="53">
        <f t="shared" si="0"/>
        <v>5.8407324058919805</v>
      </c>
    </row>
    <row r="19" spans="1:15" ht="14.5" thickBot="1" x14ac:dyDescent="0.35">
      <c r="A19" s="3" t="s">
        <v>45</v>
      </c>
      <c r="B19" s="1">
        <v>9827</v>
      </c>
      <c r="C19" s="2"/>
      <c r="D19" s="2">
        <v>217</v>
      </c>
      <c r="E19" s="2"/>
      <c r="F19" s="1">
        <v>5231</v>
      </c>
      <c r="G19" s="1">
        <v>3373</v>
      </c>
      <c r="H19" s="2">
        <v>74</v>
      </c>
      <c r="I19" s="1">
        <v>94949</v>
      </c>
      <c r="J19" s="1">
        <v>32591</v>
      </c>
      <c r="K19" s="44"/>
      <c r="L19" s="51">
        <f>IFERROR(B19/I19,0)</f>
        <v>0.10349766716869056</v>
      </c>
      <c r="M19" s="52">
        <f>IFERROR(H19/G19,0)</f>
        <v>2.1938926771420102E-2</v>
      </c>
      <c r="N19" s="50">
        <f>D19*250</f>
        <v>54250</v>
      </c>
      <c r="O19" s="53">
        <f t="shared" si="0"/>
        <v>4.5205047318611991</v>
      </c>
    </row>
    <row r="20" spans="1:15" ht="14.5" thickBot="1" x14ac:dyDescent="0.35">
      <c r="A20" s="3" t="s">
        <v>38</v>
      </c>
      <c r="B20" s="1">
        <v>9704</v>
      </c>
      <c r="C20" s="2"/>
      <c r="D20" s="2">
        <v>431</v>
      </c>
      <c r="E20" s="2"/>
      <c r="F20" s="1">
        <v>6042</v>
      </c>
      <c r="G20" s="1">
        <v>2172</v>
      </c>
      <c r="H20" s="2">
        <v>96</v>
      </c>
      <c r="I20" s="1">
        <v>234142</v>
      </c>
      <c r="J20" s="1">
        <v>52408</v>
      </c>
      <c r="K20" s="44"/>
      <c r="L20" s="51">
        <f>IFERROR(B20/I20,0)</f>
        <v>4.1444935124838773E-2</v>
      </c>
      <c r="M20" s="52">
        <f>IFERROR(H20/G20,0)</f>
        <v>4.4198895027624308E-2</v>
      </c>
      <c r="N20" s="50">
        <f>D20*250</f>
        <v>107750</v>
      </c>
      <c r="O20" s="53">
        <f t="shared" si="0"/>
        <v>10.103668590272052</v>
      </c>
    </row>
    <row r="21" spans="1:15" ht="15" thickBot="1" x14ac:dyDescent="0.35">
      <c r="A21" s="46" t="s">
        <v>14</v>
      </c>
      <c r="B21" s="1">
        <v>39920</v>
      </c>
      <c r="C21" s="2"/>
      <c r="D21" s="1">
        <v>2791</v>
      </c>
      <c r="E21" s="2"/>
      <c r="F21" s="1">
        <v>8429</v>
      </c>
      <c r="G21" s="1">
        <v>8587</v>
      </c>
      <c r="H21" s="2">
        <v>600</v>
      </c>
      <c r="I21" s="1">
        <v>375109</v>
      </c>
      <c r="J21" s="1">
        <v>80690</v>
      </c>
      <c r="K21" s="43"/>
      <c r="L21" s="51">
        <f>IFERROR(B21/I21,0)</f>
        <v>0.10642239988909891</v>
      </c>
      <c r="M21" s="52">
        <f>IFERROR(H21/G21,0)</f>
        <v>6.9873063933853494E-2</v>
      </c>
      <c r="N21" s="50">
        <f>D21*250</f>
        <v>697750</v>
      </c>
      <c r="O21" s="53">
        <f t="shared" si="0"/>
        <v>16.47870741482966</v>
      </c>
    </row>
    <row r="22" spans="1:15" ht="14.5" thickBot="1" x14ac:dyDescent="0.35">
      <c r="A22" s="3" t="s">
        <v>39</v>
      </c>
      <c r="B22" s="1">
        <v>2325</v>
      </c>
      <c r="C22" s="2"/>
      <c r="D22" s="2">
        <v>89</v>
      </c>
      <c r="E22" s="2"/>
      <c r="F22" s="2">
        <v>684</v>
      </c>
      <c r="G22" s="1">
        <v>1730</v>
      </c>
      <c r="H22" s="2">
        <v>66</v>
      </c>
      <c r="I22" s="1">
        <v>54061</v>
      </c>
      <c r="J22" s="1">
        <v>40218</v>
      </c>
      <c r="K22" s="44"/>
      <c r="L22" s="51">
        <f>IFERROR(B22/I22,0)</f>
        <v>4.3006973603891899E-2</v>
      </c>
      <c r="M22" s="52">
        <f>IFERROR(H22/G22,0)</f>
        <v>3.8150289017341042E-2</v>
      </c>
      <c r="N22" s="50">
        <f>D22*250</f>
        <v>22250</v>
      </c>
      <c r="O22" s="53">
        <f t="shared" si="0"/>
        <v>8.56989247311828</v>
      </c>
    </row>
    <row r="23" spans="1:15" ht="14.5" thickBot="1" x14ac:dyDescent="0.35">
      <c r="A23" s="3" t="s">
        <v>26</v>
      </c>
      <c r="B23" s="1">
        <v>52778</v>
      </c>
      <c r="C23" s="2"/>
      <c r="D23" s="1">
        <v>2532</v>
      </c>
      <c r="E23" s="2"/>
      <c r="F23" s="1">
        <v>46482</v>
      </c>
      <c r="G23" s="1">
        <v>8730</v>
      </c>
      <c r="H23" s="2">
        <v>419</v>
      </c>
      <c r="I23" s="1">
        <v>348773</v>
      </c>
      <c r="J23" s="1">
        <v>57690</v>
      </c>
      <c r="K23" s="44"/>
      <c r="L23" s="51">
        <f>IFERROR(B23/I23,0)</f>
        <v>0.15132478718249406</v>
      </c>
      <c r="M23" s="52">
        <f>IFERROR(H23/G23,0)</f>
        <v>4.7995418098510885E-2</v>
      </c>
      <c r="N23" s="50">
        <f>D23*250</f>
        <v>633000</v>
      </c>
      <c r="O23" s="53">
        <f t="shared" si="0"/>
        <v>10.993633711015953</v>
      </c>
    </row>
    <row r="24" spans="1:15" ht="15" thickBot="1" x14ac:dyDescent="0.35">
      <c r="A24" s="46" t="s">
        <v>17</v>
      </c>
      <c r="B24" s="1">
        <v>96965</v>
      </c>
      <c r="C24" s="2"/>
      <c r="D24" s="1">
        <v>6846</v>
      </c>
      <c r="E24" s="2"/>
      <c r="F24" s="1">
        <v>43765</v>
      </c>
      <c r="G24" s="1">
        <v>14068</v>
      </c>
      <c r="H24" s="2">
        <v>993</v>
      </c>
      <c r="I24" s="1">
        <v>592853</v>
      </c>
      <c r="J24" s="1">
        <v>86014</v>
      </c>
      <c r="K24" s="43"/>
      <c r="L24" s="51">
        <f>IFERROR(B24/I24,0)</f>
        <v>0.16355656461213824</v>
      </c>
      <c r="M24" s="52">
        <f>IFERROR(H24/G24,0)</f>
        <v>7.0585726471424512E-2</v>
      </c>
      <c r="N24" s="50">
        <f>D24*250</f>
        <v>1711500</v>
      </c>
      <c r="O24" s="53">
        <f t="shared" si="0"/>
        <v>16.650698705718558</v>
      </c>
    </row>
    <row r="25" spans="1:15" ht="14.5" thickBot="1" x14ac:dyDescent="0.35">
      <c r="A25" s="3" t="s">
        <v>11</v>
      </c>
      <c r="B25" s="1">
        <v>57397</v>
      </c>
      <c r="C25" s="2"/>
      <c r="D25" s="1">
        <v>5491</v>
      </c>
      <c r="E25" s="2"/>
      <c r="F25" s="1">
        <v>13807</v>
      </c>
      <c r="G25" s="1">
        <v>5747</v>
      </c>
      <c r="H25" s="2">
        <v>550</v>
      </c>
      <c r="I25" s="1">
        <v>554630</v>
      </c>
      <c r="J25" s="1">
        <v>55536</v>
      </c>
      <c r="K25" s="44"/>
      <c r="L25" s="51">
        <f>IFERROR(B25/I25,0)</f>
        <v>0.10348700935758974</v>
      </c>
      <c r="M25" s="52">
        <f>IFERROR(H25/G25,0)</f>
        <v>9.5702105446319824E-2</v>
      </c>
      <c r="N25" s="50">
        <f>D25*250</f>
        <v>1372750</v>
      </c>
      <c r="O25" s="53">
        <f t="shared" si="0"/>
        <v>22.91675523110964</v>
      </c>
    </row>
    <row r="26" spans="1:15" ht="14.5" thickBot="1" x14ac:dyDescent="0.35">
      <c r="A26" s="3" t="s">
        <v>32</v>
      </c>
      <c r="B26" s="1">
        <v>24850</v>
      </c>
      <c r="C26" s="2"/>
      <c r="D26" s="1">
        <v>1050</v>
      </c>
      <c r="E26" s="2"/>
      <c r="F26" s="1">
        <v>5105</v>
      </c>
      <c r="G26" s="1">
        <v>4406</v>
      </c>
      <c r="H26" s="2">
        <v>186</v>
      </c>
      <c r="I26" s="1">
        <v>249519</v>
      </c>
      <c r="J26" s="1">
        <v>44244</v>
      </c>
      <c r="K26" s="44"/>
      <c r="L26" s="51">
        <f>IFERROR(B26/I26,0)</f>
        <v>9.9591614265847492E-2</v>
      </c>
      <c r="M26" s="52">
        <f>IFERROR(H26/G26,0)</f>
        <v>4.2215161143894689E-2</v>
      </c>
      <c r="N26" s="50">
        <f>D26*250</f>
        <v>262500</v>
      </c>
      <c r="O26" s="53">
        <f t="shared" si="0"/>
        <v>9.5633802816901401</v>
      </c>
    </row>
    <row r="27" spans="1:15" ht="14.5" thickBot="1" x14ac:dyDescent="0.35">
      <c r="A27" s="3" t="s">
        <v>30</v>
      </c>
      <c r="B27" s="1">
        <v>15501</v>
      </c>
      <c r="C27" s="2"/>
      <c r="D27" s="2">
        <v>734</v>
      </c>
      <c r="E27" s="2"/>
      <c r="F27" s="1">
        <v>5366</v>
      </c>
      <c r="G27" s="1">
        <v>5208</v>
      </c>
      <c r="H27" s="2">
        <v>247</v>
      </c>
      <c r="I27" s="1">
        <v>179466</v>
      </c>
      <c r="J27" s="1">
        <v>60301</v>
      </c>
      <c r="K27" s="44"/>
      <c r="L27" s="51">
        <f>IFERROR(B27/I27,0)</f>
        <v>8.6372906288656348E-2</v>
      </c>
      <c r="M27" s="52">
        <f>IFERROR(H27/G27,0)</f>
        <v>4.7427035330261137E-2</v>
      </c>
      <c r="N27" s="50">
        <f>D27*250</f>
        <v>183500</v>
      </c>
      <c r="O27" s="53">
        <f t="shared" si="0"/>
        <v>10.837945938971679</v>
      </c>
    </row>
    <row r="28" spans="1:15" ht="14.5" thickBot="1" x14ac:dyDescent="0.35">
      <c r="A28" s="3" t="s">
        <v>35</v>
      </c>
      <c r="B28" s="1">
        <v>13476</v>
      </c>
      <c r="C28" s="2"/>
      <c r="D28" s="2">
        <v>785</v>
      </c>
      <c r="E28" s="2"/>
      <c r="F28" s="1">
        <v>9506</v>
      </c>
      <c r="G28" s="1">
        <v>2196</v>
      </c>
      <c r="H28" s="2">
        <v>128</v>
      </c>
      <c r="I28" s="1">
        <v>217358</v>
      </c>
      <c r="J28" s="1">
        <v>35415</v>
      </c>
      <c r="K28" s="44"/>
      <c r="L28" s="51">
        <f>IFERROR(B28/I28,0)</f>
        <v>6.1999098261853715E-2</v>
      </c>
      <c r="M28" s="52">
        <f>IFERROR(H28/G28,0)</f>
        <v>5.8287795992714025E-2</v>
      </c>
      <c r="N28" s="50">
        <f>D28*250</f>
        <v>196250</v>
      </c>
      <c r="O28" s="53">
        <f t="shared" si="0"/>
        <v>13.562926684476105</v>
      </c>
    </row>
    <row r="29" spans="1:15" ht="15" thickBot="1" x14ac:dyDescent="0.35">
      <c r="A29" s="3" t="s">
        <v>51</v>
      </c>
      <c r="B29" s="2">
        <v>515</v>
      </c>
      <c r="C29" s="2"/>
      <c r="D29" s="2">
        <v>17</v>
      </c>
      <c r="E29" s="2"/>
      <c r="F29" s="2">
        <v>42</v>
      </c>
      <c r="G29" s="2">
        <v>482</v>
      </c>
      <c r="H29" s="2">
        <v>16</v>
      </c>
      <c r="I29" s="1">
        <v>39798</v>
      </c>
      <c r="J29" s="1">
        <v>37237</v>
      </c>
      <c r="K29" s="43"/>
      <c r="L29" s="51">
        <f>IFERROR(B29/I29,0)</f>
        <v>1.2940348761244284E-2</v>
      </c>
      <c r="M29" s="52">
        <f>IFERROR(H29/G29,0)</f>
        <v>3.3195020746887967E-2</v>
      </c>
      <c r="N29" s="50">
        <f>D29*250</f>
        <v>4250</v>
      </c>
      <c r="O29" s="53">
        <f t="shared" si="0"/>
        <v>7.2524271844660193</v>
      </c>
    </row>
    <row r="30" spans="1:15" ht="14.5" thickBot="1" x14ac:dyDescent="0.35">
      <c r="A30" s="3" t="s">
        <v>50</v>
      </c>
      <c r="B30" s="1">
        <v>14101</v>
      </c>
      <c r="C30" s="2"/>
      <c r="D30" s="2">
        <v>170</v>
      </c>
      <c r="E30" s="2"/>
      <c r="F30" s="1">
        <v>13339</v>
      </c>
      <c r="G30" s="1">
        <v>7290</v>
      </c>
      <c r="H30" s="2">
        <v>88</v>
      </c>
      <c r="I30" s="1">
        <v>103813</v>
      </c>
      <c r="J30" s="1">
        <v>53667</v>
      </c>
      <c r="K30" s="44"/>
      <c r="L30" s="51">
        <f>IFERROR(B30/I30,0)</f>
        <v>0.13583077263926482</v>
      </c>
      <c r="M30" s="52">
        <f>IFERROR(H30/G30,0)</f>
        <v>1.2071330589849109E-2</v>
      </c>
      <c r="N30" s="50">
        <f>D30*250</f>
        <v>42500</v>
      </c>
      <c r="O30" s="53">
        <f t="shared" si="0"/>
        <v>2.0139706403801148</v>
      </c>
    </row>
    <row r="31" spans="1:15" ht="15" thickBot="1" x14ac:dyDescent="0.35">
      <c r="A31" s="3" t="s">
        <v>31</v>
      </c>
      <c r="B31" s="1">
        <v>8593</v>
      </c>
      <c r="C31" s="2"/>
      <c r="D31" s="2">
        <v>421</v>
      </c>
      <c r="E31" s="2"/>
      <c r="F31" s="1">
        <v>1856</v>
      </c>
      <c r="G31" s="1">
        <v>2790</v>
      </c>
      <c r="H31" s="2">
        <v>137</v>
      </c>
      <c r="I31" s="1">
        <v>165014</v>
      </c>
      <c r="J31" s="1">
        <v>53573</v>
      </c>
      <c r="K31" s="43"/>
      <c r="L31" s="51">
        <f>IFERROR(B31/I31,0)</f>
        <v>5.2074369447440823E-2</v>
      </c>
      <c r="M31" s="52">
        <f>IFERROR(H31/G31,0)</f>
        <v>4.910394265232975E-2</v>
      </c>
      <c r="N31" s="50">
        <f>D31*250</f>
        <v>105250</v>
      </c>
      <c r="O31" s="53">
        <f t="shared" si="0"/>
        <v>11.248341673455139</v>
      </c>
    </row>
    <row r="32" spans="1:15" ht="14.5" thickBot="1" x14ac:dyDescent="0.35">
      <c r="A32" s="3" t="s">
        <v>42</v>
      </c>
      <c r="B32" s="1">
        <v>4651</v>
      </c>
      <c r="C32" s="2"/>
      <c r="D32" s="2">
        <v>245</v>
      </c>
      <c r="E32" s="2"/>
      <c r="F32" s="1">
        <v>1458</v>
      </c>
      <c r="G32" s="1">
        <v>3421</v>
      </c>
      <c r="H32" s="2">
        <v>180</v>
      </c>
      <c r="I32" s="1">
        <v>84294</v>
      </c>
      <c r="J32" s="1">
        <v>61994</v>
      </c>
      <c r="K32" s="44"/>
      <c r="L32" s="51">
        <f>IFERROR(B32/I32,0)</f>
        <v>5.5175931857546205E-2</v>
      </c>
      <c r="M32" s="52">
        <f>IFERROR(H32/G32,0)</f>
        <v>5.2616194095293771E-2</v>
      </c>
      <c r="N32" s="50">
        <f>D32*250</f>
        <v>61250</v>
      </c>
      <c r="O32" s="53">
        <f t="shared" si="0"/>
        <v>12.169210922382284</v>
      </c>
    </row>
    <row r="33" spans="1:15" ht="15" thickBot="1" x14ac:dyDescent="0.35">
      <c r="A33" s="46" t="s">
        <v>8</v>
      </c>
      <c r="B33" s="1">
        <v>161764</v>
      </c>
      <c r="C33" s="2"/>
      <c r="D33" s="1">
        <v>11711</v>
      </c>
      <c r="E33" s="2"/>
      <c r="F33" s="1">
        <v>132407</v>
      </c>
      <c r="G33" s="1">
        <v>18212</v>
      </c>
      <c r="H33" s="1">
        <v>1318</v>
      </c>
      <c r="I33" s="1">
        <v>746145</v>
      </c>
      <c r="J33" s="1">
        <v>84005</v>
      </c>
      <c r="K33" s="43"/>
      <c r="L33" s="51">
        <f>IFERROR(B33/I33,0)</f>
        <v>0.21679968370759034</v>
      </c>
      <c r="M33" s="52">
        <f>IFERROR(H33/G33,0)</f>
        <v>7.2369866022402807E-2</v>
      </c>
      <c r="N33" s="50">
        <f>D33*250</f>
        <v>2927750</v>
      </c>
      <c r="O33" s="53">
        <f t="shared" si="0"/>
        <v>17.098897158823966</v>
      </c>
    </row>
    <row r="34" spans="1:15" ht="14.5" thickBot="1" x14ac:dyDescent="0.35">
      <c r="A34" s="3" t="s">
        <v>44</v>
      </c>
      <c r="B34" s="1">
        <v>7689</v>
      </c>
      <c r="C34" s="2"/>
      <c r="D34" s="2">
        <v>356</v>
      </c>
      <c r="E34" s="2"/>
      <c r="F34" s="1">
        <v>4480</v>
      </c>
      <c r="G34" s="1">
        <v>3667</v>
      </c>
      <c r="H34" s="2">
        <v>170</v>
      </c>
      <c r="I34" s="1">
        <v>199604</v>
      </c>
      <c r="J34" s="1">
        <v>95193</v>
      </c>
      <c r="K34" s="44"/>
      <c r="L34" s="51">
        <f>IFERROR(B34/I34,0)</f>
        <v>3.8521272118795212E-2</v>
      </c>
      <c r="M34" s="52">
        <f>IFERROR(H34/G34,0)</f>
        <v>4.635942187073902E-2</v>
      </c>
      <c r="N34" s="50">
        <f>D34*250</f>
        <v>89000</v>
      </c>
      <c r="O34" s="53">
        <f t="shared" si="0"/>
        <v>10.574977240213292</v>
      </c>
    </row>
    <row r="35" spans="1:15" ht="15" thickBot="1" x14ac:dyDescent="0.35">
      <c r="A35" s="46" t="s">
        <v>7</v>
      </c>
      <c r="B35" s="1">
        <v>379902</v>
      </c>
      <c r="C35" s="2"/>
      <c r="D35" s="1">
        <v>29918</v>
      </c>
      <c r="E35" s="2"/>
      <c r="F35" s="1">
        <v>283381</v>
      </c>
      <c r="G35" s="1">
        <v>19529</v>
      </c>
      <c r="H35" s="1">
        <v>1538</v>
      </c>
      <c r="I35" s="1">
        <v>2063825</v>
      </c>
      <c r="J35" s="1">
        <v>106090</v>
      </c>
      <c r="K35" s="44"/>
      <c r="L35" s="51">
        <f>IFERROR(B35/I35,0)</f>
        <v>0.18407665378605259</v>
      </c>
      <c r="M35" s="52">
        <f>IFERROR(H35/G35,0)</f>
        <v>7.8754672538276407E-2</v>
      </c>
      <c r="N35" s="50">
        <f>D35*250</f>
        <v>7479500</v>
      </c>
      <c r="O35" s="53">
        <f t="shared" si="0"/>
        <v>18.687972161241582</v>
      </c>
    </row>
    <row r="36" spans="1:15" ht="14.5" thickBot="1" x14ac:dyDescent="0.35">
      <c r="A36" s="3" t="s">
        <v>24</v>
      </c>
      <c r="B36" s="1">
        <v>28784</v>
      </c>
      <c r="C36" s="2"/>
      <c r="D36" s="2">
        <v>937</v>
      </c>
      <c r="E36" s="2"/>
      <c r="F36" s="1">
        <v>12893</v>
      </c>
      <c r="G36" s="1">
        <v>2744</v>
      </c>
      <c r="H36" s="2">
        <v>89</v>
      </c>
      <c r="I36" s="1">
        <v>416289</v>
      </c>
      <c r="J36" s="1">
        <v>39692</v>
      </c>
      <c r="K36" s="44"/>
      <c r="L36" s="51">
        <f>IFERROR(B36/I36,0)</f>
        <v>6.9144272368474785E-2</v>
      </c>
      <c r="M36" s="52">
        <f>IFERROR(H36/G36,0)</f>
        <v>3.2434402332361514E-2</v>
      </c>
      <c r="N36" s="50">
        <f>D36*250</f>
        <v>234250</v>
      </c>
      <c r="O36" s="53">
        <f t="shared" si="0"/>
        <v>7.1382017787659811</v>
      </c>
    </row>
    <row r="37" spans="1:15" ht="14.5" thickBot="1" x14ac:dyDescent="0.35">
      <c r="A37" s="3" t="s">
        <v>53</v>
      </c>
      <c r="B37" s="1">
        <v>2577</v>
      </c>
      <c r="C37" s="2"/>
      <c r="D37" s="2">
        <v>61</v>
      </c>
      <c r="E37" s="2"/>
      <c r="F37" s="2">
        <v>557</v>
      </c>
      <c r="G37" s="1">
        <v>3382</v>
      </c>
      <c r="H37" s="2">
        <v>80</v>
      </c>
      <c r="I37" s="1">
        <v>72040</v>
      </c>
      <c r="J37" s="1">
        <v>94533</v>
      </c>
      <c r="K37" s="44"/>
      <c r="L37" s="51">
        <f>IFERROR(B37/I37,0)</f>
        <v>3.5771793448084399E-2</v>
      </c>
      <c r="M37" s="52">
        <f>IFERROR(H37/G37,0)</f>
        <v>2.365464222353637E-2</v>
      </c>
      <c r="N37" s="50">
        <f>D37*250</f>
        <v>15250</v>
      </c>
      <c r="O37" s="53">
        <f t="shared" si="0"/>
        <v>4.9177337989910752</v>
      </c>
    </row>
    <row r="38" spans="1:15" ht="15" thickBot="1" x14ac:dyDescent="0.35">
      <c r="A38" s="3" t="s">
        <v>67</v>
      </c>
      <c r="B38" s="2">
        <v>22</v>
      </c>
      <c r="C38" s="2"/>
      <c r="D38" s="2">
        <v>2</v>
      </c>
      <c r="E38" s="2"/>
      <c r="F38" s="2">
        <v>4</v>
      </c>
      <c r="G38" s="2"/>
      <c r="H38" s="2"/>
      <c r="I38" s="1">
        <v>6008</v>
      </c>
      <c r="J38" s="2"/>
      <c r="K38" s="43"/>
      <c r="L38" s="51">
        <f>IFERROR(B38/I38,0)</f>
        <v>3.6617842876165113E-3</v>
      </c>
      <c r="M38" s="52">
        <f>IFERROR(H38/G38,0)</f>
        <v>0</v>
      </c>
      <c r="N38" s="50">
        <f>D38*250</f>
        <v>500</v>
      </c>
      <c r="O38" s="53">
        <f t="shared" si="0"/>
        <v>21.727272727272727</v>
      </c>
    </row>
    <row r="39" spans="1:15" ht="15" thickBot="1" x14ac:dyDescent="0.35">
      <c r="A39" s="46" t="s">
        <v>21</v>
      </c>
      <c r="B39" s="1">
        <v>35553</v>
      </c>
      <c r="C39" s="2"/>
      <c r="D39" s="1">
        <v>2162</v>
      </c>
      <c r="E39" s="2"/>
      <c r="F39" s="1">
        <v>27355</v>
      </c>
      <c r="G39" s="1">
        <v>3042</v>
      </c>
      <c r="H39" s="2">
        <v>185</v>
      </c>
      <c r="I39" s="1">
        <v>390908</v>
      </c>
      <c r="J39" s="1">
        <v>33442</v>
      </c>
      <c r="K39" s="44"/>
      <c r="L39" s="51">
        <f>IFERROR(B39/I39,0)</f>
        <v>9.0949788697084741E-2</v>
      </c>
      <c r="M39" s="52">
        <f>IFERROR(H39/G39,0)</f>
        <v>6.0815253122945431E-2</v>
      </c>
      <c r="N39" s="50">
        <f>D39*250</f>
        <v>540500</v>
      </c>
      <c r="O39" s="53">
        <f t="shared" si="0"/>
        <v>14.202655190841842</v>
      </c>
    </row>
    <row r="40" spans="1:15" ht="14.5" thickBot="1" x14ac:dyDescent="0.35">
      <c r="A40" s="3" t="s">
        <v>46</v>
      </c>
      <c r="B40" s="1">
        <v>6506</v>
      </c>
      <c r="C40" s="2"/>
      <c r="D40" s="2">
        <v>334</v>
      </c>
      <c r="E40" s="2"/>
      <c r="F40" s="2">
        <v>734</v>
      </c>
      <c r="G40" s="1">
        <v>1644</v>
      </c>
      <c r="H40" s="2">
        <v>84</v>
      </c>
      <c r="I40" s="1">
        <v>193206</v>
      </c>
      <c r="J40" s="1">
        <v>48827</v>
      </c>
      <c r="K40" s="44"/>
      <c r="L40" s="51">
        <f>IFERROR(B40/I40,0)</f>
        <v>3.36739024667971E-2</v>
      </c>
      <c r="M40" s="52">
        <f>IFERROR(H40/G40,0)</f>
        <v>5.1094890510948905E-2</v>
      </c>
      <c r="N40" s="50">
        <f>D40*250</f>
        <v>83500</v>
      </c>
      <c r="O40" s="53">
        <f t="shared" si="0"/>
        <v>11.834306793728866</v>
      </c>
    </row>
    <row r="41" spans="1:15" ht="15" thickBot="1" x14ac:dyDescent="0.35">
      <c r="A41" s="3" t="s">
        <v>37</v>
      </c>
      <c r="B41" s="1">
        <v>4243</v>
      </c>
      <c r="C41" s="2"/>
      <c r="D41" s="2">
        <v>153</v>
      </c>
      <c r="E41" s="2"/>
      <c r="F41" s="1">
        <v>2196</v>
      </c>
      <c r="G41" s="1">
        <v>1006</v>
      </c>
      <c r="H41" s="2">
        <v>36</v>
      </c>
      <c r="I41" s="1">
        <v>129201</v>
      </c>
      <c r="J41" s="1">
        <v>30633</v>
      </c>
      <c r="K41" s="43"/>
      <c r="L41" s="51">
        <f>IFERROR(B41/I41,0)</f>
        <v>3.2840303093629307E-2</v>
      </c>
      <c r="M41" s="52">
        <f>IFERROR(H41/G41,0)</f>
        <v>3.5785288270377733E-2</v>
      </c>
      <c r="N41" s="50">
        <f>D41*250</f>
        <v>38250</v>
      </c>
      <c r="O41" s="53">
        <f t="shared" si="0"/>
        <v>8.014847984916333</v>
      </c>
    </row>
    <row r="42" spans="1:15" ht="15" thickBot="1" x14ac:dyDescent="0.35">
      <c r="A42" s="46" t="s">
        <v>19</v>
      </c>
      <c r="B42" s="1">
        <v>76222</v>
      </c>
      <c r="C42" s="2"/>
      <c r="D42" s="1">
        <v>5578</v>
      </c>
      <c r="E42" s="2"/>
      <c r="F42" s="1">
        <v>22454</v>
      </c>
      <c r="G42" s="1">
        <v>5954</v>
      </c>
      <c r="H42" s="2">
        <v>436</v>
      </c>
      <c r="I42" s="1">
        <v>472248</v>
      </c>
      <c r="J42" s="1">
        <v>36889</v>
      </c>
      <c r="K42" s="55"/>
      <c r="L42" s="51">
        <f>IFERROR(B42/I42,0)</f>
        <v>0.16140248344090394</v>
      </c>
      <c r="M42" s="52">
        <f>IFERROR(H42/G42,0)</f>
        <v>7.3228081961706409E-2</v>
      </c>
      <c r="N42" s="50">
        <f>D42*250</f>
        <v>1394500</v>
      </c>
      <c r="O42" s="53">
        <f t="shared" si="0"/>
        <v>17.295242843273595</v>
      </c>
    </row>
    <row r="43" spans="1:15" ht="14.5" thickBot="1" x14ac:dyDescent="0.35">
      <c r="A43" s="3" t="s">
        <v>65</v>
      </c>
      <c r="B43" s="1">
        <v>3776</v>
      </c>
      <c r="C43" s="2"/>
      <c r="D43" s="2">
        <v>136</v>
      </c>
      <c r="E43" s="2"/>
      <c r="F43" s="1">
        <v>2790</v>
      </c>
      <c r="G43" s="1">
        <v>1115</v>
      </c>
      <c r="H43" s="2">
        <v>40</v>
      </c>
      <c r="I43" s="1">
        <v>13022</v>
      </c>
      <c r="J43" s="1">
        <v>3845</v>
      </c>
      <c r="K43" s="44"/>
      <c r="L43" s="51">
        <f>IFERROR(B43/I43,0)</f>
        <v>0.28997081861465213</v>
      </c>
      <c r="M43" s="52">
        <f>IFERROR(H43/G43,0)</f>
        <v>3.5874439461883408E-2</v>
      </c>
      <c r="N43" s="50">
        <f>D43*250</f>
        <v>34000</v>
      </c>
      <c r="O43" s="53">
        <f t="shared" si="0"/>
        <v>8.0042372881355934</v>
      </c>
    </row>
    <row r="44" spans="1:15" ht="14.5" thickBot="1" x14ac:dyDescent="0.35">
      <c r="A44" s="3" t="s">
        <v>40</v>
      </c>
      <c r="B44" s="1">
        <v>14928</v>
      </c>
      <c r="C44" s="2"/>
      <c r="D44" s="2">
        <v>718</v>
      </c>
      <c r="E44" s="2"/>
      <c r="F44" s="1">
        <v>12958</v>
      </c>
      <c r="G44" s="1">
        <v>14092</v>
      </c>
      <c r="H44" s="2">
        <v>678</v>
      </c>
      <c r="I44" s="1">
        <v>154493</v>
      </c>
      <c r="J44" s="1">
        <v>145836</v>
      </c>
      <c r="K44" s="44"/>
      <c r="L44" s="51">
        <f>IFERROR(B44/I44,0)</f>
        <v>9.6625737088411767E-2</v>
      </c>
      <c r="M44" s="52">
        <f>IFERROR(H44/G44,0)</f>
        <v>4.8112404200965089E-2</v>
      </c>
      <c r="N44" s="50">
        <f>D44*250</f>
        <v>179500</v>
      </c>
      <c r="O44" s="53">
        <f t="shared" si="0"/>
        <v>11.02438370846731</v>
      </c>
    </row>
    <row r="45" spans="1:15" ht="15" thickBot="1" x14ac:dyDescent="0.35">
      <c r="A45" s="3" t="s">
        <v>25</v>
      </c>
      <c r="B45" s="1">
        <v>11861</v>
      </c>
      <c r="C45" s="2"/>
      <c r="D45" s="2">
        <v>494</v>
      </c>
      <c r="E45" s="2"/>
      <c r="F45" s="1">
        <v>5324</v>
      </c>
      <c r="G45" s="1">
        <v>2304</v>
      </c>
      <c r="H45" s="2">
        <v>96</v>
      </c>
      <c r="I45" s="1">
        <v>200216</v>
      </c>
      <c r="J45" s="1">
        <v>38887</v>
      </c>
      <c r="K45" s="43"/>
      <c r="L45" s="51">
        <f>IFERROR(B45/I45,0)</f>
        <v>5.9241019698725375E-2</v>
      </c>
      <c r="M45" s="52">
        <f>IFERROR(H45/G45,0)</f>
        <v>4.1666666666666664E-2</v>
      </c>
      <c r="N45" s="50">
        <f>D45*250</f>
        <v>123500</v>
      </c>
      <c r="O45" s="53">
        <f t="shared" si="0"/>
        <v>9.4122755248292727</v>
      </c>
    </row>
    <row r="46" spans="1:15" ht="14.5" thickBot="1" x14ac:dyDescent="0.35">
      <c r="A46" s="3" t="s">
        <v>54</v>
      </c>
      <c r="B46" s="1">
        <v>4993</v>
      </c>
      <c r="C46" s="2"/>
      <c r="D46" s="2">
        <v>62</v>
      </c>
      <c r="E46" s="2"/>
      <c r="F46" s="1">
        <v>1094</v>
      </c>
      <c r="G46" s="1">
        <v>5644</v>
      </c>
      <c r="H46" s="2">
        <v>70</v>
      </c>
      <c r="I46" s="1">
        <v>44128</v>
      </c>
      <c r="J46" s="1">
        <v>49881</v>
      </c>
      <c r="K46" s="44"/>
      <c r="L46" s="51">
        <f>IFERROR(B46/I46,0)</f>
        <v>0.11314811457577956</v>
      </c>
      <c r="M46" s="52">
        <f>IFERROR(H46/G46,0)</f>
        <v>1.2402551381998583E-2</v>
      </c>
      <c r="N46" s="50">
        <f>D46*250</f>
        <v>15500</v>
      </c>
      <c r="O46" s="53">
        <f t="shared" si="0"/>
        <v>2.1043460845183257</v>
      </c>
    </row>
    <row r="47" spans="1:15" ht="15" thickBot="1" x14ac:dyDescent="0.35">
      <c r="A47" s="3" t="s">
        <v>20</v>
      </c>
      <c r="B47" s="1">
        <v>23006</v>
      </c>
      <c r="C47" s="2"/>
      <c r="D47" s="2">
        <v>364</v>
      </c>
      <c r="E47" s="2"/>
      <c r="F47" s="1">
        <v>7449</v>
      </c>
      <c r="G47" s="1">
        <v>3369</v>
      </c>
      <c r="H47" s="2">
        <v>53</v>
      </c>
      <c r="I47" s="1">
        <v>435977</v>
      </c>
      <c r="J47" s="1">
        <v>63840</v>
      </c>
      <c r="K47" s="43"/>
      <c r="L47" s="51">
        <f>IFERROR(B47/I47,0)</f>
        <v>5.2768838723143655E-2</v>
      </c>
      <c r="M47" s="52">
        <f>IFERROR(H47/G47,0)</f>
        <v>1.5731671119026416E-2</v>
      </c>
      <c r="N47" s="50">
        <f>D47*250</f>
        <v>91000</v>
      </c>
      <c r="O47" s="53">
        <f t="shared" si="0"/>
        <v>2.9554898722072505</v>
      </c>
    </row>
    <row r="48" spans="1:15" ht="15" thickBot="1" x14ac:dyDescent="0.35">
      <c r="A48" s="46" t="s">
        <v>15</v>
      </c>
      <c r="B48" s="1">
        <v>64899</v>
      </c>
      <c r="C48" s="2"/>
      <c r="D48" s="1">
        <v>1686</v>
      </c>
      <c r="E48" s="2"/>
      <c r="F48" s="1">
        <v>20790</v>
      </c>
      <c r="G48" s="1">
        <v>2238</v>
      </c>
      <c r="H48" s="2">
        <v>58</v>
      </c>
      <c r="I48" s="1">
        <v>1073491</v>
      </c>
      <c r="J48" s="1">
        <v>37022</v>
      </c>
      <c r="K48" s="44"/>
      <c r="L48" s="51">
        <f>IFERROR(B48/I48,0)</f>
        <v>6.0456026180005236E-2</v>
      </c>
      <c r="M48" s="52">
        <f>IFERROR(H48/G48,0)</f>
        <v>2.5915996425379804E-2</v>
      </c>
      <c r="N48" s="50">
        <f>D48*250</f>
        <v>421500</v>
      </c>
      <c r="O48" s="53">
        <f t="shared" si="0"/>
        <v>5.494707160356862</v>
      </c>
    </row>
    <row r="49" spans="1:15" ht="14.5" thickBot="1" x14ac:dyDescent="0.35">
      <c r="A49" s="62" t="s">
        <v>66</v>
      </c>
      <c r="B49" s="56">
        <v>69</v>
      </c>
      <c r="C49" s="56"/>
      <c r="D49" s="56">
        <v>6</v>
      </c>
      <c r="E49" s="56"/>
      <c r="F49" s="56">
        <v>2</v>
      </c>
      <c r="G49" s="56"/>
      <c r="H49" s="56"/>
      <c r="I49" s="57">
        <v>1708</v>
      </c>
      <c r="J49" s="56"/>
      <c r="K49" s="44"/>
      <c r="L49" s="51">
        <f>IFERROR(B49/I49,0)</f>
        <v>4.0398126463700237E-2</v>
      </c>
      <c r="M49" s="52">
        <f>IFERROR(H49/G49,0)</f>
        <v>0</v>
      </c>
      <c r="N49" s="50">
        <f>D49*250</f>
        <v>1500</v>
      </c>
      <c r="O49" s="53">
        <f t="shared" si="0"/>
        <v>20.739130434782609</v>
      </c>
    </row>
    <row r="50" spans="1:15" ht="14.5" thickBot="1" x14ac:dyDescent="0.35">
      <c r="A50" s="3" t="s">
        <v>28</v>
      </c>
      <c r="B50" s="1">
        <v>9797</v>
      </c>
      <c r="C50" s="2"/>
      <c r="D50" s="2">
        <v>113</v>
      </c>
      <c r="E50" s="2"/>
      <c r="F50" s="1">
        <v>3547</v>
      </c>
      <c r="G50" s="1">
        <v>3056</v>
      </c>
      <c r="H50" s="2">
        <v>35</v>
      </c>
      <c r="I50" s="1">
        <v>213914</v>
      </c>
      <c r="J50" s="1">
        <v>66724</v>
      </c>
      <c r="K50" s="44"/>
      <c r="L50" s="51">
        <f>IFERROR(B50/I50,0)</f>
        <v>4.5798778948549418E-2</v>
      </c>
      <c r="M50" s="52">
        <f>IFERROR(H50/G50,0)</f>
        <v>1.1452879581151832E-2</v>
      </c>
      <c r="N50" s="50">
        <f>D50*250</f>
        <v>28250</v>
      </c>
      <c r="O50" s="53">
        <f t="shared" si="0"/>
        <v>1.8835357762580383</v>
      </c>
    </row>
    <row r="51" spans="1:15" ht="15" thickBot="1" x14ac:dyDescent="0.35">
      <c r="A51" s="3" t="s">
        <v>48</v>
      </c>
      <c r="B51" s="2">
        <v>981</v>
      </c>
      <c r="C51" s="2"/>
      <c r="D51" s="2">
        <v>55</v>
      </c>
      <c r="E51" s="2"/>
      <c r="F51" s="2">
        <v>53</v>
      </c>
      <c r="G51" s="1">
        <v>1572</v>
      </c>
      <c r="H51" s="2">
        <v>88</v>
      </c>
      <c r="I51" s="1">
        <v>33970</v>
      </c>
      <c r="J51" s="1">
        <v>54440</v>
      </c>
      <c r="K51" s="43"/>
      <c r="L51" s="51">
        <f>IFERROR(B51/I51,0)</f>
        <v>2.8878422137179866E-2</v>
      </c>
      <c r="M51" s="52">
        <f>IFERROR(H51/G51,0)</f>
        <v>5.5979643765903309E-2</v>
      </c>
      <c r="N51" s="50">
        <f>D51*250</f>
        <v>13750</v>
      </c>
      <c r="O51" s="53">
        <f t="shared" si="0"/>
        <v>13.016309887869522</v>
      </c>
    </row>
    <row r="52" spans="1:15" ht="15" thickBot="1" x14ac:dyDescent="0.35">
      <c r="A52" s="3" t="s">
        <v>29</v>
      </c>
      <c r="B52" s="1">
        <v>44607</v>
      </c>
      <c r="C52" s="2"/>
      <c r="D52" s="1">
        <v>1375</v>
      </c>
      <c r="E52" s="2"/>
      <c r="F52" s="1">
        <v>37364</v>
      </c>
      <c r="G52" s="1">
        <v>5226</v>
      </c>
      <c r="H52" s="2">
        <v>161</v>
      </c>
      <c r="I52" s="1">
        <v>352707</v>
      </c>
      <c r="J52" s="1">
        <v>41322</v>
      </c>
      <c r="K52" s="43"/>
      <c r="L52" s="51">
        <f>IFERROR(B52/I52,0)</f>
        <v>0.12647041311910454</v>
      </c>
      <c r="M52" s="52">
        <f>IFERROR(H52/G52,0)</f>
        <v>3.0807500956754687E-2</v>
      </c>
      <c r="N52" s="50">
        <f>D52*250</f>
        <v>343750</v>
      </c>
      <c r="O52" s="53">
        <f t="shared" si="0"/>
        <v>6.7061896114959536</v>
      </c>
    </row>
    <row r="53" spans="1:15" ht="15" thickBot="1" x14ac:dyDescent="0.35">
      <c r="A53" s="46" t="s">
        <v>9</v>
      </c>
      <c r="B53" s="1">
        <v>22471</v>
      </c>
      <c r="C53" s="2"/>
      <c r="D53" s="1">
        <v>1126</v>
      </c>
      <c r="E53" s="2"/>
      <c r="F53" s="1">
        <v>15151</v>
      </c>
      <c r="G53" s="1">
        <v>2951</v>
      </c>
      <c r="H53" s="2">
        <v>148</v>
      </c>
      <c r="I53" s="1">
        <v>360899</v>
      </c>
      <c r="J53" s="1">
        <v>47394</v>
      </c>
      <c r="K53" s="44"/>
      <c r="L53" s="51">
        <f>IFERROR(B53/I53,0)</f>
        <v>6.2263957506116671E-2</v>
      </c>
      <c r="M53" s="52">
        <f>IFERROR(H53/G53,0)</f>
        <v>5.0152490681125039E-2</v>
      </c>
      <c r="N53" s="50">
        <f>D53*250</f>
        <v>281500</v>
      </c>
      <c r="O53" s="53">
        <f t="shared" si="0"/>
        <v>11.527257353922835</v>
      </c>
    </row>
    <row r="54" spans="1:15" ht="15" thickBot="1" x14ac:dyDescent="0.35">
      <c r="A54" s="3" t="s">
        <v>56</v>
      </c>
      <c r="B54" s="1">
        <v>2010</v>
      </c>
      <c r="C54" s="2"/>
      <c r="D54" s="2">
        <v>75</v>
      </c>
      <c r="E54" s="2"/>
      <c r="F54" s="2">
        <v>632</v>
      </c>
      <c r="G54" s="1">
        <v>1122</v>
      </c>
      <c r="H54" s="2">
        <v>42</v>
      </c>
      <c r="I54" s="1">
        <v>97622</v>
      </c>
      <c r="J54" s="1">
        <v>54472</v>
      </c>
      <c r="K54" s="43"/>
      <c r="L54" s="51">
        <f>IFERROR(B54/I54,0)</f>
        <v>2.0589621191944438E-2</v>
      </c>
      <c r="M54" s="52">
        <f>IFERROR(H54/G54,0)</f>
        <v>3.7433155080213901E-2</v>
      </c>
      <c r="N54" s="50">
        <f>D54*250</f>
        <v>18750</v>
      </c>
      <c r="O54" s="53">
        <f t="shared" si="0"/>
        <v>8.3283582089552244</v>
      </c>
    </row>
    <row r="55" spans="1:15" ht="14.5" thickBot="1" x14ac:dyDescent="0.35">
      <c r="A55" s="3" t="s">
        <v>22</v>
      </c>
      <c r="B55" s="1">
        <v>18403</v>
      </c>
      <c r="C55" s="2"/>
      <c r="D55" s="2">
        <v>592</v>
      </c>
      <c r="E55" s="2"/>
      <c r="F55" s="1">
        <v>6165</v>
      </c>
      <c r="G55" s="1">
        <v>3161</v>
      </c>
      <c r="H55" s="2">
        <v>102</v>
      </c>
      <c r="I55" s="1">
        <v>268506</v>
      </c>
      <c r="J55" s="1">
        <v>46116</v>
      </c>
      <c r="K55" s="44"/>
      <c r="L55" s="51">
        <f>IFERROR(B55/I55,0)</f>
        <v>6.8538505657229257E-2</v>
      </c>
      <c r="M55" s="52">
        <f>IFERROR(H55/G55,0)</f>
        <v>3.2268269534957289E-2</v>
      </c>
      <c r="N55" s="50">
        <f>D55*250</f>
        <v>148000</v>
      </c>
      <c r="O55" s="53">
        <f t="shared" si="0"/>
        <v>7.0421670379829377</v>
      </c>
    </row>
    <row r="56" spans="1:15" ht="15" thickBot="1" x14ac:dyDescent="0.35">
      <c r="A56" s="14" t="s">
        <v>55</v>
      </c>
      <c r="B56" s="15">
        <v>903</v>
      </c>
      <c r="C56" s="15"/>
      <c r="D56" s="15">
        <v>16</v>
      </c>
      <c r="E56" s="15"/>
      <c r="F56" s="15">
        <v>229</v>
      </c>
      <c r="G56" s="38">
        <v>1560</v>
      </c>
      <c r="H56" s="15">
        <v>28</v>
      </c>
      <c r="I56" s="38">
        <v>24393</v>
      </c>
      <c r="J56" s="38">
        <v>42147</v>
      </c>
      <c r="K56" s="66"/>
      <c r="L56" s="51">
        <f>IFERROR(B56/I56,0)</f>
        <v>3.7018816873693274E-2</v>
      </c>
      <c r="M56" s="52">
        <f>IFERROR(H56/G56,0)</f>
        <v>1.7948717948717947E-2</v>
      </c>
      <c r="N56" s="50">
        <f>D56*250</f>
        <v>4000</v>
      </c>
      <c r="O56" s="53">
        <f t="shared" si="0"/>
        <v>3.4296788482834994</v>
      </c>
    </row>
    <row r="57" spans="1:15" ht="15" thickBot="1" x14ac:dyDescent="0.35">
      <c r="A57" s="3"/>
      <c r="B57" s="49">
        <f>SUM(B2:B56)</f>
        <v>1802858</v>
      </c>
      <c r="C57" s="2"/>
      <c r="D57" s="49">
        <f>SUM(D2:D56)</f>
        <v>104658</v>
      </c>
      <c r="E57" s="2"/>
      <c r="F57" s="49">
        <f>SUM(F2:F56)</f>
        <v>1118928</v>
      </c>
      <c r="G57" s="1"/>
      <c r="H57" s="2"/>
      <c r="I57" s="49">
        <f>SUM(I2:I56)</f>
        <v>17463328</v>
      </c>
      <c r="J57" s="1"/>
      <c r="K57" s="8"/>
      <c r="N57" s="49">
        <f>SUM(N2:N56)</f>
        <v>26164500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7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7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7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7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7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7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7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8"/>
      <c r="J67" s="38"/>
      <c r="K67" s="39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8ECF666D-5F17-42D6-A9FF-24EE168AA019}"/>
    <hyperlink ref="A33" r:id="rId2" display="https://www.worldometers.info/coronavirus/usa/new-jersey/" xr:uid="{C5ABB391-AAD1-4125-87B1-127788A012CC}"/>
    <hyperlink ref="A16" r:id="rId3" display="https://www.worldometers.info/coronavirus/usa/illinois/" xr:uid="{F0EEC843-2639-4886-9186-572630E3EB3F}"/>
    <hyperlink ref="A6" r:id="rId4" display="https://www.worldometers.info/coronavirus/usa/california/" xr:uid="{9BC4EB85-4A6C-494A-94D8-98906155E631}"/>
    <hyperlink ref="A24" r:id="rId5" display="https://www.worldometers.info/coronavirus/usa/massachusetts/" xr:uid="{705F6081-910D-4091-9E69-9FF1739A83BE}"/>
    <hyperlink ref="A42" r:id="rId6" display="https://www.worldometers.info/coronavirus/usa/pennsylvania/" xr:uid="{3B16AA44-2CBC-4D4F-9F9C-6A8B3256986F}"/>
    <hyperlink ref="A48" r:id="rId7" display="https://www.worldometers.info/coronavirus/usa/texas/" xr:uid="{9F7F2288-A181-439C-A8FE-AF075A39DC8E}"/>
    <hyperlink ref="A11" r:id="rId8" display="https://www.worldometers.info/coronavirus/usa/florida/" xr:uid="{4EBD6F7D-17F9-48F6-8D38-A7E75CA0EE2D}"/>
    <hyperlink ref="A21" r:id="rId9" display="https://www.worldometers.info/coronavirus/usa/louisiana/" xr:uid="{72F6175A-F63C-425B-8671-FBEC55C3FC3C}"/>
    <hyperlink ref="A39" r:id="rId10" display="https://www.worldometers.info/coronavirus/usa/ohio/" xr:uid="{9B9ECA68-CDD0-4454-AAF8-388D5FE1DF18}"/>
    <hyperlink ref="A53" r:id="rId11" display="https://www.worldometers.info/coronavirus/usa/washington/" xr:uid="{928FBBE8-4242-468C-80CF-F3E6F09F2A07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5"/>
  </cols>
  <sheetData>
    <row r="1" spans="1:2" ht="15" thickBot="1" x14ac:dyDescent="0.4"/>
    <row r="2" spans="1:2" ht="15" thickBot="1" x14ac:dyDescent="0.4">
      <c r="A2" s="3" t="s">
        <v>36</v>
      </c>
      <c r="B2" s="40">
        <v>631</v>
      </c>
    </row>
    <row r="3" spans="1:2" ht="15" thickBot="1" x14ac:dyDescent="0.4">
      <c r="A3" s="3" t="s">
        <v>52</v>
      </c>
      <c r="B3" s="40">
        <v>10</v>
      </c>
    </row>
    <row r="4" spans="1:2" ht="15" thickBot="1" x14ac:dyDescent="0.4">
      <c r="A4" s="3" t="s">
        <v>33</v>
      </c>
      <c r="B4" s="40">
        <v>906</v>
      </c>
    </row>
    <row r="5" spans="1:2" ht="15" thickBot="1" x14ac:dyDescent="0.4">
      <c r="A5" s="3" t="s">
        <v>34</v>
      </c>
      <c r="B5" s="40">
        <v>133</v>
      </c>
    </row>
    <row r="6" spans="1:2" ht="15" thickBot="1" x14ac:dyDescent="0.4">
      <c r="A6" s="46" t="s">
        <v>10</v>
      </c>
      <c r="B6" s="40">
        <v>4240</v>
      </c>
    </row>
    <row r="7" spans="1:2" ht="15" thickBot="1" x14ac:dyDescent="0.4">
      <c r="A7" s="3" t="s">
        <v>18</v>
      </c>
      <c r="B7" s="40">
        <v>1445</v>
      </c>
    </row>
    <row r="8" spans="1:2" ht="15" thickBot="1" x14ac:dyDescent="0.4">
      <c r="A8" s="3" t="s">
        <v>23</v>
      </c>
      <c r="B8" s="40">
        <v>3944</v>
      </c>
    </row>
    <row r="9" spans="1:2" ht="15" thickBot="1" x14ac:dyDescent="0.4">
      <c r="A9" s="3" t="s">
        <v>43</v>
      </c>
      <c r="B9" s="40">
        <v>366</v>
      </c>
    </row>
    <row r="10" spans="1:2" ht="21.5" thickBot="1" x14ac:dyDescent="0.4">
      <c r="A10" s="3" t="s">
        <v>63</v>
      </c>
      <c r="B10" s="40">
        <v>466</v>
      </c>
    </row>
    <row r="11" spans="1:2" ht="15" thickBot="1" x14ac:dyDescent="0.4">
      <c r="A11" s="46" t="s">
        <v>13</v>
      </c>
      <c r="B11" s="40">
        <v>2452</v>
      </c>
    </row>
    <row r="12" spans="1:2" ht="15" thickBot="1" x14ac:dyDescent="0.4">
      <c r="A12" s="3" t="s">
        <v>16</v>
      </c>
      <c r="B12" s="40">
        <v>2053</v>
      </c>
    </row>
    <row r="13" spans="1:2" ht="15" thickBot="1" x14ac:dyDescent="0.4">
      <c r="A13" s="3" t="s">
        <v>64</v>
      </c>
      <c r="B13" s="40">
        <v>5</v>
      </c>
    </row>
    <row r="14" spans="1:2" ht="15" thickBot="1" x14ac:dyDescent="0.4">
      <c r="A14" s="3" t="s">
        <v>47</v>
      </c>
      <c r="B14" s="40">
        <v>17</v>
      </c>
    </row>
    <row r="15" spans="1:2" ht="15" thickBot="1" x14ac:dyDescent="0.4">
      <c r="A15" s="3" t="s">
        <v>49</v>
      </c>
      <c r="B15" s="40">
        <v>82</v>
      </c>
    </row>
    <row r="16" spans="1:2" ht="15" thickBot="1" x14ac:dyDescent="0.4">
      <c r="A16" s="46" t="s">
        <v>12</v>
      </c>
      <c r="B16" s="40">
        <v>5390</v>
      </c>
    </row>
    <row r="17" spans="1:2" ht="15" thickBot="1" x14ac:dyDescent="0.4">
      <c r="A17" s="3" t="s">
        <v>27</v>
      </c>
      <c r="B17" s="40">
        <v>2134</v>
      </c>
    </row>
    <row r="18" spans="1:2" ht="15" thickBot="1" x14ac:dyDescent="0.4">
      <c r="A18" s="3" t="s">
        <v>41</v>
      </c>
      <c r="B18" s="40">
        <v>535</v>
      </c>
    </row>
    <row r="19" spans="1:2" ht="15" thickBot="1" x14ac:dyDescent="0.4">
      <c r="A19" s="3" t="s">
        <v>45</v>
      </c>
      <c r="B19" s="40">
        <v>217</v>
      </c>
    </row>
    <row r="20" spans="1:2" ht="15" thickBot="1" x14ac:dyDescent="0.4">
      <c r="A20" s="3" t="s">
        <v>38</v>
      </c>
      <c r="B20" s="40">
        <v>431</v>
      </c>
    </row>
    <row r="21" spans="1:2" ht="15" thickBot="1" x14ac:dyDescent="0.4">
      <c r="A21" s="46" t="s">
        <v>14</v>
      </c>
      <c r="B21" s="40">
        <v>2791</v>
      </c>
    </row>
    <row r="22" spans="1:2" ht="15" thickBot="1" x14ac:dyDescent="0.4">
      <c r="A22" s="3" t="s">
        <v>39</v>
      </c>
      <c r="B22" s="40">
        <v>89</v>
      </c>
    </row>
    <row r="23" spans="1:2" ht="15" thickBot="1" x14ac:dyDescent="0.4">
      <c r="A23" s="3" t="s">
        <v>26</v>
      </c>
      <c r="B23" s="40">
        <v>2532</v>
      </c>
    </row>
    <row r="24" spans="1:2" ht="15" thickBot="1" x14ac:dyDescent="0.4">
      <c r="A24" s="46" t="s">
        <v>17</v>
      </c>
      <c r="B24" s="40">
        <v>6846</v>
      </c>
    </row>
    <row r="25" spans="1:2" ht="15" thickBot="1" x14ac:dyDescent="0.4">
      <c r="A25" s="3" t="s">
        <v>11</v>
      </c>
      <c r="B25" s="40">
        <v>5491</v>
      </c>
    </row>
    <row r="26" spans="1:2" ht="15" thickBot="1" x14ac:dyDescent="0.4">
      <c r="A26" s="3" t="s">
        <v>32</v>
      </c>
      <c r="B26" s="40">
        <v>1050</v>
      </c>
    </row>
    <row r="27" spans="1:2" ht="15" thickBot="1" x14ac:dyDescent="0.4">
      <c r="A27" s="3" t="s">
        <v>30</v>
      </c>
      <c r="B27" s="40">
        <v>734</v>
      </c>
    </row>
    <row r="28" spans="1:2" ht="15" thickBot="1" x14ac:dyDescent="0.4">
      <c r="A28" s="3" t="s">
        <v>35</v>
      </c>
      <c r="B28" s="40">
        <v>785</v>
      </c>
    </row>
    <row r="29" spans="1:2" ht="15" thickBot="1" x14ac:dyDescent="0.4">
      <c r="A29" s="3" t="s">
        <v>51</v>
      </c>
      <c r="B29" s="40">
        <v>17</v>
      </c>
    </row>
    <row r="30" spans="1:2" ht="15" thickBot="1" x14ac:dyDescent="0.4">
      <c r="A30" s="3" t="s">
        <v>50</v>
      </c>
      <c r="B30" s="40">
        <v>170</v>
      </c>
    </row>
    <row r="31" spans="1:2" ht="15" thickBot="1" x14ac:dyDescent="0.4">
      <c r="A31" s="3" t="s">
        <v>31</v>
      </c>
      <c r="B31" s="40">
        <v>421</v>
      </c>
    </row>
    <row r="32" spans="1:2" ht="15" thickBot="1" x14ac:dyDescent="0.4">
      <c r="A32" s="3" t="s">
        <v>42</v>
      </c>
      <c r="B32" s="40">
        <v>245</v>
      </c>
    </row>
    <row r="33" spans="1:2" ht="15" thickBot="1" x14ac:dyDescent="0.4">
      <c r="A33" s="46" t="s">
        <v>8</v>
      </c>
      <c r="B33" s="40">
        <v>11711</v>
      </c>
    </row>
    <row r="34" spans="1:2" ht="15" thickBot="1" x14ac:dyDescent="0.4">
      <c r="A34" s="3" t="s">
        <v>44</v>
      </c>
      <c r="B34" s="40">
        <v>356</v>
      </c>
    </row>
    <row r="35" spans="1:2" ht="15" thickBot="1" x14ac:dyDescent="0.4">
      <c r="A35" s="46" t="s">
        <v>7</v>
      </c>
      <c r="B35" s="40">
        <v>29918</v>
      </c>
    </row>
    <row r="36" spans="1:2" ht="15" thickBot="1" x14ac:dyDescent="0.4">
      <c r="A36" s="3" t="s">
        <v>24</v>
      </c>
      <c r="B36" s="40">
        <v>937</v>
      </c>
    </row>
    <row r="37" spans="1:2" ht="15" thickBot="1" x14ac:dyDescent="0.4">
      <c r="A37" s="3" t="s">
        <v>53</v>
      </c>
      <c r="B37" s="40">
        <v>61</v>
      </c>
    </row>
    <row r="38" spans="1:2" ht="21.5" thickBot="1" x14ac:dyDescent="0.4">
      <c r="A38" s="3" t="s">
        <v>67</v>
      </c>
      <c r="B38" s="40">
        <v>2</v>
      </c>
    </row>
    <row r="39" spans="1:2" ht="15" thickBot="1" x14ac:dyDescent="0.4">
      <c r="A39" s="46" t="s">
        <v>21</v>
      </c>
      <c r="B39" s="40">
        <v>2162</v>
      </c>
    </row>
    <row r="40" spans="1:2" ht="15" thickBot="1" x14ac:dyDescent="0.4">
      <c r="A40" s="3" t="s">
        <v>46</v>
      </c>
      <c r="B40" s="40">
        <v>334</v>
      </c>
    </row>
    <row r="41" spans="1:2" ht="15" thickBot="1" x14ac:dyDescent="0.4">
      <c r="A41" s="3" t="s">
        <v>37</v>
      </c>
      <c r="B41" s="40">
        <v>153</v>
      </c>
    </row>
    <row r="42" spans="1:2" ht="15" thickBot="1" x14ac:dyDescent="0.4">
      <c r="A42" s="46" t="s">
        <v>19</v>
      </c>
      <c r="B42" s="40">
        <v>5578</v>
      </c>
    </row>
    <row r="43" spans="1:2" ht="15" thickBot="1" x14ac:dyDescent="0.4">
      <c r="A43" s="3" t="s">
        <v>65</v>
      </c>
      <c r="B43" s="40">
        <v>136</v>
      </c>
    </row>
    <row r="44" spans="1:2" ht="15" thickBot="1" x14ac:dyDescent="0.4">
      <c r="A44" s="3" t="s">
        <v>40</v>
      </c>
      <c r="B44" s="40">
        <v>718</v>
      </c>
    </row>
    <row r="45" spans="1:2" ht="15" thickBot="1" x14ac:dyDescent="0.4">
      <c r="A45" s="3" t="s">
        <v>25</v>
      </c>
      <c r="B45" s="40">
        <v>494</v>
      </c>
    </row>
    <row r="46" spans="1:2" ht="15" thickBot="1" x14ac:dyDescent="0.4">
      <c r="A46" s="3" t="s">
        <v>54</v>
      </c>
      <c r="B46" s="40">
        <v>62</v>
      </c>
    </row>
    <row r="47" spans="1:2" ht="15" thickBot="1" x14ac:dyDescent="0.4">
      <c r="A47" s="3" t="s">
        <v>20</v>
      </c>
      <c r="B47" s="40">
        <v>364</v>
      </c>
    </row>
    <row r="48" spans="1:2" ht="15" thickBot="1" x14ac:dyDescent="0.4">
      <c r="A48" s="46" t="s">
        <v>15</v>
      </c>
      <c r="B48" s="40">
        <v>1686</v>
      </c>
    </row>
    <row r="49" spans="1:2" ht="21.5" thickBot="1" x14ac:dyDescent="0.4">
      <c r="A49" s="62" t="s">
        <v>66</v>
      </c>
      <c r="B49" s="63">
        <v>6</v>
      </c>
    </row>
    <row r="50" spans="1:2" ht="15" thickBot="1" x14ac:dyDescent="0.4">
      <c r="A50" s="3" t="s">
        <v>28</v>
      </c>
      <c r="B50" s="40">
        <v>113</v>
      </c>
    </row>
    <row r="51" spans="1:2" ht="15" thickBot="1" x14ac:dyDescent="0.4">
      <c r="A51" s="3" t="s">
        <v>48</v>
      </c>
      <c r="B51" s="40">
        <v>55</v>
      </c>
    </row>
    <row r="52" spans="1:2" ht="15" thickBot="1" x14ac:dyDescent="0.4">
      <c r="A52" s="3" t="s">
        <v>29</v>
      </c>
      <c r="B52" s="40">
        <v>1375</v>
      </c>
    </row>
    <row r="53" spans="1:2" ht="15" thickBot="1" x14ac:dyDescent="0.4">
      <c r="A53" s="46" t="s">
        <v>9</v>
      </c>
      <c r="B53" s="40">
        <v>1126</v>
      </c>
    </row>
    <row r="54" spans="1:2" ht="15" thickBot="1" x14ac:dyDescent="0.4">
      <c r="A54" s="3" t="s">
        <v>56</v>
      </c>
      <c r="B54" s="40">
        <v>75</v>
      </c>
    </row>
    <row r="55" spans="1:2" ht="15" thickBot="1" x14ac:dyDescent="0.4">
      <c r="A55" s="3" t="s">
        <v>22</v>
      </c>
      <c r="B55" s="40">
        <v>592</v>
      </c>
    </row>
    <row r="56" spans="1:2" ht="15" thickBot="1" x14ac:dyDescent="0.4">
      <c r="A56" s="14" t="s">
        <v>55</v>
      </c>
      <c r="B56" s="41">
        <v>16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ABEE164B-B221-4FBC-8840-70651914518B}"/>
    <hyperlink ref="A33" r:id="rId2" display="https://www.worldometers.info/coronavirus/usa/new-jersey/" xr:uid="{2694041D-B7BD-4B46-B78C-E572840D9A03}"/>
    <hyperlink ref="A16" r:id="rId3" display="https://www.worldometers.info/coronavirus/usa/illinois/" xr:uid="{B4861DCB-E7AB-49E1-8518-A215D4DAC4C9}"/>
    <hyperlink ref="A6" r:id="rId4" display="https://www.worldometers.info/coronavirus/usa/california/" xr:uid="{A2F5E1B4-3406-4AB1-B37D-DFC9333ADAA4}"/>
    <hyperlink ref="A24" r:id="rId5" display="https://www.worldometers.info/coronavirus/usa/massachusetts/" xr:uid="{888EA23F-677B-4018-8EA2-54CFADF9830F}"/>
    <hyperlink ref="A42" r:id="rId6" display="https://www.worldometers.info/coronavirus/usa/pennsylvania/" xr:uid="{4ECE6949-6F3A-4AAF-B89D-DC7B5468B21A}"/>
    <hyperlink ref="A48" r:id="rId7" display="https://www.worldometers.info/coronavirus/usa/texas/" xr:uid="{B8BB6004-B96B-48F3-AC82-BBB3CECA7F93}"/>
    <hyperlink ref="A11" r:id="rId8" display="https://www.worldometers.info/coronavirus/usa/florida/" xr:uid="{9F666625-A50C-4B2E-BC2B-FE101AC3A171}"/>
    <hyperlink ref="A21" r:id="rId9" display="https://www.worldometers.info/coronavirus/usa/louisiana/" xr:uid="{58B047B3-2005-4342-9A04-38E318B5B9B4}"/>
    <hyperlink ref="A39" r:id="rId10" display="https://www.worldometers.info/coronavirus/usa/ohio/" xr:uid="{35897D0C-184A-47BC-8883-581376018554}"/>
    <hyperlink ref="A53" r:id="rId11" display="https://www.worldometers.info/coronavirus/usa/washington/" xr:uid="{793E541C-CB74-48C1-9A0A-F128B2253E3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2" bestFit="1" customWidth="1"/>
    <col min="4" max="16384" width="8.7265625" style="36"/>
  </cols>
  <sheetData>
    <row r="1" spans="1:3" ht="13" thickBot="1" x14ac:dyDescent="0.4">
      <c r="A1" s="36" t="s">
        <v>97</v>
      </c>
      <c r="C1" s="42" t="s">
        <v>96</v>
      </c>
    </row>
    <row r="2" spans="1:3" ht="13" thickBot="1" x14ac:dyDescent="0.4">
      <c r="A2" s="36" t="s">
        <v>36</v>
      </c>
      <c r="B2" s="3" t="s">
        <v>36</v>
      </c>
      <c r="C2" s="40">
        <v>631</v>
      </c>
    </row>
    <row r="3" spans="1:3" ht="13" thickBot="1" x14ac:dyDescent="0.4">
      <c r="B3" s="3" t="s">
        <v>52</v>
      </c>
      <c r="C3" s="40">
        <v>10</v>
      </c>
    </row>
    <row r="4" spans="1:3" ht="13" thickBot="1" x14ac:dyDescent="0.4">
      <c r="A4" s="36" t="s">
        <v>33</v>
      </c>
      <c r="B4" s="3" t="s">
        <v>33</v>
      </c>
      <c r="C4" s="40">
        <v>906</v>
      </c>
    </row>
    <row r="5" spans="1:3" ht="13" thickBot="1" x14ac:dyDescent="0.4">
      <c r="A5" s="36" t="s">
        <v>34</v>
      </c>
      <c r="B5" s="3" t="s">
        <v>34</v>
      </c>
      <c r="C5" s="40">
        <v>133</v>
      </c>
    </row>
    <row r="6" spans="1:3" ht="15" thickBot="1" x14ac:dyDescent="0.4">
      <c r="A6" s="36" t="s">
        <v>10</v>
      </c>
      <c r="B6" s="46" t="s">
        <v>10</v>
      </c>
      <c r="C6" s="40">
        <v>4240</v>
      </c>
    </row>
    <row r="7" spans="1:3" ht="13" thickBot="1" x14ac:dyDescent="0.4">
      <c r="A7" s="36" t="s">
        <v>18</v>
      </c>
      <c r="B7" s="3" t="s">
        <v>18</v>
      </c>
      <c r="C7" s="40">
        <v>1445</v>
      </c>
    </row>
    <row r="8" spans="1:3" ht="13" thickBot="1" x14ac:dyDescent="0.4">
      <c r="A8" s="36" t="s">
        <v>23</v>
      </c>
      <c r="B8" s="3" t="s">
        <v>23</v>
      </c>
      <c r="C8" s="40">
        <v>3944</v>
      </c>
    </row>
    <row r="9" spans="1:3" ht="13" thickBot="1" x14ac:dyDescent="0.4">
      <c r="A9" s="36" t="s">
        <v>43</v>
      </c>
      <c r="B9" s="3" t="s">
        <v>43</v>
      </c>
      <c r="C9" s="40">
        <v>366</v>
      </c>
    </row>
    <row r="10" spans="1:3" ht="13" thickBot="1" x14ac:dyDescent="0.4">
      <c r="A10" s="36" t="s">
        <v>95</v>
      </c>
      <c r="B10" s="3" t="s">
        <v>63</v>
      </c>
      <c r="C10" s="40">
        <v>466</v>
      </c>
    </row>
    <row r="11" spans="1:3" ht="15" thickBot="1" x14ac:dyDescent="0.4">
      <c r="A11" s="36" t="s">
        <v>13</v>
      </c>
      <c r="B11" s="46" t="s">
        <v>13</v>
      </c>
      <c r="C11" s="40">
        <v>2452</v>
      </c>
    </row>
    <row r="12" spans="1:3" ht="13" thickBot="1" x14ac:dyDescent="0.4">
      <c r="A12" s="36" t="s">
        <v>16</v>
      </c>
      <c r="B12" s="3" t="s">
        <v>16</v>
      </c>
      <c r="C12" s="40">
        <v>2053</v>
      </c>
    </row>
    <row r="13" spans="1:3" ht="13" thickBot="1" x14ac:dyDescent="0.4">
      <c r="A13" s="36" t="s">
        <v>64</v>
      </c>
      <c r="B13" s="3" t="s">
        <v>64</v>
      </c>
      <c r="C13" s="40">
        <v>5</v>
      </c>
    </row>
    <row r="14" spans="1:3" ht="13" thickBot="1" x14ac:dyDescent="0.4">
      <c r="B14" s="3" t="s">
        <v>47</v>
      </c>
      <c r="C14" s="40">
        <v>17</v>
      </c>
    </row>
    <row r="15" spans="1:3" ht="13" thickBot="1" x14ac:dyDescent="0.4">
      <c r="A15" s="36" t="s">
        <v>49</v>
      </c>
      <c r="B15" s="3" t="s">
        <v>49</v>
      </c>
      <c r="C15" s="40">
        <v>82</v>
      </c>
    </row>
    <row r="16" spans="1:3" ht="15" thickBot="1" x14ac:dyDescent="0.4">
      <c r="A16" s="36" t="s">
        <v>12</v>
      </c>
      <c r="B16" s="46" t="s">
        <v>12</v>
      </c>
      <c r="C16" s="40">
        <v>5390</v>
      </c>
    </row>
    <row r="17" spans="1:3" ht="13" thickBot="1" x14ac:dyDescent="0.4">
      <c r="A17" s="36" t="s">
        <v>27</v>
      </c>
      <c r="B17" s="3" t="s">
        <v>27</v>
      </c>
      <c r="C17" s="40">
        <v>2134</v>
      </c>
    </row>
    <row r="18" spans="1:3" ht="13" thickBot="1" x14ac:dyDescent="0.4">
      <c r="A18" s="36" t="s">
        <v>41</v>
      </c>
      <c r="B18" s="3" t="s">
        <v>41</v>
      </c>
      <c r="C18" s="40">
        <v>535</v>
      </c>
    </row>
    <row r="19" spans="1:3" ht="13" thickBot="1" x14ac:dyDescent="0.4">
      <c r="A19" s="36" t="s">
        <v>45</v>
      </c>
      <c r="B19" s="3" t="s">
        <v>45</v>
      </c>
      <c r="C19" s="40">
        <v>217</v>
      </c>
    </row>
    <row r="20" spans="1:3" ht="13" thickBot="1" x14ac:dyDescent="0.4">
      <c r="A20" s="36" t="s">
        <v>38</v>
      </c>
      <c r="B20" s="3" t="s">
        <v>38</v>
      </c>
      <c r="C20" s="40">
        <v>431</v>
      </c>
    </row>
    <row r="21" spans="1:3" ht="15" thickBot="1" x14ac:dyDescent="0.4">
      <c r="A21" s="36" t="s">
        <v>14</v>
      </c>
      <c r="B21" s="46" t="s">
        <v>14</v>
      </c>
      <c r="C21" s="40">
        <v>2791</v>
      </c>
    </row>
    <row r="22" spans="1:3" ht="13" thickBot="1" x14ac:dyDescent="0.4">
      <c r="B22" s="3" t="s">
        <v>39</v>
      </c>
      <c r="C22" s="40">
        <v>89</v>
      </c>
    </row>
    <row r="23" spans="1:3" ht="13" thickBot="1" x14ac:dyDescent="0.4">
      <c r="A23" s="36" t="s">
        <v>26</v>
      </c>
      <c r="B23" s="3" t="s">
        <v>26</v>
      </c>
      <c r="C23" s="40">
        <v>2532</v>
      </c>
    </row>
    <row r="24" spans="1:3" ht="15" thickBot="1" x14ac:dyDescent="0.4">
      <c r="A24" s="36" t="s">
        <v>17</v>
      </c>
      <c r="B24" s="46" t="s">
        <v>17</v>
      </c>
      <c r="C24" s="40">
        <v>6846</v>
      </c>
    </row>
    <row r="25" spans="1:3" ht="13" thickBot="1" x14ac:dyDescent="0.4">
      <c r="A25" s="36" t="s">
        <v>11</v>
      </c>
      <c r="B25" s="3" t="s">
        <v>11</v>
      </c>
      <c r="C25" s="40">
        <v>5491</v>
      </c>
    </row>
    <row r="26" spans="1:3" ht="13" thickBot="1" x14ac:dyDescent="0.4">
      <c r="A26" s="36" t="s">
        <v>32</v>
      </c>
      <c r="B26" s="3" t="s">
        <v>32</v>
      </c>
      <c r="C26" s="40">
        <v>1050</v>
      </c>
    </row>
    <row r="27" spans="1:3" ht="13" thickBot="1" x14ac:dyDescent="0.4">
      <c r="A27" s="36" t="s">
        <v>30</v>
      </c>
      <c r="B27" s="3" t="s">
        <v>30</v>
      </c>
      <c r="C27" s="40">
        <v>734</v>
      </c>
    </row>
    <row r="28" spans="1:3" ht="13" thickBot="1" x14ac:dyDescent="0.4">
      <c r="A28" s="36" t="s">
        <v>35</v>
      </c>
      <c r="B28" s="3" t="s">
        <v>35</v>
      </c>
      <c r="C28" s="40">
        <v>785</v>
      </c>
    </row>
    <row r="29" spans="1:3" ht="13" thickBot="1" x14ac:dyDescent="0.4">
      <c r="B29" s="3" t="s">
        <v>51</v>
      </c>
      <c r="C29" s="40">
        <v>17</v>
      </c>
    </row>
    <row r="30" spans="1:3" ht="13" thickBot="1" x14ac:dyDescent="0.4">
      <c r="B30" s="3" t="s">
        <v>50</v>
      </c>
      <c r="C30" s="40">
        <v>170</v>
      </c>
    </row>
    <row r="31" spans="1:3" ht="13" thickBot="1" x14ac:dyDescent="0.4">
      <c r="A31" s="36" t="s">
        <v>31</v>
      </c>
      <c r="B31" s="3" t="s">
        <v>31</v>
      </c>
      <c r="C31" s="40">
        <v>421</v>
      </c>
    </row>
    <row r="32" spans="1:3" ht="13" thickBot="1" x14ac:dyDescent="0.4">
      <c r="A32" s="36" t="s">
        <v>42</v>
      </c>
      <c r="B32" s="3" t="s">
        <v>42</v>
      </c>
      <c r="C32" s="40">
        <v>245</v>
      </c>
    </row>
    <row r="33" spans="1:3" ht="15" thickBot="1" x14ac:dyDescent="0.4">
      <c r="A33" s="36" t="s">
        <v>8</v>
      </c>
      <c r="B33" s="46" t="s">
        <v>8</v>
      </c>
      <c r="C33" s="40">
        <v>11711</v>
      </c>
    </row>
    <row r="34" spans="1:3" ht="13" thickBot="1" x14ac:dyDescent="0.4">
      <c r="A34" s="36" t="s">
        <v>44</v>
      </c>
      <c r="B34" s="3" t="s">
        <v>44</v>
      </c>
      <c r="C34" s="40">
        <v>356</v>
      </c>
    </row>
    <row r="35" spans="1:3" ht="15" thickBot="1" x14ac:dyDescent="0.4">
      <c r="A35" s="36" t="s">
        <v>7</v>
      </c>
      <c r="B35" s="46" t="s">
        <v>7</v>
      </c>
      <c r="C35" s="40">
        <v>29918</v>
      </c>
    </row>
    <row r="36" spans="1:3" ht="13" thickBot="1" x14ac:dyDescent="0.4">
      <c r="A36" s="36" t="s">
        <v>24</v>
      </c>
      <c r="B36" s="3" t="s">
        <v>24</v>
      </c>
      <c r="C36" s="40">
        <v>937</v>
      </c>
    </row>
    <row r="37" spans="1:3" ht="13" thickBot="1" x14ac:dyDescent="0.4">
      <c r="B37" s="3" t="s">
        <v>53</v>
      </c>
      <c r="C37" s="40">
        <v>61</v>
      </c>
    </row>
    <row r="38" spans="1:3" ht="15" thickBot="1" x14ac:dyDescent="0.4">
      <c r="A38" s="36" t="s">
        <v>21</v>
      </c>
      <c r="B38" s="46" t="s">
        <v>21</v>
      </c>
      <c r="C38" s="40">
        <v>2162</v>
      </c>
    </row>
    <row r="39" spans="1:3" ht="13" thickBot="1" x14ac:dyDescent="0.4">
      <c r="A39" s="36" t="s">
        <v>46</v>
      </c>
      <c r="B39" s="3" t="s">
        <v>46</v>
      </c>
      <c r="C39" s="40">
        <v>334</v>
      </c>
    </row>
    <row r="40" spans="1:3" ht="13" thickBot="1" x14ac:dyDescent="0.4">
      <c r="A40" s="36" t="s">
        <v>37</v>
      </c>
      <c r="B40" s="3" t="s">
        <v>37</v>
      </c>
      <c r="C40" s="40">
        <v>153</v>
      </c>
    </row>
    <row r="41" spans="1:3" ht="15" thickBot="1" x14ac:dyDescent="0.4">
      <c r="A41" s="36" t="s">
        <v>19</v>
      </c>
      <c r="B41" s="46" t="s">
        <v>19</v>
      </c>
      <c r="C41" s="40">
        <v>5578</v>
      </c>
    </row>
    <row r="42" spans="1:3" ht="13" thickBot="1" x14ac:dyDescent="0.4">
      <c r="A42" s="36" t="s">
        <v>65</v>
      </c>
      <c r="B42" s="3" t="s">
        <v>65</v>
      </c>
      <c r="C42" s="40">
        <v>136</v>
      </c>
    </row>
    <row r="43" spans="1:3" ht="13" thickBot="1" x14ac:dyDescent="0.4">
      <c r="B43" s="3" t="s">
        <v>40</v>
      </c>
      <c r="C43" s="40">
        <v>718</v>
      </c>
    </row>
    <row r="44" spans="1:3" ht="13" thickBot="1" x14ac:dyDescent="0.4">
      <c r="A44" s="36" t="s">
        <v>25</v>
      </c>
      <c r="B44" s="3" t="s">
        <v>25</v>
      </c>
      <c r="C44" s="40">
        <v>494</v>
      </c>
    </row>
    <row r="45" spans="1:3" ht="13" thickBot="1" x14ac:dyDescent="0.4">
      <c r="A45" s="36" t="s">
        <v>54</v>
      </c>
      <c r="B45" s="3" t="s">
        <v>54</v>
      </c>
      <c r="C45" s="40">
        <v>62</v>
      </c>
    </row>
    <row r="46" spans="1:3" ht="13" thickBot="1" x14ac:dyDescent="0.4">
      <c r="A46" s="36" t="s">
        <v>20</v>
      </c>
      <c r="B46" s="3" t="s">
        <v>20</v>
      </c>
      <c r="C46" s="40">
        <v>364</v>
      </c>
    </row>
    <row r="47" spans="1:3" ht="15" thickBot="1" x14ac:dyDescent="0.4">
      <c r="A47" s="36" t="s">
        <v>15</v>
      </c>
      <c r="B47" s="46" t="s">
        <v>15</v>
      </c>
      <c r="C47" s="40">
        <v>1686</v>
      </c>
    </row>
    <row r="48" spans="1:3" ht="13" thickBot="1" x14ac:dyDescent="0.4">
      <c r="A48" s="36" t="s">
        <v>28</v>
      </c>
      <c r="B48" s="3" t="s">
        <v>28</v>
      </c>
      <c r="C48" s="40">
        <v>113</v>
      </c>
    </row>
    <row r="49" spans="1:3" ht="13" thickBot="1" x14ac:dyDescent="0.4">
      <c r="A49" s="36" t="s">
        <v>48</v>
      </c>
      <c r="B49" s="3" t="s">
        <v>48</v>
      </c>
      <c r="C49" s="40">
        <v>55</v>
      </c>
    </row>
    <row r="50" spans="1:3" ht="13" thickBot="1" x14ac:dyDescent="0.4">
      <c r="A50" s="36" t="s">
        <v>29</v>
      </c>
      <c r="B50" s="3" t="s">
        <v>29</v>
      </c>
      <c r="C50" s="40">
        <v>1375</v>
      </c>
    </row>
    <row r="51" spans="1:3" ht="15" thickBot="1" x14ac:dyDescent="0.4">
      <c r="A51" s="36" t="s">
        <v>9</v>
      </c>
      <c r="B51" s="46" t="s">
        <v>9</v>
      </c>
      <c r="C51" s="40">
        <v>1126</v>
      </c>
    </row>
    <row r="52" spans="1:3" ht="13" thickBot="1" x14ac:dyDescent="0.4">
      <c r="B52" s="3" t="s">
        <v>56</v>
      </c>
      <c r="C52" s="40">
        <v>75</v>
      </c>
    </row>
    <row r="53" spans="1:3" ht="13" thickBot="1" x14ac:dyDescent="0.4">
      <c r="A53" s="36" t="s">
        <v>22</v>
      </c>
      <c r="B53" s="3" t="s">
        <v>22</v>
      </c>
      <c r="C53" s="40">
        <v>592</v>
      </c>
    </row>
    <row r="54" spans="1:3" ht="13" thickBot="1" x14ac:dyDescent="0.4">
      <c r="A54" s="36" t="s">
        <v>55</v>
      </c>
      <c r="B54" s="14" t="s">
        <v>55</v>
      </c>
      <c r="C54" s="41">
        <v>16</v>
      </c>
    </row>
    <row r="59" spans="1:3" ht="13" thickBot="1" x14ac:dyDescent="0.4"/>
    <row r="60" spans="1:3" ht="14.5" x14ac:dyDescent="0.35">
      <c r="B60" s="3"/>
      <c r="C60" s="45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AC2C611E-5699-4D51-A8E4-290772958A62}"/>
    <hyperlink ref="B33" r:id="rId2" display="https://www.worldometers.info/coronavirus/usa/new-jersey/" xr:uid="{84B54962-554C-4CD3-80C7-814A2DD2FCD5}"/>
    <hyperlink ref="B16" r:id="rId3" display="https://www.worldometers.info/coronavirus/usa/illinois/" xr:uid="{381D1462-E181-4F51-8839-CC1340A95DAB}"/>
    <hyperlink ref="B6" r:id="rId4" display="https://www.worldometers.info/coronavirus/usa/california/" xr:uid="{75E1146B-A43D-48FD-AB6D-80B8F11A865D}"/>
    <hyperlink ref="B24" r:id="rId5" display="https://www.worldometers.info/coronavirus/usa/massachusetts/" xr:uid="{8EB0100B-EB20-49EA-A109-684B03819181}"/>
    <hyperlink ref="B41" r:id="rId6" display="https://www.worldometers.info/coronavirus/usa/pennsylvania/" xr:uid="{935ECE2E-7E14-437B-B566-21D92E909603}"/>
    <hyperlink ref="B47" r:id="rId7" display="https://www.worldometers.info/coronavirus/usa/texas/" xr:uid="{8D23FA42-AEA0-4CDF-9EBF-07A4B2F66B10}"/>
    <hyperlink ref="B11" r:id="rId8" display="https://www.worldometers.info/coronavirus/usa/florida/" xr:uid="{CC104DE4-7466-4E1A-8FB4-BA04D1C00685}"/>
    <hyperlink ref="B21" r:id="rId9" display="https://www.worldometers.info/coronavirus/usa/louisiana/" xr:uid="{B3A27448-2285-462C-B1EB-748196A7D6E2}"/>
    <hyperlink ref="B38" r:id="rId10" display="https://www.worldometers.info/coronavirus/usa/ohio/" xr:uid="{37C9B98E-35AF-4BE3-BF41-A37DE21DC308}"/>
    <hyperlink ref="B51" r:id="rId11" display="https://www.worldometers.info/coronavirus/usa/washington/" xr:uid="{76B6A4D3-07D1-4545-83D4-00F5BA47C57C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2020-06-01T10:31:07Z</dcterms:modified>
</cp:coreProperties>
</file>