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3" documentId="8_{5F268C75-7915-492D-8CD0-544F14393AE7}" xr6:coauthVersionLast="45" xr6:coauthVersionMax="45" xr10:uidLastSave="{3E6AB498-C680-4B4A-B40B-659C28E621E7}"/>
  <bookViews>
    <workbookView xWindow="-110" yWindow="-110" windowWidth="27580" windowHeight="17860" activeTab="3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Updates'!$A$1:$V$41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7" i="3" l="1"/>
  <c r="B57" i="3"/>
  <c r="I57" i="3"/>
  <c r="F57" i="3"/>
  <c r="N37" i="3"/>
  <c r="N27" i="3"/>
  <c r="N48" i="3"/>
  <c r="N44" i="3"/>
  <c r="N33" i="3"/>
  <c r="N46" i="3"/>
  <c r="N43" i="3"/>
  <c r="N4" i="3"/>
  <c r="N53" i="3"/>
  <c r="N18" i="3"/>
  <c r="N42" i="3"/>
  <c r="N30" i="3"/>
  <c r="N19" i="3"/>
  <c r="N38" i="3"/>
  <c r="N29" i="3"/>
  <c r="N50" i="3"/>
  <c r="N20" i="3"/>
  <c r="N23" i="3"/>
  <c r="N17" i="3"/>
  <c r="N45" i="3"/>
  <c r="N6" i="3"/>
  <c r="N8" i="3"/>
  <c r="N12" i="3"/>
  <c r="N25" i="3"/>
  <c r="N51" i="3"/>
  <c r="N26" i="3"/>
  <c r="N7" i="3"/>
  <c r="N54" i="3"/>
  <c r="N47" i="3"/>
  <c r="N40" i="3"/>
  <c r="N39" i="3"/>
  <c r="N41" i="3"/>
  <c r="N2" i="3"/>
  <c r="N56" i="3"/>
  <c r="N28" i="3"/>
  <c r="N31" i="3"/>
  <c r="N24" i="3"/>
  <c r="N14" i="3"/>
  <c r="N36" i="3"/>
  <c r="N49" i="3"/>
  <c r="N16" i="3"/>
  <c r="N22" i="3"/>
  <c r="N9" i="3"/>
  <c r="N52" i="3"/>
  <c r="N5" i="3"/>
  <c r="N15" i="3"/>
  <c r="N11" i="3"/>
  <c r="N13" i="3"/>
  <c r="N32" i="3"/>
  <c r="N3" i="3"/>
  <c r="N35" i="3"/>
  <c r="N10" i="3"/>
  <c r="N55" i="3"/>
  <c r="N34" i="3"/>
  <c r="N21" i="3"/>
  <c r="M56" i="3"/>
  <c r="O2" i="3" l="1"/>
  <c r="O27" i="3"/>
  <c r="O55" i="3"/>
  <c r="O30" i="3"/>
  <c r="O35" i="3"/>
  <c r="O36" i="3"/>
  <c r="O41" i="3"/>
  <c r="O9" i="3"/>
  <c r="O11" i="3"/>
  <c r="O33" i="3"/>
  <c r="O26" i="3"/>
  <c r="O6" i="3"/>
  <c r="O21" i="3"/>
  <c r="O12" i="3"/>
  <c r="O18" i="3"/>
  <c r="O50" i="3"/>
  <c r="O24" i="3"/>
  <c r="O42" i="3"/>
  <c r="O40" i="3"/>
  <c r="O32" i="3"/>
  <c r="O16" i="3"/>
  <c r="O8" i="3"/>
  <c r="O54" i="3"/>
  <c r="O53" i="3"/>
  <c r="O45" i="3"/>
  <c r="O29" i="3"/>
  <c r="O43" i="3"/>
  <c r="O44" i="3"/>
  <c r="O25" i="3"/>
  <c r="O19" i="3"/>
  <c r="O48" i="3"/>
  <c r="O47" i="3"/>
  <c r="O39" i="3"/>
  <c r="O31" i="3"/>
  <c r="O23" i="3"/>
  <c r="O15" i="3"/>
  <c r="O7" i="3"/>
  <c r="O17" i="3"/>
  <c r="O56" i="3"/>
  <c r="O46" i="3"/>
  <c r="O38" i="3"/>
  <c r="O22" i="3"/>
  <c r="O14" i="3"/>
  <c r="O34" i="3"/>
  <c r="O37" i="3"/>
  <c r="O13" i="3"/>
  <c r="O5" i="3"/>
  <c r="O51" i="3"/>
  <c r="O10" i="3"/>
  <c r="O52" i="3"/>
  <c r="O28" i="3"/>
  <c r="O20" i="3"/>
  <c r="O4" i="3"/>
  <c r="N57" i="3"/>
  <c r="O49" i="3"/>
  <c r="O3" i="3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L56" i="3" l="1"/>
  <c r="L46" i="3"/>
  <c r="L49" i="3"/>
  <c r="L31" i="3"/>
  <c r="L3" i="3"/>
  <c r="L26" i="3"/>
  <c r="L37" i="3"/>
  <c r="L51" i="3"/>
  <c r="L54" i="3"/>
  <c r="L12" i="3"/>
  <c r="L38" i="3"/>
  <c r="L55" i="3"/>
  <c r="L36" i="3"/>
  <c r="L48" i="3"/>
  <c r="L20" i="3"/>
  <c r="L33" i="3"/>
  <c r="L10" i="3"/>
  <c r="L34" i="3"/>
  <c r="L47" i="3"/>
  <c r="L28" i="3"/>
  <c r="L53" i="3"/>
  <c r="L40" i="3"/>
  <c r="L52" i="3"/>
  <c r="L32" i="3"/>
  <c r="L4" i="3"/>
  <c r="L30" i="3"/>
  <c r="L8" i="3"/>
  <c r="L35" i="3"/>
  <c r="L5" i="3"/>
  <c r="L27" i="3"/>
  <c r="L23" i="3"/>
  <c r="L24" i="3"/>
  <c r="L14" i="3"/>
  <c r="L50" i="3"/>
  <c r="L45" i="3"/>
  <c r="L18" i="3"/>
  <c r="L6" i="3"/>
  <c r="L19" i="3"/>
  <c r="L13" i="3"/>
  <c r="L41" i="3"/>
  <c r="L39" i="3"/>
  <c r="L9" i="3"/>
  <c r="L15" i="3"/>
  <c r="L21" i="3"/>
  <c r="L11" i="3"/>
  <c r="L17" i="3"/>
  <c r="L22" i="3"/>
  <c r="L42" i="3"/>
  <c r="L2" i="3"/>
  <c r="L7" i="3"/>
  <c r="L25" i="3"/>
  <c r="L16" i="3"/>
  <c r="L44" i="3"/>
  <c r="L29" i="3"/>
  <c r="M19" i="3" l="1"/>
  <c r="M32" i="3"/>
  <c r="M47" i="3"/>
  <c r="M9" i="3"/>
  <c r="M37" i="3"/>
  <c r="M7" i="3"/>
  <c r="M13" i="3"/>
  <c r="M36" i="3"/>
  <c r="M40" i="3"/>
  <c r="M6" i="3"/>
  <c r="M30" i="3"/>
  <c r="M34" i="3"/>
  <c r="M4" i="3"/>
  <c r="M44" i="3"/>
  <c r="M43" i="3"/>
  <c r="M38" i="3"/>
  <c r="M53" i="3"/>
  <c r="M2" i="3"/>
  <c r="M46" i="3"/>
  <c r="M39" i="3"/>
  <c r="M28" i="3"/>
  <c r="M26" i="3"/>
  <c r="M45" i="3"/>
  <c r="M48" i="3"/>
  <c r="M55" i="3"/>
  <c r="M22" i="3"/>
  <c r="M54" i="3"/>
  <c r="M5" i="3"/>
  <c r="M35" i="3"/>
  <c r="M51" i="3"/>
  <c r="M50" i="3"/>
  <c r="M8" i="3"/>
  <c r="M11" i="3"/>
  <c r="M23" i="3"/>
  <c r="M42" i="3"/>
  <c r="M25" i="3"/>
  <c r="M14" i="3"/>
  <c r="M10" i="3"/>
  <c r="M33" i="3"/>
  <c r="M29" i="3"/>
  <c r="M18" i="3"/>
  <c r="M17" i="3"/>
  <c r="M27" i="3"/>
  <c r="M24" i="3"/>
  <c r="M52" i="3"/>
  <c r="M16" i="3"/>
  <c r="M21" i="3"/>
  <c r="M15" i="3"/>
  <c r="M3" i="3"/>
  <c r="M12" i="3"/>
  <c r="M41" i="3"/>
  <c r="M49" i="3"/>
  <c r="M20" i="3"/>
  <c r="M31" i="3"/>
  <c r="L43" i="3" l="1"/>
  <c r="N5" i="1" l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N13" i="1"/>
  <c r="N14" i="1"/>
  <c r="O14" i="1" s="1"/>
  <c r="N15" i="1"/>
  <c r="O15" i="1" s="1"/>
  <c r="N16" i="1"/>
  <c r="O16" i="1" s="1"/>
  <c r="N17" i="1"/>
  <c r="N18" i="1"/>
  <c r="O18" i="1" s="1"/>
  <c r="N19" i="1"/>
  <c r="N20" i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N29" i="1"/>
  <c r="N30" i="1"/>
  <c r="O30" i="1" s="1"/>
  <c r="N31" i="1"/>
  <c r="O31" i="1" s="1"/>
  <c r="N32" i="1"/>
  <c r="O32" i="1" s="1"/>
  <c r="N33" i="1"/>
  <c r="O33" i="1" s="1"/>
  <c r="N34" i="1"/>
  <c r="O34" i="1" s="1"/>
  <c r="N35" i="1"/>
  <c r="N36" i="1"/>
  <c r="N37" i="1"/>
  <c r="N38" i="1"/>
  <c r="O38" i="1" s="1"/>
  <c r="N39" i="1"/>
  <c r="O39" i="1" s="1"/>
  <c r="O36" i="1" l="1"/>
  <c r="O17" i="1"/>
  <c r="O35" i="1"/>
  <c r="O20" i="1"/>
  <c r="O19" i="1"/>
  <c r="O12" i="1"/>
  <c r="O28" i="1"/>
  <c r="O13" i="1"/>
  <c r="O37" i="1"/>
  <c r="O29" i="1"/>
  <c r="U2" i="1"/>
  <c r="N40" i="1" l="1"/>
  <c r="O40" i="1" l="1"/>
  <c r="U34" i="1"/>
  <c r="V34" i="1" s="1"/>
  <c r="U36" i="1"/>
  <c r="V36" i="1" s="1"/>
  <c r="U11" i="1"/>
  <c r="V11" i="1" s="1"/>
  <c r="U6" i="1"/>
  <c r="V6" i="1" s="1"/>
  <c r="U13" i="1"/>
  <c r="V13" i="1" s="1"/>
  <c r="U23" i="1"/>
  <c r="V23" i="1" s="1"/>
  <c r="U18" i="1"/>
  <c r="V18" i="1" s="1"/>
  <c r="U22" i="1"/>
  <c r="V22" i="1" s="1"/>
  <c r="U16" i="1"/>
  <c r="V16" i="1" s="1"/>
  <c r="U7" i="1"/>
  <c r="V7" i="1" s="1"/>
  <c r="U9" i="1"/>
  <c r="V9" i="1" s="1"/>
  <c r="U8" i="1"/>
  <c r="V8" i="1" s="1"/>
  <c r="U24" i="1"/>
  <c r="V24" i="1" s="1"/>
  <c r="U33" i="1"/>
  <c r="V33" i="1" s="1"/>
  <c r="U15" i="1"/>
  <c r="V15" i="1" s="1"/>
  <c r="U31" i="1"/>
  <c r="V31" i="1" s="1"/>
  <c r="U10" i="1"/>
  <c r="V10" i="1" s="1"/>
  <c r="U39" i="1"/>
  <c r="V39" i="1" s="1"/>
  <c r="U17" i="1"/>
  <c r="V17" i="1" s="1"/>
  <c r="U12" i="1"/>
  <c r="V12" i="1" s="1"/>
  <c r="U37" i="1"/>
  <c r="V37" i="1" s="1"/>
  <c r="U32" i="1"/>
  <c r="V32" i="1" s="1"/>
  <c r="U25" i="1"/>
  <c r="V25" i="1" s="1"/>
  <c r="U20" i="1"/>
  <c r="V20" i="1" s="1"/>
  <c r="U27" i="1"/>
  <c r="V27" i="1" s="1"/>
  <c r="U38" i="1"/>
  <c r="V38" i="1" s="1"/>
  <c r="U29" i="1"/>
  <c r="V29" i="1" s="1"/>
  <c r="U26" i="1"/>
  <c r="V26" i="1" s="1"/>
  <c r="U35" i="1"/>
  <c r="V35" i="1" s="1"/>
  <c r="U28" i="1"/>
  <c r="V28" i="1" s="1"/>
  <c r="U19" i="1"/>
  <c r="V19" i="1" s="1"/>
  <c r="U30" i="1"/>
  <c r="V30" i="1" s="1"/>
  <c r="U5" i="1"/>
  <c r="V5" i="1" s="1"/>
  <c r="U21" i="1"/>
  <c r="V21" i="1" s="1"/>
  <c r="U14" i="1"/>
  <c r="V14" i="1" s="1"/>
  <c r="S28" i="1"/>
  <c r="S12" i="1"/>
  <c r="S39" i="1"/>
  <c r="S31" i="1"/>
  <c r="S23" i="1"/>
  <c r="S15" i="1"/>
  <c r="S7" i="1"/>
  <c r="S33" i="1"/>
  <c r="S25" i="1"/>
  <c r="S17" i="1"/>
  <c r="S9" i="1"/>
  <c r="S38" i="1"/>
  <c r="S30" i="1"/>
  <c r="S22" i="1"/>
  <c r="S6" i="1"/>
  <c r="S35" i="1"/>
  <c r="S27" i="1"/>
  <c r="S19" i="1"/>
  <c r="S11" i="1"/>
  <c r="S20" i="1"/>
  <c r="S32" i="1"/>
  <c r="S16" i="1"/>
  <c r="S29" i="1"/>
  <c r="S21" i="1"/>
  <c r="S13" i="1"/>
  <c r="S5" i="1"/>
  <c r="S36" i="1"/>
  <c r="S24" i="1"/>
  <c r="S8" i="1"/>
  <c r="S37" i="1"/>
  <c r="S40" i="1" s="1"/>
  <c r="S34" i="1"/>
  <c r="S26" i="1"/>
  <c r="S18" i="1"/>
  <c r="S10" i="1"/>
  <c r="S14" i="1"/>
  <c r="T33" i="1"/>
  <c r="T37" i="1"/>
  <c r="T40" i="1" s="1"/>
  <c r="T36" i="1"/>
  <c r="T28" i="1"/>
  <c r="T20" i="1"/>
  <c r="T12" i="1"/>
  <c r="T9" i="1"/>
  <c r="T38" i="1"/>
  <c r="T6" i="1"/>
  <c r="T30" i="1"/>
  <c r="T22" i="1"/>
  <c r="T35" i="1"/>
  <c r="T27" i="1"/>
  <c r="T19" i="1"/>
  <c r="T11" i="1"/>
  <c r="T25" i="1"/>
  <c r="T32" i="1"/>
  <c r="T24" i="1"/>
  <c r="T16" i="1"/>
  <c r="T8" i="1"/>
  <c r="T21" i="1"/>
  <c r="T5" i="1"/>
  <c r="T34" i="1"/>
  <c r="T26" i="1"/>
  <c r="T18" i="1"/>
  <c r="T10" i="1"/>
  <c r="T17" i="1"/>
  <c r="T29" i="1"/>
  <c r="T13" i="1"/>
  <c r="T39" i="1"/>
  <c r="T31" i="1"/>
  <c r="T23" i="1"/>
  <c r="T15" i="1"/>
  <c r="T7" i="1"/>
  <c r="T14" i="1"/>
  <c r="R34" i="1"/>
  <c r="R26" i="1"/>
  <c r="R18" i="1"/>
  <c r="R10" i="1"/>
  <c r="R15" i="1"/>
  <c r="R31" i="1"/>
  <c r="R20" i="1"/>
  <c r="R23" i="1"/>
  <c r="R36" i="1"/>
  <c r="R28" i="1"/>
  <c r="R12" i="1"/>
  <c r="R33" i="1"/>
  <c r="R25" i="1"/>
  <c r="R17" i="1"/>
  <c r="R9" i="1"/>
  <c r="R39" i="1"/>
  <c r="R7" i="1"/>
  <c r="R38" i="1"/>
  <c r="R30" i="1"/>
  <c r="R22" i="1"/>
  <c r="R6" i="1"/>
  <c r="R27" i="1"/>
  <c r="R11" i="1"/>
  <c r="R32" i="1"/>
  <c r="R24" i="1"/>
  <c r="R16" i="1"/>
  <c r="R8" i="1"/>
  <c r="R35" i="1"/>
  <c r="R19" i="1"/>
  <c r="R37" i="1"/>
  <c r="R40" i="1" s="1"/>
  <c r="R29" i="1"/>
  <c r="R21" i="1"/>
  <c r="R13" i="1"/>
  <c r="R5" i="1"/>
  <c r="R14" i="1"/>
  <c r="Q10" i="1"/>
  <c r="Q7" i="1"/>
  <c r="Q18" i="1"/>
  <c r="Q11" i="1"/>
  <c r="Q30" i="1"/>
  <c r="Q5" i="1"/>
  <c r="Q37" i="1"/>
  <c r="Q40" i="1" s="1"/>
  <c r="Q12" i="1"/>
  <c r="Q23" i="1"/>
  <c r="Q13" i="1"/>
  <c r="Q34" i="1"/>
  <c r="Q20" i="1"/>
  <c r="Q31" i="1"/>
  <c r="Q16" i="1"/>
  <c r="Q17" i="1"/>
  <c r="Q21" i="1"/>
  <c r="Q15" i="1"/>
  <c r="Q35" i="1"/>
  <c r="Q39" i="1"/>
  <c r="Q38" i="1"/>
  <c r="Q22" i="1"/>
  <c r="Q19" i="1"/>
  <c r="Q26" i="1"/>
  <c r="Q27" i="1"/>
  <c r="Q32" i="1"/>
  <c r="Q33" i="1"/>
  <c r="Q29" i="1"/>
  <c r="Q8" i="1"/>
  <c r="Q25" i="1"/>
  <c r="Q9" i="1"/>
  <c r="Q28" i="1"/>
  <c r="Q36" i="1"/>
  <c r="Q24" i="1"/>
  <c r="Q6" i="1"/>
  <c r="Q14" i="1"/>
  <c r="U40" i="1" l="1"/>
</calcChain>
</file>

<file path=xl/sharedStrings.xml><?xml version="1.0" encoding="utf-8"?>
<sst xmlns="http://schemas.openxmlformats.org/spreadsheetml/2006/main" count="321" uniqueCount="102">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</sst>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363945"/>
      <name val="Arial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EAA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5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64" fontId="0" fillId="0" borderId="0" xfId="1" applyNumberFormat="1" applyFont="1"/>
    <xf numFmtId="9" fontId="0" fillId="0" borderId="0" xfId="2" applyFont="1"/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2" borderId="0" xfId="0" applyFont="1" applyFill="1" applyBorder="1" applyAlignment="1">
      <alignment horizontal="right" vertical="top" wrapText="1"/>
    </xf>
    <xf numFmtId="0" fontId="4" fillId="2" borderId="0" xfId="3" applyFill="1" applyBorder="1" applyAlignment="1">
      <alignment horizontal="right" vertical="top" wrapText="1"/>
    </xf>
    <xf numFmtId="165" fontId="0" fillId="0" borderId="0" xfId="2" applyNumberFormat="1" applyFont="1"/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164" fontId="0" fillId="0" borderId="0" xfId="1" applyNumberFormat="1" applyFont="1" applyBorder="1"/>
    <xf numFmtId="9" fontId="0" fillId="0" borderId="0" xfId="2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0" fontId="4" fillId="2" borderId="3" xfId="3" applyFont="1" applyFill="1" applyBorder="1" applyAlignment="1">
      <alignment horizontal="right" vertical="top" wrapText="1"/>
    </xf>
    <xf numFmtId="0" fontId="11" fillId="2" borderId="3" xfId="0" applyFont="1" applyFill="1" applyBorder="1" applyAlignment="1">
      <alignment horizontal="right" vertical="top" wrapText="1"/>
    </xf>
    <xf numFmtId="1" fontId="0" fillId="0" borderId="0" xfId="0" applyNumberFormat="1"/>
    <xf numFmtId="0" fontId="4" fillId="2" borderId="4" xfId="3" applyFill="1" applyBorder="1" applyAlignment="1">
      <alignment horizontal="left" vertical="top" wrapText="1"/>
    </xf>
    <xf numFmtId="0" fontId="0" fillId="2" borderId="1" xfId="0" applyFill="1" applyBorder="1"/>
    <xf numFmtId="0" fontId="6" fillId="0" borderId="0" xfId="0" applyFont="1" applyBorder="1" applyAlignment="1"/>
    <xf numFmtId="164" fontId="8" fillId="0" borderId="0" xfId="0" applyNumberFormat="1" applyFont="1"/>
    <xf numFmtId="164" fontId="12" fillId="0" borderId="0" xfId="1" applyNumberFormat="1" applyFont="1"/>
    <xf numFmtId="165" fontId="13" fillId="0" borderId="0" xfId="2" applyNumberFormat="1" applyFont="1"/>
    <xf numFmtId="165" fontId="14" fillId="0" borderId="0" xfId="2" applyNumberFormat="1" applyFont="1"/>
    <xf numFmtId="164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2" fillId="4" borderId="3" xfId="0" applyFont="1" applyFill="1" applyBorder="1" applyAlignment="1">
      <alignment horizontal="right" vertical="top" wrapText="1"/>
    </xf>
    <xf numFmtId="0" fontId="4" fillId="3" borderId="3" xfId="3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right" vertical="top" wrapText="1"/>
    </xf>
    <xf numFmtId="0" fontId="4" fillId="2" borderId="7" xfId="3" applyFill="1" applyBorder="1" applyAlignment="1">
      <alignment horizontal="right" vertical="top" wrapText="1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louisiana/" TargetMode="External"/><Relationship Id="rId3" Type="http://schemas.openxmlformats.org/officeDocument/2006/relationships/hyperlink" Target="https://www.worldometers.info/coronavirus/usa/california/" TargetMode="External"/><Relationship Id="rId7" Type="http://schemas.openxmlformats.org/officeDocument/2006/relationships/hyperlink" Target="https://www.worldometers.info/coronavirus/usa/florida/" TargetMode="External"/><Relationship Id="rId2" Type="http://schemas.openxmlformats.org/officeDocument/2006/relationships/hyperlink" Target="https://www.worldometers.info/coronavirus/usa/new-jersey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texas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worldometers.info/coronavirus/usa/pennsylvania/" TargetMode="External"/><Relationship Id="rId10" Type="http://schemas.openxmlformats.org/officeDocument/2006/relationships/hyperlink" Target="https://www.worldometers.info/coronavirus/usa/washington/" TargetMode="External"/><Relationship Id="rId4" Type="http://schemas.openxmlformats.org/officeDocument/2006/relationships/hyperlink" Target="https://www.worldometers.info/coronavirus/usa/massachusetts/" TargetMode="External"/><Relationship Id="rId9" Type="http://schemas.openxmlformats.org/officeDocument/2006/relationships/hyperlink" Target="https://www.worldometers.info/coronavirus/usa/ohio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louisiana/" TargetMode="External"/><Relationship Id="rId3" Type="http://schemas.openxmlformats.org/officeDocument/2006/relationships/hyperlink" Target="https://www.worldometers.info/coronavirus/usa/california/" TargetMode="External"/><Relationship Id="rId7" Type="http://schemas.openxmlformats.org/officeDocument/2006/relationships/hyperlink" Target="https://www.worldometers.info/coronavirus/usa/florida/" TargetMode="External"/><Relationship Id="rId2" Type="http://schemas.openxmlformats.org/officeDocument/2006/relationships/hyperlink" Target="https://www.worldometers.info/coronavirus/usa/new-jersey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texas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worldometers.info/coronavirus/usa/pennsylvania/" TargetMode="External"/><Relationship Id="rId10" Type="http://schemas.openxmlformats.org/officeDocument/2006/relationships/hyperlink" Target="https://www.worldometers.info/coronavirus/usa/washington/" TargetMode="External"/><Relationship Id="rId4" Type="http://schemas.openxmlformats.org/officeDocument/2006/relationships/hyperlink" Target="https://www.worldometers.info/coronavirus/usa/massachusetts/" TargetMode="External"/><Relationship Id="rId9" Type="http://schemas.openxmlformats.org/officeDocument/2006/relationships/hyperlink" Target="https://www.worldometers.info/coronavirus/usa/ohio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louisiana/" TargetMode="External"/><Relationship Id="rId3" Type="http://schemas.openxmlformats.org/officeDocument/2006/relationships/hyperlink" Target="https://www.worldometers.info/coronavirus/usa/california/" TargetMode="External"/><Relationship Id="rId7" Type="http://schemas.openxmlformats.org/officeDocument/2006/relationships/hyperlink" Target="https://www.worldometers.info/coronavirus/usa/florida/" TargetMode="External"/><Relationship Id="rId2" Type="http://schemas.openxmlformats.org/officeDocument/2006/relationships/hyperlink" Target="https://www.worldometers.info/coronavirus/usa/new-jersey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texas/" TargetMode="External"/><Relationship Id="rId5" Type="http://schemas.openxmlformats.org/officeDocument/2006/relationships/hyperlink" Target="https://www.worldometers.info/coronavirus/usa/pennsylvania/" TargetMode="External"/><Relationship Id="rId10" Type="http://schemas.openxmlformats.org/officeDocument/2006/relationships/hyperlink" Target="https://www.worldometers.info/coronavirus/usa/washington/" TargetMode="External"/><Relationship Id="rId4" Type="http://schemas.openxmlformats.org/officeDocument/2006/relationships/hyperlink" Target="https://www.worldometers.info/coronavirus/usa/massachusetts/" TargetMode="External"/><Relationship Id="rId9" Type="http://schemas.openxmlformats.org/officeDocument/2006/relationships/hyperlink" Target="https://www.worldometers.info/coronavirus/usa/ohio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usa/louisiana/" TargetMode="External"/><Relationship Id="rId3" Type="http://schemas.openxmlformats.org/officeDocument/2006/relationships/hyperlink" Target="https://www.worldometers.info/coronavirus/usa/california/" TargetMode="External"/><Relationship Id="rId7" Type="http://schemas.openxmlformats.org/officeDocument/2006/relationships/hyperlink" Target="https://www.worldometers.info/coronavirus/usa/florida/" TargetMode="External"/><Relationship Id="rId2" Type="http://schemas.openxmlformats.org/officeDocument/2006/relationships/hyperlink" Target="https://www.worldometers.info/coronavirus/usa/new-jersey/" TargetMode="External"/><Relationship Id="rId1" Type="http://schemas.openxmlformats.org/officeDocument/2006/relationships/hyperlink" Target="https://www.worldometers.info/coronavirus/usa/new-york/" TargetMode="External"/><Relationship Id="rId6" Type="http://schemas.openxmlformats.org/officeDocument/2006/relationships/hyperlink" Target="https://www.worldometers.info/coronavirus/usa/texas/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www.worldometers.info/coronavirus/usa/pennsylvania/" TargetMode="External"/><Relationship Id="rId10" Type="http://schemas.openxmlformats.org/officeDocument/2006/relationships/hyperlink" Target="https://www.worldometers.info/coronavirus/usa/washington/" TargetMode="External"/><Relationship Id="rId4" Type="http://schemas.openxmlformats.org/officeDocument/2006/relationships/hyperlink" Target="https://www.worldometers.info/coronavirus/usa/massachusetts/" TargetMode="External"/><Relationship Id="rId9" Type="http://schemas.openxmlformats.org/officeDocument/2006/relationships/hyperlink" Target="https://www.worldometers.info/coronavirus/usa/oh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V59"/>
  <sheetViews>
    <sheetView topLeftCell="A20" workbookViewId="0">
      <selection activeCell="J5" sqref="A5:J59"/>
    </sheetView>
  </sheetViews>
  <sheetFormatPr defaultColWidth="14.26953125" defaultRowHeight="14.5" x14ac:dyDescent="0.35"/>
  <cols>
    <col min="2" max="11" width="12.08984375" customWidth="1"/>
    <col min="14" max="14" width="14" customWidth="1"/>
    <col min="16" max="16" width="7.6328125" customWidth="1"/>
    <col min="17" max="21" width="14.26953125" style="23"/>
  </cols>
  <sheetData>
    <row r="1" spans="1:22" x14ac:dyDescent="0.35">
      <c r="L1" s="61" t="s">
        <v>68</v>
      </c>
      <c r="M1" s="61"/>
      <c r="N1" s="61"/>
      <c r="O1" s="6">
        <v>1.4999999999999999E-2</v>
      </c>
      <c r="P1" s="6"/>
      <c r="Q1" s="62" t="s">
        <v>77</v>
      </c>
      <c r="R1" s="62"/>
      <c r="S1" s="62"/>
      <c r="T1" s="62"/>
      <c r="U1" s="62"/>
    </row>
    <row r="2" spans="1:22" ht="21.5" thickBot="1" x14ac:dyDescent="0.55000000000000004">
      <c r="A2" s="27" t="s">
        <v>57</v>
      </c>
      <c r="B2" s="27"/>
      <c r="C2" s="27"/>
      <c r="D2" s="27"/>
      <c r="E2" s="27"/>
      <c r="F2" s="27"/>
      <c r="G2" s="27"/>
      <c r="H2" s="27"/>
      <c r="I2" s="27"/>
      <c r="J2" s="27"/>
      <c r="K2" s="48"/>
      <c r="L2" s="28"/>
      <c r="N2" s="27" t="s">
        <v>62</v>
      </c>
      <c r="O2" s="27"/>
      <c r="P2" s="20"/>
      <c r="Q2" s="17">
        <v>0.15</v>
      </c>
      <c r="R2" s="17">
        <v>0.6</v>
      </c>
      <c r="S2" s="17">
        <v>0.25</v>
      </c>
      <c r="T2" s="17">
        <v>0.125</v>
      </c>
      <c r="U2" s="18">
        <f>O1</f>
        <v>1.4999999999999999E-2</v>
      </c>
      <c r="V2" s="16"/>
    </row>
    <row r="3" spans="1:22" x14ac:dyDescent="0.35">
      <c r="A3" s="9" t="s">
        <v>0</v>
      </c>
      <c r="B3" s="10" t="s">
        <v>2</v>
      </c>
      <c r="C3" s="10" t="s">
        <v>4</v>
      </c>
      <c r="D3" s="10" t="s">
        <v>2</v>
      </c>
      <c r="E3" s="10" t="s">
        <v>4</v>
      </c>
      <c r="F3" s="10" t="s">
        <v>6</v>
      </c>
      <c r="G3" s="10" t="s">
        <v>79</v>
      </c>
      <c r="H3" s="10" t="s">
        <v>81</v>
      </c>
      <c r="I3" s="10" t="s">
        <v>2</v>
      </c>
      <c r="J3" s="10" t="s">
        <v>83</v>
      </c>
      <c r="K3" s="11"/>
      <c r="L3" s="29"/>
      <c r="M3" s="11" t="s">
        <v>84</v>
      </c>
      <c r="N3" s="11" t="s">
        <v>58</v>
      </c>
      <c r="O3" s="11" t="s">
        <v>60</v>
      </c>
      <c r="P3" s="11"/>
      <c r="Q3" s="21" t="s">
        <v>69</v>
      </c>
      <c r="R3" s="21" t="s">
        <v>71</v>
      </c>
      <c r="S3" s="21" t="s">
        <v>73</v>
      </c>
      <c r="T3" s="21" t="s">
        <v>75</v>
      </c>
      <c r="U3" s="21" t="s">
        <v>76</v>
      </c>
      <c r="V3" s="21" t="s">
        <v>76</v>
      </c>
    </row>
    <row r="4" spans="1:22" ht="15" thickBot="1" x14ac:dyDescent="0.4">
      <c r="A4" s="12" t="s">
        <v>1</v>
      </c>
      <c r="B4" s="13" t="s">
        <v>3</v>
      </c>
      <c r="C4" s="13" t="s">
        <v>3</v>
      </c>
      <c r="D4" s="13" t="s">
        <v>5</v>
      </c>
      <c r="E4" s="13" t="s">
        <v>5</v>
      </c>
      <c r="F4" s="13" t="s">
        <v>3</v>
      </c>
      <c r="G4" s="13" t="s">
        <v>80</v>
      </c>
      <c r="H4" s="13" t="s">
        <v>80</v>
      </c>
      <c r="I4" s="13" t="s">
        <v>82</v>
      </c>
      <c r="J4" s="13" t="s">
        <v>80</v>
      </c>
      <c r="K4" s="11"/>
      <c r="L4" s="29"/>
      <c r="M4" s="11" t="s">
        <v>85</v>
      </c>
      <c r="N4" s="11" t="s">
        <v>59</v>
      </c>
      <c r="O4" s="11" t="s">
        <v>61</v>
      </c>
      <c r="P4" s="11"/>
      <c r="Q4" s="21" t="s">
        <v>70</v>
      </c>
      <c r="R4" s="21" t="s">
        <v>72</v>
      </c>
      <c r="S4" s="21" t="s">
        <v>74</v>
      </c>
      <c r="T4" s="21" t="s">
        <v>74</v>
      </c>
      <c r="U4" s="21" t="s">
        <v>5</v>
      </c>
      <c r="V4" s="21" t="s">
        <v>78</v>
      </c>
    </row>
    <row r="5" spans="1:22" ht="15" thickBot="1" x14ac:dyDescent="0.4">
      <c r="A5" s="46" t="s">
        <v>7</v>
      </c>
      <c r="B5" s="1">
        <v>369656</v>
      </c>
      <c r="C5" s="2"/>
      <c r="D5" s="1">
        <v>29112</v>
      </c>
      <c r="E5" s="2"/>
      <c r="F5" s="1">
        <v>277030</v>
      </c>
      <c r="G5" s="1">
        <v>19002</v>
      </c>
      <c r="H5" s="1">
        <v>1496</v>
      </c>
      <c r="I5" s="1">
        <v>1652061</v>
      </c>
      <c r="J5" s="1">
        <v>84923</v>
      </c>
      <c r="K5" s="7"/>
      <c r="L5" s="8"/>
      <c r="M5" s="26">
        <f t="shared" ref="M5:M17" si="0">D5/B5</f>
        <v>7.8754301296340382E-2</v>
      </c>
      <c r="N5" s="4">
        <f t="shared" ref="N5:N17" si="1">D5/$O$1</f>
        <v>1940800</v>
      </c>
      <c r="O5" s="5">
        <f t="shared" ref="O5:O17" si="2">ABS(F5-N5)/N5</f>
        <v>0.85725989282769988</v>
      </c>
      <c r="P5" s="5"/>
      <c r="Q5" s="22">
        <f t="shared" ref="Q5:Q17" si="3">$Q$2*$N5</f>
        <v>291120</v>
      </c>
      <c r="R5" s="22">
        <f t="shared" ref="R5:R17" si="4">$R$2*$N5</f>
        <v>1164480</v>
      </c>
      <c r="S5" s="22">
        <f t="shared" ref="S5:S17" si="5">$S$2*$N5</f>
        <v>485200</v>
      </c>
      <c r="T5" s="22">
        <f t="shared" ref="T5:T17" si="6">$T$2*$N5</f>
        <v>242600</v>
      </c>
      <c r="U5" s="22">
        <f t="shared" ref="U5:U17" si="7">$U$2*$N5</f>
        <v>29112</v>
      </c>
      <c r="V5" s="19">
        <f t="shared" ref="V5:V17" si="8">N5-U5</f>
        <v>1911688</v>
      </c>
    </row>
    <row r="6" spans="1:22" ht="15" thickBot="1" x14ac:dyDescent="0.4">
      <c r="A6" s="46" t="s">
        <v>8</v>
      </c>
      <c r="B6" s="1">
        <v>154713</v>
      </c>
      <c r="C6" s="2"/>
      <c r="D6" s="1">
        <v>11083</v>
      </c>
      <c r="E6" s="2"/>
      <c r="F6" s="1">
        <v>132201</v>
      </c>
      <c r="G6" s="1">
        <v>17418</v>
      </c>
      <c r="H6" s="1">
        <v>1248</v>
      </c>
      <c r="I6" s="1">
        <v>578735</v>
      </c>
      <c r="J6" s="1">
        <v>65157</v>
      </c>
      <c r="K6" s="7"/>
      <c r="L6" s="8"/>
      <c r="M6" s="26">
        <f t="shared" si="0"/>
        <v>7.1635867703425046E-2</v>
      </c>
      <c r="N6" s="4">
        <f t="shared" si="1"/>
        <v>738866.66666666674</v>
      </c>
      <c r="O6" s="5">
        <f t="shared" si="2"/>
        <v>0.82107597220969053</v>
      </c>
      <c r="P6" s="5"/>
      <c r="Q6" s="22">
        <f t="shared" si="3"/>
        <v>110830.00000000001</v>
      </c>
      <c r="R6" s="22">
        <f t="shared" si="4"/>
        <v>443320.00000000006</v>
      </c>
      <c r="S6" s="22">
        <f t="shared" si="5"/>
        <v>184716.66666666669</v>
      </c>
      <c r="T6" s="22">
        <f t="shared" si="6"/>
        <v>92358.333333333343</v>
      </c>
      <c r="U6" s="22">
        <f t="shared" si="7"/>
        <v>11083</v>
      </c>
      <c r="V6" s="19">
        <f t="shared" si="8"/>
        <v>727783.66666666674</v>
      </c>
    </row>
    <row r="7" spans="1:22" ht="15" thickBot="1" x14ac:dyDescent="0.4">
      <c r="A7" s="3" t="s">
        <v>12</v>
      </c>
      <c r="B7" s="1">
        <v>107796</v>
      </c>
      <c r="C7" s="2"/>
      <c r="D7" s="1">
        <v>4790</v>
      </c>
      <c r="E7" s="2"/>
      <c r="F7" s="1">
        <v>99653</v>
      </c>
      <c r="G7" s="1">
        <v>8507</v>
      </c>
      <c r="H7" s="2">
        <v>378</v>
      </c>
      <c r="I7" s="1">
        <v>722247</v>
      </c>
      <c r="J7" s="1">
        <v>56996</v>
      </c>
      <c r="K7" s="7"/>
      <c r="L7" s="8"/>
      <c r="M7" s="26">
        <f t="shared" si="0"/>
        <v>4.4435786114512599E-2</v>
      </c>
      <c r="N7" s="4">
        <f t="shared" si="1"/>
        <v>319333.33333333337</v>
      </c>
      <c r="O7" s="5">
        <f t="shared" si="2"/>
        <v>0.68793423799582465</v>
      </c>
      <c r="P7" s="5"/>
      <c r="Q7" s="22">
        <f t="shared" si="3"/>
        <v>47900.000000000007</v>
      </c>
      <c r="R7" s="22">
        <f t="shared" si="4"/>
        <v>191600.00000000003</v>
      </c>
      <c r="S7" s="22">
        <f t="shared" si="5"/>
        <v>79833.333333333343</v>
      </c>
      <c r="T7" s="22">
        <f t="shared" si="6"/>
        <v>39916.666666666672</v>
      </c>
      <c r="U7" s="22">
        <f t="shared" si="7"/>
        <v>4790</v>
      </c>
      <c r="V7" s="19">
        <f t="shared" si="8"/>
        <v>314543.33333333337</v>
      </c>
    </row>
    <row r="8" spans="1:22" ht="15" thickBot="1" x14ac:dyDescent="0.4">
      <c r="A8" s="46" t="s">
        <v>10</v>
      </c>
      <c r="B8" s="1">
        <v>92535</v>
      </c>
      <c r="C8" s="2"/>
      <c r="D8" s="1">
        <v>3759</v>
      </c>
      <c r="E8" s="2"/>
      <c r="F8" s="1">
        <v>71646</v>
      </c>
      <c r="G8" s="1">
        <v>2342</v>
      </c>
      <c r="H8" s="2">
        <v>95</v>
      </c>
      <c r="I8" s="1">
        <v>1517413</v>
      </c>
      <c r="J8" s="1">
        <v>38404</v>
      </c>
      <c r="K8" s="7"/>
      <c r="L8" s="8"/>
      <c r="M8" s="26">
        <f t="shared" si="0"/>
        <v>4.0622467174582594E-2</v>
      </c>
      <c r="N8" s="4">
        <f t="shared" si="1"/>
        <v>250600</v>
      </c>
      <c r="O8" s="5">
        <f t="shared" si="2"/>
        <v>0.71410215482841177</v>
      </c>
      <c r="P8" s="5"/>
      <c r="Q8" s="22">
        <f t="shared" si="3"/>
        <v>37590</v>
      </c>
      <c r="R8" s="22">
        <f t="shared" si="4"/>
        <v>150360</v>
      </c>
      <c r="S8" s="22">
        <f t="shared" si="5"/>
        <v>62650</v>
      </c>
      <c r="T8" s="22">
        <f t="shared" si="6"/>
        <v>31325</v>
      </c>
      <c r="U8" s="22">
        <f t="shared" si="7"/>
        <v>3759</v>
      </c>
      <c r="V8" s="19">
        <f t="shared" si="8"/>
        <v>246841</v>
      </c>
    </row>
    <row r="9" spans="1:22" ht="15" thickBot="1" x14ac:dyDescent="0.4">
      <c r="A9" s="46" t="s">
        <v>17</v>
      </c>
      <c r="B9" s="1">
        <v>91662</v>
      </c>
      <c r="C9" s="2"/>
      <c r="D9" s="1">
        <v>6304</v>
      </c>
      <c r="E9" s="2"/>
      <c r="F9" s="1">
        <v>52809</v>
      </c>
      <c r="G9" s="1">
        <v>13299</v>
      </c>
      <c r="H9" s="2">
        <v>915</v>
      </c>
      <c r="I9" s="1">
        <v>520986</v>
      </c>
      <c r="J9" s="1">
        <v>75587</v>
      </c>
      <c r="K9" s="8"/>
      <c r="L9" s="8"/>
      <c r="M9" s="26">
        <f t="shared" si="0"/>
        <v>6.8774410333616989E-2</v>
      </c>
      <c r="N9" s="4">
        <f t="shared" si="1"/>
        <v>420266.66666666669</v>
      </c>
      <c r="O9" s="5">
        <f t="shared" si="2"/>
        <v>0.87434406725888325</v>
      </c>
      <c r="P9" s="5"/>
      <c r="Q9" s="22">
        <f t="shared" si="3"/>
        <v>63040</v>
      </c>
      <c r="R9" s="22">
        <f t="shared" si="4"/>
        <v>252160</v>
      </c>
      <c r="S9" s="22">
        <f t="shared" si="5"/>
        <v>105066.66666666667</v>
      </c>
      <c r="T9" s="22">
        <f t="shared" si="6"/>
        <v>52533.333333333336</v>
      </c>
      <c r="U9" s="22">
        <f t="shared" si="7"/>
        <v>6304</v>
      </c>
      <c r="V9" s="19">
        <f t="shared" si="8"/>
        <v>413962.66666666669</v>
      </c>
    </row>
    <row r="10" spans="1:22" ht="15" thickBot="1" x14ac:dyDescent="0.4">
      <c r="A10" s="46" t="s">
        <v>19</v>
      </c>
      <c r="B10" s="1">
        <v>71136</v>
      </c>
      <c r="C10" s="2"/>
      <c r="D10" s="1">
        <v>5143</v>
      </c>
      <c r="E10" s="2"/>
      <c r="F10" s="1">
        <v>26473</v>
      </c>
      <c r="G10" s="1">
        <v>5557</v>
      </c>
      <c r="H10" s="2">
        <v>402</v>
      </c>
      <c r="I10" s="1">
        <v>403365</v>
      </c>
      <c r="J10" s="1">
        <v>31508</v>
      </c>
      <c r="K10" s="7"/>
      <c r="L10" s="8"/>
      <c r="M10" s="26">
        <f t="shared" si="0"/>
        <v>7.229813315339631E-2</v>
      </c>
      <c r="N10" s="4">
        <f t="shared" si="1"/>
        <v>342866.66666666669</v>
      </c>
      <c r="O10" s="5">
        <f t="shared" si="2"/>
        <v>0.92278922807699781</v>
      </c>
      <c r="P10" s="5"/>
      <c r="Q10" s="22">
        <f t="shared" si="3"/>
        <v>51430</v>
      </c>
      <c r="R10" s="22">
        <f t="shared" si="4"/>
        <v>205720</v>
      </c>
      <c r="S10" s="22">
        <f t="shared" si="5"/>
        <v>85716.666666666672</v>
      </c>
      <c r="T10" s="22">
        <f t="shared" si="6"/>
        <v>42858.333333333336</v>
      </c>
      <c r="U10" s="22">
        <f t="shared" si="7"/>
        <v>5143</v>
      </c>
      <c r="V10" s="19">
        <f t="shared" si="8"/>
        <v>337723.66666666669</v>
      </c>
    </row>
    <row r="11" spans="1:22" ht="15" thickBot="1" x14ac:dyDescent="0.4">
      <c r="A11" s="46" t="s">
        <v>15</v>
      </c>
      <c r="B11" s="1">
        <v>55485</v>
      </c>
      <c r="C11" s="2"/>
      <c r="D11" s="1">
        <v>1527</v>
      </c>
      <c r="E11" s="2"/>
      <c r="F11" s="1">
        <v>21491</v>
      </c>
      <c r="G11" s="1">
        <v>1914</v>
      </c>
      <c r="H11" s="2">
        <v>53</v>
      </c>
      <c r="I11" s="1">
        <v>870935</v>
      </c>
      <c r="J11" s="1">
        <v>30037</v>
      </c>
      <c r="K11" s="7"/>
      <c r="L11" s="8"/>
      <c r="M11" s="26">
        <f t="shared" si="0"/>
        <v>2.752095160854285E-2</v>
      </c>
      <c r="N11" s="4">
        <f t="shared" si="1"/>
        <v>101800</v>
      </c>
      <c r="O11" s="5">
        <f t="shared" si="2"/>
        <v>0.78888998035363456</v>
      </c>
      <c r="P11" s="5"/>
      <c r="Q11" s="22">
        <f t="shared" si="3"/>
        <v>15270</v>
      </c>
      <c r="R11" s="22">
        <f t="shared" si="4"/>
        <v>61080</v>
      </c>
      <c r="S11" s="22">
        <f t="shared" si="5"/>
        <v>25450</v>
      </c>
      <c r="T11" s="22">
        <f t="shared" si="6"/>
        <v>12725</v>
      </c>
      <c r="U11" s="22">
        <f t="shared" si="7"/>
        <v>1527</v>
      </c>
      <c r="V11" s="19">
        <f t="shared" si="8"/>
        <v>100273</v>
      </c>
    </row>
    <row r="12" spans="1:22" ht="15" thickBot="1" x14ac:dyDescent="0.4">
      <c r="A12" s="3" t="s">
        <v>11</v>
      </c>
      <c r="B12" s="1">
        <v>54365</v>
      </c>
      <c r="C12" s="2"/>
      <c r="D12" s="1">
        <v>5223</v>
      </c>
      <c r="E12" s="2"/>
      <c r="F12" s="1">
        <v>15974</v>
      </c>
      <c r="G12" s="1">
        <v>5444</v>
      </c>
      <c r="H12" s="2">
        <v>523</v>
      </c>
      <c r="I12" s="1">
        <v>512891</v>
      </c>
      <c r="J12" s="1">
        <v>51357</v>
      </c>
      <c r="K12" s="7"/>
      <c r="L12" s="8"/>
      <c r="M12" s="26">
        <f t="shared" si="0"/>
        <v>9.6072840982249608E-2</v>
      </c>
      <c r="N12" s="4">
        <f t="shared" si="1"/>
        <v>348200</v>
      </c>
      <c r="O12" s="5">
        <f t="shared" si="2"/>
        <v>0.95412406662837446</v>
      </c>
      <c r="P12" s="5"/>
      <c r="Q12" s="22">
        <f t="shared" si="3"/>
        <v>52230</v>
      </c>
      <c r="R12" s="22">
        <f t="shared" si="4"/>
        <v>208920</v>
      </c>
      <c r="S12" s="22">
        <f t="shared" si="5"/>
        <v>87050</v>
      </c>
      <c r="T12" s="22">
        <f t="shared" si="6"/>
        <v>43525</v>
      </c>
      <c r="U12" s="22">
        <f t="shared" si="7"/>
        <v>5223</v>
      </c>
      <c r="V12" s="19">
        <f t="shared" si="8"/>
        <v>342977</v>
      </c>
    </row>
    <row r="13" spans="1:22" ht="15" thickBot="1" x14ac:dyDescent="0.4">
      <c r="A13" s="46" t="s">
        <v>13</v>
      </c>
      <c r="B13" s="1">
        <v>50127</v>
      </c>
      <c r="C13" s="2"/>
      <c r="D13" s="1">
        <v>2233</v>
      </c>
      <c r="E13" s="2"/>
      <c r="F13" s="1">
        <v>40256</v>
      </c>
      <c r="G13" s="1">
        <v>2334</v>
      </c>
      <c r="H13" s="2">
        <v>104</v>
      </c>
      <c r="I13" s="1">
        <v>858112</v>
      </c>
      <c r="J13" s="1">
        <v>39954</v>
      </c>
      <c r="K13" s="7"/>
      <c r="L13" s="8"/>
      <c r="M13" s="26">
        <f t="shared" si="0"/>
        <v>4.4546850998463901E-2</v>
      </c>
      <c r="N13" s="4">
        <f t="shared" si="1"/>
        <v>148866.66666666669</v>
      </c>
      <c r="O13" s="5">
        <f t="shared" si="2"/>
        <v>0.72958351992834758</v>
      </c>
      <c r="P13" s="5"/>
      <c r="Q13" s="22">
        <f t="shared" si="3"/>
        <v>22330.000000000004</v>
      </c>
      <c r="R13" s="22">
        <f t="shared" si="4"/>
        <v>89320.000000000015</v>
      </c>
      <c r="S13" s="22">
        <f t="shared" si="5"/>
        <v>37216.666666666672</v>
      </c>
      <c r="T13" s="22">
        <f t="shared" si="6"/>
        <v>18608.333333333336</v>
      </c>
      <c r="U13" s="22">
        <f t="shared" si="7"/>
        <v>2233</v>
      </c>
      <c r="V13" s="19">
        <f t="shared" si="8"/>
        <v>146633.66666666669</v>
      </c>
    </row>
    <row r="14" spans="1:22" ht="15" thickBot="1" x14ac:dyDescent="0.4">
      <c r="A14" s="3" t="s">
        <v>26</v>
      </c>
      <c r="B14" s="1">
        <v>45495</v>
      </c>
      <c r="C14" s="2"/>
      <c r="D14" s="1">
        <v>2243</v>
      </c>
      <c r="E14" s="2"/>
      <c r="F14" s="1">
        <v>39969</v>
      </c>
      <c r="G14" s="1">
        <v>7525</v>
      </c>
      <c r="H14" s="2">
        <v>371</v>
      </c>
      <c r="I14" s="1">
        <v>232327</v>
      </c>
      <c r="J14" s="1">
        <v>38429</v>
      </c>
      <c r="K14" s="8"/>
      <c r="L14" s="8"/>
      <c r="M14" s="26">
        <f t="shared" si="0"/>
        <v>4.9302121112210134E-2</v>
      </c>
      <c r="N14" s="30">
        <f t="shared" si="1"/>
        <v>149533.33333333334</v>
      </c>
      <c r="O14" s="31">
        <f t="shared" si="2"/>
        <v>0.73270842621489074</v>
      </c>
      <c r="P14" s="5"/>
      <c r="Q14" s="22">
        <f t="shared" si="3"/>
        <v>22430</v>
      </c>
      <c r="R14" s="22">
        <f t="shared" si="4"/>
        <v>89720</v>
      </c>
      <c r="S14" s="22">
        <f t="shared" si="5"/>
        <v>37383.333333333336</v>
      </c>
      <c r="T14" s="22">
        <f t="shared" si="6"/>
        <v>18691.666666666668</v>
      </c>
      <c r="U14" s="22">
        <f t="shared" si="7"/>
        <v>2243</v>
      </c>
      <c r="V14" s="19">
        <f t="shared" si="8"/>
        <v>147290.33333333334</v>
      </c>
    </row>
    <row r="15" spans="1:22" ht="15" thickBot="1" x14ac:dyDescent="0.4">
      <c r="A15" s="3" t="s">
        <v>16</v>
      </c>
      <c r="B15" s="1">
        <v>42242</v>
      </c>
      <c r="C15" s="2"/>
      <c r="D15" s="1">
        <v>1822</v>
      </c>
      <c r="E15" s="2"/>
      <c r="F15" s="1">
        <v>39723</v>
      </c>
      <c r="G15" s="1">
        <v>3979</v>
      </c>
      <c r="H15" s="2">
        <v>172</v>
      </c>
      <c r="I15" s="1">
        <v>453537</v>
      </c>
      <c r="J15" s="1">
        <v>42716</v>
      </c>
      <c r="K15" s="8"/>
      <c r="L15" s="8"/>
      <c r="M15" s="26">
        <f t="shared" si="0"/>
        <v>4.313242744188249E-2</v>
      </c>
      <c r="N15" s="4">
        <f t="shared" si="1"/>
        <v>121466.66666666667</v>
      </c>
      <c r="O15" s="5">
        <f t="shared" si="2"/>
        <v>0.67297200878155872</v>
      </c>
      <c r="P15" s="5"/>
      <c r="Q15" s="22">
        <f t="shared" si="3"/>
        <v>18220</v>
      </c>
      <c r="R15" s="22">
        <f t="shared" si="4"/>
        <v>72880</v>
      </c>
      <c r="S15" s="22">
        <f t="shared" si="5"/>
        <v>30366.666666666668</v>
      </c>
      <c r="T15" s="22">
        <f t="shared" si="6"/>
        <v>15183.333333333334</v>
      </c>
      <c r="U15" s="22">
        <f t="shared" si="7"/>
        <v>1822</v>
      </c>
      <c r="V15" s="19">
        <f t="shared" si="8"/>
        <v>119644.66666666667</v>
      </c>
    </row>
    <row r="16" spans="1:22" ht="15" thickBot="1" x14ac:dyDescent="0.4">
      <c r="A16" s="3" t="s">
        <v>23</v>
      </c>
      <c r="B16" s="1">
        <v>40022</v>
      </c>
      <c r="C16" s="2"/>
      <c r="D16" s="1">
        <v>3675</v>
      </c>
      <c r="E16" s="2"/>
      <c r="F16" s="1">
        <v>29725</v>
      </c>
      <c r="G16" s="1">
        <v>11225</v>
      </c>
      <c r="H16" s="1">
        <v>1031</v>
      </c>
      <c r="I16" s="1">
        <v>208367</v>
      </c>
      <c r="J16" s="1">
        <v>58443</v>
      </c>
      <c r="K16" s="8"/>
      <c r="L16" s="8"/>
      <c r="M16" s="26">
        <f t="shared" si="0"/>
        <v>9.1824496526910201E-2</v>
      </c>
      <c r="N16" s="4">
        <f t="shared" si="1"/>
        <v>245000</v>
      </c>
      <c r="O16" s="5">
        <f t="shared" si="2"/>
        <v>0.87867346938775515</v>
      </c>
      <c r="P16" s="5"/>
      <c r="Q16" s="22">
        <f t="shared" si="3"/>
        <v>36750</v>
      </c>
      <c r="R16" s="22">
        <f t="shared" si="4"/>
        <v>147000</v>
      </c>
      <c r="S16" s="22">
        <f t="shared" si="5"/>
        <v>61250</v>
      </c>
      <c r="T16" s="22">
        <f t="shared" si="6"/>
        <v>30625</v>
      </c>
      <c r="U16" s="22">
        <f t="shared" si="7"/>
        <v>3675</v>
      </c>
      <c r="V16" s="19">
        <f t="shared" si="8"/>
        <v>241325</v>
      </c>
    </row>
    <row r="17" spans="1:22" ht="15" thickBot="1" x14ac:dyDescent="0.4">
      <c r="A17" s="46" t="s">
        <v>14</v>
      </c>
      <c r="B17" s="1">
        <v>37040</v>
      </c>
      <c r="C17" s="2"/>
      <c r="D17" s="1">
        <v>2689</v>
      </c>
      <c r="E17" s="2"/>
      <c r="F17" s="1">
        <v>8102</v>
      </c>
      <c r="G17" s="1">
        <v>7968</v>
      </c>
      <c r="H17" s="2">
        <v>578</v>
      </c>
      <c r="I17" s="1">
        <v>314447</v>
      </c>
      <c r="J17" s="1">
        <v>67641</v>
      </c>
      <c r="K17" s="7"/>
      <c r="L17" s="8"/>
      <c r="M17" s="26">
        <f t="shared" si="0"/>
        <v>7.2597192224622034E-2</v>
      </c>
      <c r="N17" s="4">
        <f t="shared" si="1"/>
        <v>179266.66666666669</v>
      </c>
      <c r="O17" s="5">
        <f t="shared" si="2"/>
        <v>0.95480476013387872</v>
      </c>
      <c r="P17" s="5"/>
      <c r="Q17" s="22">
        <f t="shared" si="3"/>
        <v>26890.000000000004</v>
      </c>
      <c r="R17" s="22">
        <f t="shared" si="4"/>
        <v>107560.00000000001</v>
      </c>
      <c r="S17" s="22">
        <f t="shared" si="5"/>
        <v>44816.666666666672</v>
      </c>
      <c r="T17" s="22">
        <f t="shared" si="6"/>
        <v>22408.333333333336</v>
      </c>
      <c r="U17" s="22">
        <f t="shared" si="7"/>
        <v>2689</v>
      </c>
      <c r="V17" s="19">
        <f t="shared" si="8"/>
        <v>176577.66666666669</v>
      </c>
    </row>
    <row r="18" spans="1:22" ht="15" thickBot="1" x14ac:dyDescent="0.4">
      <c r="A18" s="3" t="s">
        <v>29</v>
      </c>
      <c r="B18" s="1">
        <v>35749</v>
      </c>
      <c r="C18" s="2"/>
      <c r="D18" s="1">
        <v>1159</v>
      </c>
      <c r="E18" s="2"/>
      <c r="F18" s="1">
        <v>29543</v>
      </c>
      <c r="G18" s="1">
        <v>4188</v>
      </c>
      <c r="H18" s="2">
        <v>136</v>
      </c>
      <c r="I18" s="1">
        <v>258163</v>
      </c>
      <c r="J18" s="1">
        <v>30246</v>
      </c>
      <c r="K18" s="7"/>
      <c r="L18" s="8"/>
      <c r="M18" s="26">
        <f t="shared" ref="M18:M39" si="9">D18/B18</f>
        <v>3.2420487286357658E-2</v>
      </c>
      <c r="N18" s="4">
        <f t="shared" ref="N18:N40" si="10">D18/$O$1</f>
        <v>77266.666666666672</v>
      </c>
      <c r="O18" s="5">
        <f t="shared" ref="O18:O40" si="11">ABS(F18-N18)/N18</f>
        <v>0.61764883520276104</v>
      </c>
      <c r="P18" s="5"/>
      <c r="Q18" s="22">
        <f t="shared" ref="Q18:Q39" si="12">$Q$2*$N18</f>
        <v>11590</v>
      </c>
      <c r="R18" s="22">
        <f t="shared" ref="R18:R39" si="13">$R$2*$N18</f>
        <v>46360</v>
      </c>
      <c r="S18" s="22">
        <f t="shared" ref="S18:S39" si="14">$S$2*$N18</f>
        <v>19316.666666666668</v>
      </c>
      <c r="T18" s="22">
        <f t="shared" ref="T18:T39" si="15">$T$2*$N18</f>
        <v>9658.3333333333339</v>
      </c>
      <c r="U18" s="22">
        <f t="shared" ref="U18:U39" si="16">$U$2*$N18</f>
        <v>1159</v>
      </c>
      <c r="V18" s="19">
        <f t="shared" ref="V18:V39" si="17">N18-U18</f>
        <v>76107.666666666672</v>
      </c>
    </row>
    <row r="19" spans="1:22" ht="15" thickBot="1" x14ac:dyDescent="0.4">
      <c r="A19" s="46" t="s">
        <v>21</v>
      </c>
      <c r="B19" s="1">
        <v>31478</v>
      </c>
      <c r="C19" s="2"/>
      <c r="D19" s="1">
        <v>1960</v>
      </c>
      <c r="E19" s="2"/>
      <c r="F19" s="1">
        <v>23780</v>
      </c>
      <c r="G19" s="1">
        <v>2693</v>
      </c>
      <c r="H19" s="2">
        <v>168</v>
      </c>
      <c r="I19" s="1">
        <v>316494</v>
      </c>
      <c r="J19" s="1">
        <v>27076</v>
      </c>
      <c r="K19" s="7"/>
      <c r="L19" s="8"/>
      <c r="M19" s="26">
        <f t="shared" si="9"/>
        <v>6.2265709384331916E-2</v>
      </c>
      <c r="N19" s="4">
        <f t="shared" si="10"/>
        <v>130666.66666666667</v>
      </c>
      <c r="O19" s="5">
        <f t="shared" si="11"/>
        <v>0.81801020408163261</v>
      </c>
      <c r="P19" s="5"/>
      <c r="Q19" s="22">
        <f t="shared" si="12"/>
        <v>19600</v>
      </c>
      <c r="R19" s="22">
        <f t="shared" si="13"/>
        <v>78400</v>
      </c>
      <c r="S19" s="22">
        <f t="shared" si="14"/>
        <v>32666.666666666668</v>
      </c>
      <c r="T19" s="22">
        <f t="shared" si="15"/>
        <v>16333.333333333334</v>
      </c>
      <c r="U19" s="22">
        <f t="shared" si="16"/>
        <v>1960</v>
      </c>
      <c r="V19" s="19">
        <f t="shared" si="17"/>
        <v>128706.66666666667</v>
      </c>
    </row>
    <row r="20" spans="1:22" ht="15" thickBot="1" x14ac:dyDescent="0.4">
      <c r="A20" s="3" t="s">
        <v>27</v>
      </c>
      <c r="B20" s="1">
        <v>30901</v>
      </c>
      <c r="C20" s="2"/>
      <c r="D20" s="1">
        <v>1964</v>
      </c>
      <c r="E20" s="2"/>
      <c r="F20" s="1">
        <v>26983</v>
      </c>
      <c r="G20" s="1">
        <v>4590</v>
      </c>
      <c r="H20" s="2">
        <v>292</v>
      </c>
      <c r="I20" s="1">
        <v>214933</v>
      </c>
      <c r="J20" s="1">
        <v>31926</v>
      </c>
      <c r="K20" s="7"/>
      <c r="L20" s="8"/>
      <c r="M20" s="26">
        <f t="shared" si="9"/>
        <v>6.3557813662988252E-2</v>
      </c>
      <c r="N20" s="4">
        <f t="shared" si="10"/>
        <v>130933.33333333334</v>
      </c>
      <c r="O20" s="5">
        <f t="shared" si="11"/>
        <v>0.79391802443991855</v>
      </c>
      <c r="P20" s="5"/>
      <c r="Q20" s="22">
        <f t="shared" si="12"/>
        <v>19640</v>
      </c>
      <c r="R20" s="22">
        <f t="shared" si="13"/>
        <v>78560</v>
      </c>
      <c r="S20" s="22">
        <f t="shared" si="14"/>
        <v>32733.333333333336</v>
      </c>
      <c r="T20" s="22">
        <f t="shared" si="15"/>
        <v>16366.666666666668</v>
      </c>
      <c r="U20" s="22">
        <f t="shared" si="16"/>
        <v>1964</v>
      </c>
      <c r="V20" s="19">
        <f t="shared" si="17"/>
        <v>128969.33333333334</v>
      </c>
    </row>
    <row r="21" spans="1:22" ht="15" thickBot="1" x14ac:dyDescent="0.4">
      <c r="A21" s="3" t="s">
        <v>18</v>
      </c>
      <c r="B21" s="1">
        <v>23964</v>
      </c>
      <c r="C21" s="2"/>
      <c r="D21" s="1">
        <v>1327</v>
      </c>
      <c r="E21" s="2"/>
      <c r="F21" s="1">
        <v>21146</v>
      </c>
      <c r="G21" s="1">
        <v>4161</v>
      </c>
      <c r="H21" s="2">
        <v>230</v>
      </c>
      <c r="I21" s="1">
        <v>147744</v>
      </c>
      <c r="J21" s="1">
        <v>25656</v>
      </c>
      <c r="K21" s="8"/>
      <c r="L21" s="8"/>
      <c r="M21" s="26">
        <f t="shared" si="9"/>
        <v>5.5374728759806376E-2</v>
      </c>
      <c r="N21" s="4">
        <f t="shared" si="10"/>
        <v>88466.666666666672</v>
      </c>
      <c r="O21" s="5">
        <f t="shared" si="11"/>
        <v>0.76097211755840244</v>
      </c>
      <c r="P21" s="5"/>
      <c r="Q21" s="22">
        <f t="shared" si="12"/>
        <v>13270</v>
      </c>
      <c r="R21" s="22">
        <f t="shared" si="13"/>
        <v>53080</v>
      </c>
      <c r="S21" s="22">
        <f t="shared" si="14"/>
        <v>22116.666666666668</v>
      </c>
      <c r="T21" s="22">
        <f t="shared" si="15"/>
        <v>11058.333333333334</v>
      </c>
      <c r="U21" s="22">
        <f t="shared" si="16"/>
        <v>1327</v>
      </c>
      <c r="V21" s="19">
        <f t="shared" si="17"/>
        <v>87139.666666666672</v>
      </c>
    </row>
    <row r="22" spans="1:22" ht="15" thickBot="1" x14ac:dyDescent="0.4">
      <c r="A22" s="3" t="s">
        <v>24</v>
      </c>
      <c r="B22" s="1">
        <v>22864</v>
      </c>
      <c r="C22" s="2"/>
      <c r="D22" s="2">
        <v>778</v>
      </c>
      <c r="E22" s="2"/>
      <c r="F22" s="1">
        <v>10449</v>
      </c>
      <c r="G22" s="1">
        <v>2180</v>
      </c>
      <c r="H22" s="2">
        <v>74</v>
      </c>
      <c r="I22" s="1">
        <v>329582</v>
      </c>
      <c r="J22" s="1">
        <v>31424</v>
      </c>
      <c r="K22" s="7"/>
      <c r="L22" s="8"/>
      <c r="M22" s="26">
        <f t="shared" si="9"/>
        <v>3.4027291812456263E-2</v>
      </c>
      <c r="N22" s="4">
        <f t="shared" si="10"/>
        <v>51866.666666666672</v>
      </c>
      <c r="O22" s="5">
        <f t="shared" si="11"/>
        <v>0.79854113110539848</v>
      </c>
      <c r="P22" s="5"/>
      <c r="Q22" s="22">
        <f t="shared" si="12"/>
        <v>7780</v>
      </c>
      <c r="R22" s="22">
        <f t="shared" si="13"/>
        <v>31120</v>
      </c>
      <c r="S22" s="22">
        <f t="shared" si="14"/>
        <v>12966.666666666668</v>
      </c>
      <c r="T22" s="22">
        <f t="shared" si="15"/>
        <v>6483.3333333333339</v>
      </c>
      <c r="U22" s="22">
        <f t="shared" si="16"/>
        <v>778</v>
      </c>
      <c r="V22" s="19">
        <f t="shared" si="17"/>
        <v>51088.666666666672</v>
      </c>
    </row>
    <row r="23" spans="1:22" ht="15" thickBot="1" x14ac:dyDescent="0.4">
      <c r="A23" s="46" t="s">
        <v>9</v>
      </c>
      <c r="B23" s="1">
        <v>20395</v>
      </c>
      <c r="C23" s="2"/>
      <c r="D23" s="1">
        <v>1076</v>
      </c>
      <c r="E23" s="2"/>
      <c r="F23" s="1">
        <v>13920</v>
      </c>
      <c r="G23" s="1">
        <v>2678</v>
      </c>
      <c r="H23" s="2">
        <v>141</v>
      </c>
      <c r="I23" s="1">
        <v>308409</v>
      </c>
      <c r="J23" s="1">
        <v>40501</v>
      </c>
      <c r="K23" s="7"/>
      <c r="L23" s="8"/>
      <c r="M23" s="26">
        <f t="shared" si="9"/>
        <v>5.2758028928658988E-2</v>
      </c>
      <c r="N23" s="4">
        <f t="shared" si="10"/>
        <v>71733.333333333343</v>
      </c>
      <c r="O23" s="5">
        <f t="shared" si="11"/>
        <v>0.80594795539033459</v>
      </c>
      <c r="P23" s="5"/>
      <c r="Q23" s="22">
        <f t="shared" si="12"/>
        <v>10760.000000000002</v>
      </c>
      <c r="R23" s="22">
        <f t="shared" si="13"/>
        <v>43040.000000000007</v>
      </c>
      <c r="S23" s="22">
        <f t="shared" si="14"/>
        <v>17933.333333333336</v>
      </c>
      <c r="T23" s="22">
        <f t="shared" si="15"/>
        <v>8966.6666666666679</v>
      </c>
      <c r="U23" s="22">
        <f t="shared" si="16"/>
        <v>1076</v>
      </c>
      <c r="V23" s="19">
        <f t="shared" si="17"/>
        <v>70657.333333333343</v>
      </c>
    </row>
    <row r="24" spans="1:22" ht="15" thickBot="1" x14ac:dyDescent="0.4">
      <c r="A24" s="3" t="s">
        <v>32</v>
      </c>
      <c r="B24" s="1">
        <v>19845</v>
      </c>
      <c r="C24" s="2"/>
      <c r="D24" s="2">
        <v>861</v>
      </c>
      <c r="E24" s="2"/>
      <c r="F24" s="1">
        <v>5499</v>
      </c>
      <c r="G24" s="1">
        <v>3519</v>
      </c>
      <c r="H24" s="2">
        <v>153</v>
      </c>
      <c r="I24" s="1">
        <v>189493</v>
      </c>
      <c r="J24" s="1">
        <v>33600</v>
      </c>
      <c r="K24" s="7"/>
      <c r="L24" s="8"/>
      <c r="M24" s="26">
        <f t="shared" si="9"/>
        <v>4.3386243386243389E-2</v>
      </c>
      <c r="N24" s="4">
        <f t="shared" si="10"/>
        <v>57400</v>
      </c>
      <c r="O24" s="5">
        <f t="shared" si="11"/>
        <v>0.90419860627177695</v>
      </c>
      <c r="P24" s="5"/>
      <c r="Q24" s="22">
        <f t="shared" si="12"/>
        <v>8610</v>
      </c>
      <c r="R24" s="22">
        <f t="shared" si="13"/>
        <v>34440</v>
      </c>
      <c r="S24" s="22">
        <f t="shared" si="14"/>
        <v>14350</v>
      </c>
      <c r="T24" s="22">
        <f t="shared" si="15"/>
        <v>7175</v>
      </c>
      <c r="U24" s="22">
        <f t="shared" si="16"/>
        <v>861</v>
      </c>
      <c r="V24" s="19">
        <f t="shared" si="17"/>
        <v>56539</v>
      </c>
    </row>
    <row r="25" spans="1:22" ht="15" thickBot="1" x14ac:dyDescent="0.4">
      <c r="A25" s="3" t="s">
        <v>20</v>
      </c>
      <c r="B25" s="1">
        <v>19789</v>
      </c>
      <c r="C25" s="2"/>
      <c r="D25" s="2">
        <v>329</v>
      </c>
      <c r="E25" s="2"/>
      <c r="F25" s="1">
        <v>6715</v>
      </c>
      <c r="G25" s="1">
        <v>2898</v>
      </c>
      <c r="H25" s="2">
        <v>48</v>
      </c>
      <c r="I25" s="1">
        <v>373758</v>
      </c>
      <c r="J25" s="1">
        <v>54730</v>
      </c>
      <c r="K25" s="7"/>
      <c r="L25" s="8"/>
      <c r="M25" s="26">
        <f t="shared" si="9"/>
        <v>1.6625397948355148E-2</v>
      </c>
      <c r="N25" s="4">
        <f t="shared" si="10"/>
        <v>21933.333333333336</v>
      </c>
      <c r="O25" s="5">
        <f t="shared" si="11"/>
        <v>0.69384498480243162</v>
      </c>
      <c r="P25" s="5"/>
      <c r="Q25" s="22">
        <f t="shared" si="12"/>
        <v>3290.0000000000005</v>
      </c>
      <c r="R25" s="22">
        <f t="shared" si="13"/>
        <v>13160.000000000002</v>
      </c>
      <c r="S25" s="22">
        <f t="shared" si="14"/>
        <v>5483.3333333333339</v>
      </c>
      <c r="T25" s="22">
        <f t="shared" si="15"/>
        <v>2741.666666666667</v>
      </c>
      <c r="U25" s="22">
        <f t="shared" si="16"/>
        <v>329</v>
      </c>
      <c r="V25" s="19">
        <f t="shared" si="17"/>
        <v>21604.333333333336</v>
      </c>
    </row>
    <row r="26" spans="1:22" ht="15" thickBot="1" x14ac:dyDescent="0.4">
      <c r="A26" s="3" t="s">
        <v>41</v>
      </c>
      <c r="B26" s="1">
        <v>16898</v>
      </c>
      <c r="C26" s="2"/>
      <c r="D26" s="2">
        <v>445</v>
      </c>
      <c r="E26" s="2"/>
      <c r="F26" s="1">
        <v>7193</v>
      </c>
      <c r="G26" s="1">
        <v>5356</v>
      </c>
      <c r="H26" s="2">
        <v>141</v>
      </c>
      <c r="I26" s="1">
        <v>124214</v>
      </c>
      <c r="J26" s="1">
        <v>39370</v>
      </c>
      <c r="K26" s="7"/>
      <c r="L26" s="8"/>
      <c r="M26" s="26">
        <f t="shared" si="9"/>
        <v>2.6334477452953014E-2</v>
      </c>
      <c r="N26" s="4">
        <f t="shared" si="10"/>
        <v>29666.666666666668</v>
      </c>
      <c r="O26" s="5">
        <f t="shared" si="11"/>
        <v>0.75753932584269668</v>
      </c>
      <c r="P26" s="5"/>
      <c r="Q26" s="22">
        <f t="shared" si="12"/>
        <v>4450</v>
      </c>
      <c r="R26" s="22">
        <f t="shared" si="13"/>
        <v>17800</v>
      </c>
      <c r="S26" s="22">
        <f t="shared" si="14"/>
        <v>7416.666666666667</v>
      </c>
      <c r="T26" s="22">
        <f t="shared" si="15"/>
        <v>3708.3333333333335</v>
      </c>
      <c r="U26" s="22">
        <f t="shared" si="16"/>
        <v>445</v>
      </c>
      <c r="V26" s="19">
        <f t="shared" si="17"/>
        <v>29221.666666666668</v>
      </c>
    </row>
    <row r="27" spans="1:22" ht="15" thickBot="1" x14ac:dyDescent="0.4">
      <c r="A27" s="3" t="s">
        <v>33</v>
      </c>
      <c r="B27" s="1">
        <v>16039</v>
      </c>
      <c r="C27" s="2"/>
      <c r="D27" s="2">
        <v>799</v>
      </c>
      <c r="E27" s="2"/>
      <c r="F27" s="1">
        <v>15170</v>
      </c>
      <c r="G27" s="1">
        <v>2204</v>
      </c>
      <c r="H27" s="2">
        <v>110</v>
      </c>
      <c r="I27" s="1">
        <v>253789</v>
      </c>
      <c r="J27" s="1">
        <v>34867</v>
      </c>
      <c r="K27" s="8"/>
      <c r="L27" s="8"/>
      <c r="M27" s="26">
        <f t="shared" si="9"/>
        <v>4.981607332127938E-2</v>
      </c>
      <c r="N27" s="4">
        <f t="shared" si="10"/>
        <v>53266.666666666672</v>
      </c>
      <c r="O27" s="5">
        <f t="shared" si="11"/>
        <v>0.71520650813516895</v>
      </c>
      <c r="P27" s="5"/>
      <c r="Q27" s="22">
        <f t="shared" si="12"/>
        <v>7990</v>
      </c>
      <c r="R27" s="22">
        <f t="shared" si="13"/>
        <v>31960</v>
      </c>
      <c r="S27" s="22">
        <f t="shared" si="14"/>
        <v>13316.666666666668</v>
      </c>
      <c r="T27" s="22">
        <f t="shared" si="15"/>
        <v>6658.3333333333339</v>
      </c>
      <c r="U27" s="22">
        <f t="shared" si="16"/>
        <v>799</v>
      </c>
      <c r="V27" s="19">
        <f t="shared" si="17"/>
        <v>52467.666666666672</v>
      </c>
    </row>
    <row r="28" spans="1:22" ht="15" thickBot="1" x14ac:dyDescent="0.4">
      <c r="A28" s="3" t="s">
        <v>22</v>
      </c>
      <c r="B28" s="1">
        <v>14877</v>
      </c>
      <c r="C28" s="2"/>
      <c r="D28" s="2">
        <v>507</v>
      </c>
      <c r="E28" s="2"/>
      <c r="F28" s="1">
        <v>6021</v>
      </c>
      <c r="G28" s="1">
        <v>2555</v>
      </c>
      <c r="H28" s="2">
        <v>87</v>
      </c>
      <c r="I28" s="1">
        <v>194206</v>
      </c>
      <c r="J28" s="1">
        <v>33355</v>
      </c>
      <c r="K28" s="7"/>
      <c r="L28" s="8"/>
      <c r="M28" s="26">
        <f t="shared" si="9"/>
        <v>3.4079451502319016E-2</v>
      </c>
      <c r="N28" s="4">
        <f t="shared" si="10"/>
        <v>33800</v>
      </c>
      <c r="O28" s="5">
        <f t="shared" si="11"/>
        <v>0.82186390532544373</v>
      </c>
      <c r="P28" s="5"/>
      <c r="Q28" s="22">
        <f t="shared" si="12"/>
        <v>5070</v>
      </c>
      <c r="R28" s="22">
        <f t="shared" si="13"/>
        <v>20280</v>
      </c>
      <c r="S28" s="22">
        <f t="shared" si="14"/>
        <v>8450</v>
      </c>
      <c r="T28" s="22">
        <f t="shared" si="15"/>
        <v>4225</v>
      </c>
      <c r="U28" s="22">
        <f t="shared" si="16"/>
        <v>507</v>
      </c>
      <c r="V28" s="19">
        <f t="shared" si="17"/>
        <v>33293</v>
      </c>
    </row>
    <row r="29" spans="1:22" ht="15" thickBot="1" x14ac:dyDescent="0.4">
      <c r="A29" s="3" t="s">
        <v>36</v>
      </c>
      <c r="B29" s="1">
        <v>14117</v>
      </c>
      <c r="C29" s="2"/>
      <c r="D29" s="2">
        <v>549</v>
      </c>
      <c r="E29" s="2"/>
      <c r="F29" s="1">
        <v>5617</v>
      </c>
      <c r="G29" s="1">
        <v>2879</v>
      </c>
      <c r="H29" s="2">
        <v>112</v>
      </c>
      <c r="I29" s="1">
        <v>183923</v>
      </c>
      <c r="J29" s="1">
        <v>37511</v>
      </c>
      <c r="K29" s="8"/>
      <c r="L29" s="8"/>
      <c r="M29" s="26">
        <f t="shared" si="9"/>
        <v>3.8889282425444496E-2</v>
      </c>
      <c r="N29" s="4">
        <f t="shared" si="10"/>
        <v>36600</v>
      </c>
      <c r="O29" s="5">
        <f t="shared" si="11"/>
        <v>0.84653005464480879</v>
      </c>
      <c r="P29" s="5"/>
      <c r="Q29" s="22">
        <f t="shared" si="12"/>
        <v>5490</v>
      </c>
      <c r="R29" s="22">
        <f t="shared" si="13"/>
        <v>21960</v>
      </c>
      <c r="S29" s="22">
        <f t="shared" si="14"/>
        <v>9150</v>
      </c>
      <c r="T29" s="22">
        <f t="shared" si="15"/>
        <v>4575</v>
      </c>
      <c r="U29" s="22">
        <f t="shared" si="16"/>
        <v>549</v>
      </c>
      <c r="V29" s="19">
        <f t="shared" si="17"/>
        <v>36051</v>
      </c>
    </row>
    <row r="30" spans="1:22" ht="15" thickBot="1" x14ac:dyDescent="0.4">
      <c r="A30" s="3" t="s">
        <v>40</v>
      </c>
      <c r="B30" s="1">
        <v>13952</v>
      </c>
      <c r="C30" s="2"/>
      <c r="D30" s="2">
        <v>597</v>
      </c>
      <c r="E30" s="2"/>
      <c r="F30" s="1">
        <v>12271</v>
      </c>
      <c r="G30" s="1">
        <v>13170</v>
      </c>
      <c r="H30" s="2">
        <v>564</v>
      </c>
      <c r="I30" s="1">
        <v>130132</v>
      </c>
      <c r="J30" s="1">
        <v>122840</v>
      </c>
      <c r="K30" s="8"/>
      <c r="L30" s="8"/>
      <c r="M30" s="26">
        <f t="shared" si="9"/>
        <v>4.2789564220183485E-2</v>
      </c>
      <c r="N30" s="4">
        <f t="shared" si="10"/>
        <v>39800</v>
      </c>
      <c r="O30" s="5">
        <f t="shared" si="11"/>
        <v>0.69168341708542713</v>
      </c>
      <c r="P30" s="5"/>
      <c r="Q30" s="22">
        <f t="shared" si="12"/>
        <v>5970</v>
      </c>
      <c r="R30" s="22">
        <f t="shared" si="13"/>
        <v>23880</v>
      </c>
      <c r="S30" s="22">
        <f t="shared" si="14"/>
        <v>9950</v>
      </c>
      <c r="T30" s="22">
        <f t="shared" si="15"/>
        <v>4975</v>
      </c>
      <c r="U30" s="22">
        <f t="shared" si="16"/>
        <v>597</v>
      </c>
      <c r="V30" s="19">
        <f t="shared" si="17"/>
        <v>39203</v>
      </c>
    </row>
    <row r="31" spans="1:22" ht="15" thickBot="1" x14ac:dyDescent="0.4">
      <c r="A31" s="3" t="s">
        <v>30</v>
      </c>
      <c r="B31" s="1">
        <v>13005</v>
      </c>
      <c r="C31" s="2"/>
      <c r="D31" s="2">
        <v>616</v>
      </c>
      <c r="E31" s="2"/>
      <c r="F31" s="1">
        <v>4708</v>
      </c>
      <c r="G31" s="1">
        <v>4370</v>
      </c>
      <c r="H31" s="2">
        <v>207</v>
      </c>
      <c r="I31" s="1">
        <v>143033</v>
      </c>
      <c r="J31" s="1">
        <v>48060</v>
      </c>
      <c r="K31" s="7"/>
      <c r="L31" s="8"/>
      <c r="M31" s="26">
        <f t="shared" si="9"/>
        <v>4.7366397539407919E-2</v>
      </c>
      <c r="N31" s="4">
        <f t="shared" si="10"/>
        <v>41066.666666666672</v>
      </c>
      <c r="O31" s="5">
        <f t="shared" si="11"/>
        <v>0.88535714285714284</v>
      </c>
      <c r="P31" s="5"/>
      <c r="Q31" s="22">
        <f t="shared" si="12"/>
        <v>6160.0000000000009</v>
      </c>
      <c r="R31" s="22">
        <f t="shared" si="13"/>
        <v>24640.000000000004</v>
      </c>
      <c r="S31" s="22">
        <f t="shared" si="14"/>
        <v>10266.666666666668</v>
      </c>
      <c r="T31" s="22">
        <f t="shared" si="15"/>
        <v>5133.3333333333339</v>
      </c>
      <c r="U31" s="22">
        <f t="shared" si="16"/>
        <v>616</v>
      </c>
      <c r="V31" s="19">
        <f t="shared" si="17"/>
        <v>40450.666666666672</v>
      </c>
    </row>
    <row r="32" spans="1:22" ht="15" thickBot="1" x14ac:dyDescent="0.4">
      <c r="A32" s="3" t="s">
        <v>50</v>
      </c>
      <c r="B32" s="1">
        <v>11989</v>
      </c>
      <c r="C32" s="2"/>
      <c r="D32" s="2">
        <v>147</v>
      </c>
      <c r="E32" s="2"/>
      <c r="F32" s="1">
        <v>11493</v>
      </c>
      <c r="G32" s="1">
        <v>6198</v>
      </c>
      <c r="H32" s="2">
        <v>76</v>
      </c>
      <c r="I32" s="1">
        <v>83485</v>
      </c>
      <c r="J32" s="1">
        <v>43158</v>
      </c>
      <c r="K32" s="7"/>
      <c r="L32" s="8"/>
      <c r="M32" s="26">
        <f t="shared" si="9"/>
        <v>1.2261239469513721E-2</v>
      </c>
      <c r="N32" s="4">
        <f t="shared" si="10"/>
        <v>9800</v>
      </c>
      <c r="O32" s="5">
        <f t="shared" si="11"/>
        <v>0.17275510204081632</v>
      </c>
      <c r="P32" s="5"/>
      <c r="Q32" s="22">
        <f t="shared" si="12"/>
        <v>1470</v>
      </c>
      <c r="R32" s="22">
        <f t="shared" si="13"/>
        <v>5880</v>
      </c>
      <c r="S32" s="22">
        <f t="shared" si="14"/>
        <v>2450</v>
      </c>
      <c r="T32" s="22">
        <f t="shared" si="15"/>
        <v>1225</v>
      </c>
      <c r="U32" s="22">
        <f t="shared" si="16"/>
        <v>147</v>
      </c>
      <c r="V32" s="19">
        <f t="shared" si="17"/>
        <v>9653</v>
      </c>
    </row>
    <row r="33" spans="1:22" ht="15" thickBot="1" x14ac:dyDescent="0.4">
      <c r="A33" s="3" t="s">
        <v>35</v>
      </c>
      <c r="B33" s="1">
        <v>11933</v>
      </c>
      <c r="C33" s="2"/>
      <c r="D33" s="2">
        <v>682</v>
      </c>
      <c r="E33" s="2"/>
      <c r="F33" s="1">
        <v>8234</v>
      </c>
      <c r="G33" s="1">
        <v>1944</v>
      </c>
      <c r="H33" s="2">
        <v>111</v>
      </c>
      <c r="I33" s="1">
        <v>165411</v>
      </c>
      <c r="J33" s="1">
        <v>26951</v>
      </c>
      <c r="K33" s="7"/>
      <c r="L33" s="8"/>
      <c r="M33" s="26">
        <f t="shared" si="9"/>
        <v>5.715243442554261E-2</v>
      </c>
      <c r="N33" s="4">
        <f t="shared" si="10"/>
        <v>45466.666666666672</v>
      </c>
      <c r="O33" s="5">
        <f t="shared" si="11"/>
        <v>0.81890029325513203</v>
      </c>
      <c r="P33" s="5"/>
      <c r="Q33" s="22">
        <f t="shared" si="12"/>
        <v>6820.0000000000009</v>
      </c>
      <c r="R33" s="22">
        <f t="shared" si="13"/>
        <v>27280.000000000004</v>
      </c>
      <c r="S33" s="22">
        <f t="shared" si="14"/>
        <v>11366.666666666668</v>
      </c>
      <c r="T33" s="22">
        <f t="shared" si="15"/>
        <v>5683.3333333333339</v>
      </c>
      <c r="U33" s="22">
        <f t="shared" si="16"/>
        <v>682</v>
      </c>
      <c r="V33" s="19">
        <f t="shared" si="17"/>
        <v>44784.666666666672</v>
      </c>
    </row>
    <row r="34" spans="1:22" ht="15" thickBot="1" x14ac:dyDescent="0.4">
      <c r="A34" s="3" t="s">
        <v>25</v>
      </c>
      <c r="B34" s="1">
        <v>9895</v>
      </c>
      <c r="C34" s="2"/>
      <c r="D34" s="2">
        <v>425</v>
      </c>
      <c r="E34" s="2"/>
      <c r="F34" s="1">
        <v>3427</v>
      </c>
      <c r="G34" s="1">
        <v>1922</v>
      </c>
      <c r="H34" s="2">
        <v>83</v>
      </c>
      <c r="I34" s="1">
        <v>163818</v>
      </c>
      <c r="J34" s="1">
        <v>31817</v>
      </c>
      <c r="K34" s="7"/>
      <c r="L34" s="8"/>
      <c r="M34" s="26">
        <f t="shared" si="9"/>
        <v>4.295098534613441E-2</v>
      </c>
      <c r="N34" s="4">
        <f t="shared" si="10"/>
        <v>28333.333333333336</v>
      </c>
      <c r="O34" s="5">
        <f t="shared" si="11"/>
        <v>0.8790470588235294</v>
      </c>
      <c r="P34" s="5"/>
      <c r="Q34" s="22">
        <f t="shared" si="12"/>
        <v>4250</v>
      </c>
      <c r="R34" s="22">
        <f t="shared" si="13"/>
        <v>17000</v>
      </c>
      <c r="S34" s="22">
        <f t="shared" si="14"/>
        <v>7083.3333333333339</v>
      </c>
      <c r="T34" s="22">
        <f t="shared" si="15"/>
        <v>3541.666666666667</v>
      </c>
      <c r="U34" s="22">
        <f t="shared" si="16"/>
        <v>425</v>
      </c>
      <c r="V34" s="19">
        <f t="shared" si="17"/>
        <v>27908.333333333336</v>
      </c>
    </row>
    <row r="35" spans="1:22" ht="15" thickBot="1" x14ac:dyDescent="0.4">
      <c r="A35" s="3" t="s">
        <v>45</v>
      </c>
      <c r="B35" s="1">
        <v>8946</v>
      </c>
      <c r="C35" s="2"/>
      <c r="D35" s="2">
        <v>207</v>
      </c>
      <c r="E35" s="2"/>
      <c r="F35" s="1">
        <v>4921</v>
      </c>
      <c r="G35" s="1">
        <v>3071</v>
      </c>
      <c r="H35" s="2">
        <v>71</v>
      </c>
      <c r="I35" s="1">
        <v>76434</v>
      </c>
      <c r="J35" s="1">
        <v>26236</v>
      </c>
      <c r="K35" s="7"/>
      <c r="L35" s="8"/>
      <c r="M35" s="26">
        <f t="shared" si="9"/>
        <v>2.3138832997987926E-2</v>
      </c>
      <c r="N35" s="4">
        <f t="shared" si="10"/>
        <v>13800</v>
      </c>
      <c r="O35" s="5">
        <f t="shared" si="11"/>
        <v>0.64340579710144929</v>
      </c>
      <c r="P35" s="5"/>
      <c r="Q35" s="22">
        <f t="shared" si="12"/>
        <v>2070</v>
      </c>
      <c r="R35" s="22">
        <f t="shared" si="13"/>
        <v>8280</v>
      </c>
      <c r="S35" s="22">
        <f t="shared" si="14"/>
        <v>3450</v>
      </c>
      <c r="T35" s="22">
        <f t="shared" si="15"/>
        <v>1725</v>
      </c>
      <c r="U35" s="22">
        <f t="shared" si="16"/>
        <v>207</v>
      </c>
      <c r="V35" s="19">
        <f t="shared" si="17"/>
        <v>13593</v>
      </c>
    </row>
    <row r="36" spans="1:22" ht="15" thickBot="1" x14ac:dyDescent="0.4">
      <c r="A36" s="3" t="s">
        <v>43</v>
      </c>
      <c r="B36" s="1">
        <v>8690</v>
      </c>
      <c r="C36" s="2"/>
      <c r="D36" s="2">
        <v>324</v>
      </c>
      <c r="E36" s="2"/>
      <c r="F36" s="1">
        <v>4070</v>
      </c>
      <c r="G36" s="1">
        <v>8924</v>
      </c>
      <c r="H36" s="2">
        <v>333</v>
      </c>
      <c r="I36" s="1">
        <v>50534</v>
      </c>
      <c r="J36" s="1">
        <v>51896</v>
      </c>
      <c r="K36" s="8"/>
      <c r="L36" s="8"/>
      <c r="M36" s="26">
        <f t="shared" si="9"/>
        <v>3.7284234752589185E-2</v>
      </c>
      <c r="N36" s="4">
        <f t="shared" si="10"/>
        <v>21600</v>
      </c>
      <c r="O36" s="5">
        <f t="shared" si="11"/>
        <v>0.81157407407407411</v>
      </c>
      <c r="P36" s="5"/>
      <c r="Q36" s="22">
        <f t="shared" si="12"/>
        <v>3240</v>
      </c>
      <c r="R36" s="22">
        <f t="shared" si="13"/>
        <v>12960</v>
      </c>
      <c r="S36" s="22">
        <f t="shared" si="14"/>
        <v>5400</v>
      </c>
      <c r="T36" s="22">
        <f t="shared" si="15"/>
        <v>2700</v>
      </c>
      <c r="U36" s="22">
        <f t="shared" si="16"/>
        <v>324</v>
      </c>
      <c r="V36" s="19">
        <f t="shared" si="17"/>
        <v>21276</v>
      </c>
    </row>
    <row r="37" spans="1:22" ht="15" thickBot="1" x14ac:dyDescent="0.4">
      <c r="A37" s="3" t="s">
        <v>38</v>
      </c>
      <c r="B37" s="1">
        <v>8571</v>
      </c>
      <c r="C37" s="2"/>
      <c r="D37" s="2">
        <v>391</v>
      </c>
      <c r="E37" s="2"/>
      <c r="F37" s="1">
        <v>5078</v>
      </c>
      <c r="G37" s="1">
        <v>1918</v>
      </c>
      <c r="H37" s="2">
        <v>88</v>
      </c>
      <c r="I37" s="1">
        <v>171459</v>
      </c>
      <c r="J37" s="1">
        <v>38378</v>
      </c>
      <c r="K37" s="8"/>
      <c r="L37" s="8"/>
      <c r="M37" s="26">
        <f t="shared" si="9"/>
        <v>4.5618947614047368E-2</v>
      </c>
      <c r="N37" s="4">
        <f t="shared" si="10"/>
        <v>26066.666666666668</v>
      </c>
      <c r="O37" s="5">
        <f t="shared" si="11"/>
        <v>0.80519181585677746</v>
      </c>
      <c r="P37" s="5"/>
      <c r="Q37" s="22">
        <f t="shared" si="12"/>
        <v>3910</v>
      </c>
      <c r="R37" s="22">
        <f t="shared" si="13"/>
        <v>15640</v>
      </c>
      <c r="S37" s="22">
        <f t="shared" si="14"/>
        <v>6516.666666666667</v>
      </c>
      <c r="T37" s="22">
        <f t="shared" si="15"/>
        <v>3258.3333333333335</v>
      </c>
      <c r="U37" s="22">
        <f t="shared" si="16"/>
        <v>391</v>
      </c>
      <c r="V37" s="19">
        <f t="shared" si="17"/>
        <v>25675.666666666668</v>
      </c>
    </row>
    <row r="38" spans="1:22" ht="15" thickBot="1" x14ac:dyDescent="0.4">
      <c r="A38" s="3" t="s">
        <v>28</v>
      </c>
      <c r="B38" s="1">
        <v>8260</v>
      </c>
      <c r="C38" s="2"/>
      <c r="D38" s="2">
        <v>97</v>
      </c>
      <c r="E38" s="2"/>
      <c r="F38" s="1">
        <v>3265</v>
      </c>
      <c r="G38" s="1">
        <v>2576</v>
      </c>
      <c r="H38" s="2">
        <v>30</v>
      </c>
      <c r="I38" s="1">
        <v>190779</v>
      </c>
      <c r="J38" s="1">
        <v>59508</v>
      </c>
      <c r="K38" s="8"/>
      <c r="L38" s="8"/>
      <c r="M38" s="26">
        <f t="shared" si="9"/>
        <v>1.1743341404358353E-2</v>
      </c>
      <c r="N38" s="4">
        <f t="shared" si="10"/>
        <v>6466.666666666667</v>
      </c>
      <c r="O38" s="5">
        <f t="shared" si="11"/>
        <v>0.49510309278350517</v>
      </c>
      <c r="P38" s="5"/>
      <c r="Q38" s="22">
        <f t="shared" si="12"/>
        <v>970</v>
      </c>
      <c r="R38" s="22">
        <f t="shared" si="13"/>
        <v>3880</v>
      </c>
      <c r="S38" s="22">
        <f t="shared" si="14"/>
        <v>1616.6666666666667</v>
      </c>
      <c r="T38" s="22">
        <f t="shared" si="15"/>
        <v>808.33333333333337</v>
      </c>
      <c r="U38" s="22">
        <f t="shared" si="16"/>
        <v>97</v>
      </c>
      <c r="V38" s="19">
        <f t="shared" si="17"/>
        <v>6369.666666666667</v>
      </c>
    </row>
    <row r="39" spans="1:22" ht="21.5" thickBot="1" x14ac:dyDescent="0.4">
      <c r="A39" s="3" t="s">
        <v>63</v>
      </c>
      <c r="B39" s="1">
        <v>7966</v>
      </c>
      <c r="C39" s="2"/>
      <c r="D39" s="2">
        <v>427</v>
      </c>
      <c r="E39" s="2"/>
      <c r="F39" s="1">
        <v>6470</v>
      </c>
      <c r="G39" s="1">
        <v>11287</v>
      </c>
      <c r="H39" s="2">
        <v>605</v>
      </c>
      <c r="I39" s="1">
        <v>51991</v>
      </c>
      <c r="J39" s="1">
        <v>73668</v>
      </c>
      <c r="K39" s="8"/>
      <c r="L39" s="8"/>
      <c r="M39" s="26">
        <f t="shared" si="9"/>
        <v>5.3602811950790863E-2</v>
      </c>
      <c r="N39" s="4">
        <f t="shared" si="10"/>
        <v>28466.666666666668</v>
      </c>
      <c r="O39" s="5">
        <f t="shared" si="11"/>
        <v>0.77271662763466042</v>
      </c>
      <c r="P39" s="5"/>
      <c r="Q39" s="22">
        <f t="shared" si="12"/>
        <v>4270</v>
      </c>
      <c r="R39" s="22">
        <f t="shared" si="13"/>
        <v>17080</v>
      </c>
      <c r="S39" s="22">
        <f t="shared" si="14"/>
        <v>7116.666666666667</v>
      </c>
      <c r="T39" s="22">
        <f t="shared" si="15"/>
        <v>3558.3333333333335</v>
      </c>
      <c r="U39" s="22">
        <f t="shared" si="16"/>
        <v>427</v>
      </c>
      <c r="V39" s="19">
        <f t="shared" si="17"/>
        <v>28039.666666666668</v>
      </c>
    </row>
    <row r="40" spans="1:22" ht="15" thickBot="1" x14ac:dyDescent="0.4">
      <c r="A40" s="3" t="s">
        <v>31</v>
      </c>
      <c r="B40" s="1">
        <v>7696</v>
      </c>
      <c r="C40" s="2"/>
      <c r="D40" s="2">
        <v>388</v>
      </c>
      <c r="E40" s="2"/>
      <c r="F40" s="1">
        <v>2269</v>
      </c>
      <c r="G40" s="1">
        <v>2499</v>
      </c>
      <c r="H40" s="2">
        <v>126</v>
      </c>
      <c r="I40" s="1">
        <v>125394</v>
      </c>
      <c r="J40" s="1">
        <v>40710</v>
      </c>
      <c r="K40" s="7"/>
      <c r="L40" s="8"/>
      <c r="M40" s="25"/>
      <c r="N40" s="4">
        <f t="shared" si="10"/>
        <v>25866.666666666668</v>
      </c>
      <c r="O40" s="5">
        <f t="shared" si="11"/>
        <v>0.91228092783505155</v>
      </c>
      <c r="P40" s="5"/>
      <c r="Q40" s="22">
        <f>Q37*$N40</f>
        <v>101138666.66666667</v>
      </c>
      <c r="R40" s="22">
        <f>R37*$N40</f>
        <v>404554666.66666669</v>
      </c>
      <c r="S40" s="22">
        <f>S37*$N40</f>
        <v>168564444.44444445</v>
      </c>
      <c r="T40" s="22">
        <f>T37*$N40</f>
        <v>84282222.222222224</v>
      </c>
      <c r="U40" s="22">
        <f>U37*$N40</f>
        <v>10113866.666666668</v>
      </c>
    </row>
    <row r="41" spans="1:22" ht="15" thickBot="1" x14ac:dyDescent="0.4">
      <c r="A41" s="3" t="s">
        <v>44</v>
      </c>
      <c r="B41" s="1">
        <v>6795</v>
      </c>
      <c r="C41" s="2"/>
      <c r="D41" s="2">
        <v>308</v>
      </c>
      <c r="E41" s="2"/>
      <c r="F41" s="1">
        <v>4130</v>
      </c>
      <c r="G41" s="1">
        <v>3241</v>
      </c>
      <c r="H41" s="2">
        <v>147</v>
      </c>
      <c r="I41" s="1">
        <v>169119</v>
      </c>
      <c r="J41" s="1">
        <v>80655</v>
      </c>
      <c r="K41" s="7"/>
      <c r="L41" s="8"/>
      <c r="M41" s="24"/>
      <c r="N41" s="4"/>
      <c r="O41" s="5"/>
      <c r="P41" s="5"/>
    </row>
    <row r="42" spans="1:22" ht="15" thickBot="1" x14ac:dyDescent="0.4">
      <c r="A42" s="3" t="s">
        <v>46</v>
      </c>
      <c r="B42" s="1">
        <v>5960</v>
      </c>
      <c r="C42" s="2"/>
      <c r="D42" s="2">
        <v>311</v>
      </c>
      <c r="E42" s="2"/>
      <c r="F42" s="1">
        <v>1116</v>
      </c>
      <c r="G42" s="1">
        <v>1506</v>
      </c>
      <c r="H42" s="2">
        <v>79</v>
      </c>
      <c r="I42" s="1">
        <v>160903</v>
      </c>
      <c r="J42" s="1">
        <v>40663</v>
      </c>
      <c r="K42" s="7"/>
      <c r="L42" s="8"/>
    </row>
    <row r="43" spans="1:22" ht="15" thickBot="1" x14ac:dyDescent="0.4">
      <c r="A43" s="3" t="s">
        <v>34</v>
      </c>
      <c r="B43" s="1">
        <v>5775</v>
      </c>
      <c r="C43" s="2"/>
      <c r="D43" s="2">
        <v>115</v>
      </c>
      <c r="E43" s="2"/>
      <c r="F43" s="1">
        <v>1564</v>
      </c>
      <c r="G43" s="1">
        <v>1914</v>
      </c>
      <c r="H43" s="2">
        <v>38</v>
      </c>
      <c r="I43" s="1">
        <v>106594</v>
      </c>
      <c r="J43" s="1">
        <v>35322</v>
      </c>
      <c r="K43" s="8"/>
      <c r="L43" s="8"/>
    </row>
    <row r="44" spans="1:22" ht="15" thickBot="1" x14ac:dyDescent="0.4">
      <c r="A44" s="3" t="s">
        <v>54</v>
      </c>
      <c r="B44" s="1">
        <v>4468</v>
      </c>
      <c r="C44" s="2"/>
      <c r="D44" s="2">
        <v>50</v>
      </c>
      <c r="E44" s="2"/>
      <c r="F44" s="1">
        <v>1082</v>
      </c>
      <c r="G44" s="1">
        <v>5051</v>
      </c>
      <c r="H44" s="2">
        <v>57</v>
      </c>
      <c r="I44" s="1">
        <v>33528</v>
      </c>
      <c r="J44" s="1">
        <v>37899</v>
      </c>
      <c r="K44" s="8"/>
      <c r="L44" s="8"/>
    </row>
    <row r="45" spans="1:22" ht="15" thickBot="1" x14ac:dyDescent="0.4">
      <c r="A45" s="3" t="s">
        <v>42</v>
      </c>
      <c r="B45" s="1">
        <v>4089</v>
      </c>
      <c r="C45" s="2"/>
      <c r="D45" s="2">
        <v>208</v>
      </c>
      <c r="E45" s="2"/>
      <c r="F45" s="1">
        <v>1684</v>
      </c>
      <c r="G45" s="1">
        <v>3007</v>
      </c>
      <c r="H45" s="2">
        <v>153</v>
      </c>
      <c r="I45" s="1">
        <v>68601</v>
      </c>
      <c r="J45" s="1">
        <v>50453</v>
      </c>
      <c r="K45" s="8"/>
      <c r="L45" s="8"/>
    </row>
    <row r="46" spans="1:22" ht="15" thickBot="1" x14ac:dyDescent="0.4">
      <c r="A46" s="3" t="s">
        <v>37</v>
      </c>
      <c r="B46" s="1">
        <v>3888</v>
      </c>
      <c r="C46" s="2"/>
      <c r="D46" s="2">
        <v>147</v>
      </c>
      <c r="E46" s="2"/>
      <c r="F46" s="1">
        <v>1847</v>
      </c>
      <c r="G46" s="2">
        <v>922</v>
      </c>
      <c r="H46" s="2">
        <v>35</v>
      </c>
      <c r="I46" s="1">
        <v>110207</v>
      </c>
      <c r="J46" s="1">
        <v>26129</v>
      </c>
      <c r="K46" s="7"/>
      <c r="L46" s="8"/>
    </row>
    <row r="47" spans="1:22" ht="15" thickBot="1" x14ac:dyDescent="0.4">
      <c r="A47" s="3" t="s">
        <v>49</v>
      </c>
      <c r="B47" s="1">
        <v>2626</v>
      </c>
      <c r="C47" s="2"/>
      <c r="D47" s="2">
        <v>79</v>
      </c>
      <c r="E47" s="2"/>
      <c r="F47" s="1">
        <v>1168</v>
      </c>
      <c r="G47" s="1">
        <v>1469</v>
      </c>
      <c r="H47" s="2">
        <v>44</v>
      </c>
      <c r="I47" s="1">
        <v>40609</v>
      </c>
      <c r="J47" s="1">
        <v>22724</v>
      </c>
      <c r="K47" s="7"/>
      <c r="L47" s="8"/>
    </row>
    <row r="48" spans="1:22" ht="15" thickBot="1" x14ac:dyDescent="0.4">
      <c r="A48" s="3" t="s">
        <v>53</v>
      </c>
      <c r="B48" s="1">
        <v>2365</v>
      </c>
      <c r="C48" s="2"/>
      <c r="D48" s="2">
        <v>52</v>
      </c>
      <c r="E48" s="2"/>
      <c r="F48" s="2">
        <v>862</v>
      </c>
      <c r="G48" s="1">
        <v>3103</v>
      </c>
      <c r="H48" s="2">
        <v>68</v>
      </c>
      <c r="I48" s="1">
        <v>64148</v>
      </c>
      <c r="J48" s="1">
        <v>84177</v>
      </c>
      <c r="K48" s="8"/>
      <c r="L48" s="8"/>
    </row>
    <row r="49" spans="1:12" ht="15" thickBot="1" x14ac:dyDescent="0.4">
      <c r="A49" s="3" t="s">
        <v>39</v>
      </c>
      <c r="B49" s="1">
        <v>2013</v>
      </c>
      <c r="C49" s="2"/>
      <c r="D49" s="2">
        <v>77</v>
      </c>
      <c r="E49" s="2"/>
      <c r="F49" s="2">
        <v>704</v>
      </c>
      <c r="G49" s="1">
        <v>1498</v>
      </c>
      <c r="H49" s="2">
        <v>57</v>
      </c>
      <c r="I49" s="1">
        <v>40609</v>
      </c>
      <c r="J49" s="1">
        <v>30210</v>
      </c>
      <c r="K49" s="7"/>
      <c r="L49" s="8"/>
    </row>
    <row r="50" spans="1:12" ht="15" thickBot="1" x14ac:dyDescent="0.4">
      <c r="A50" s="3" t="s">
        <v>56</v>
      </c>
      <c r="B50" s="1">
        <v>1729</v>
      </c>
      <c r="C50" s="2"/>
      <c r="D50" s="2">
        <v>72</v>
      </c>
      <c r="E50" s="2"/>
      <c r="F50" s="2">
        <v>547</v>
      </c>
      <c r="G50" s="2">
        <v>965</v>
      </c>
      <c r="H50" s="2">
        <v>40</v>
      </c>
      <c r="I50" s="1">
        <v>84829</v>
      </c>
      <c r="J50" s="1">
        <v>47334</v>
      </c>
      <c r="K50" s="8"/>
      <c r="L50" s="8"/>
    </row>
    <row r="51" spans="1:12" ht="15" thickBot="1" x14ac:dyDescent="0.4">
      <c r="A51" s="3" t="s">
        <v>48</v>
      </c>
      <c r="B51" s="2">
        <v>954</v>
      </c>
      <c r="C51" s="2"/>
      <c r="D51" s="2">
        <v>54</v>
      </c>
      <c r="E51" s="2"/>
      <c r="F51" s="2">
        <v>63</v>
      </c>
      <c r="G51" s="1">
        <v>1529</v>
      </c>
      <c r="H51" s="2">
        <v>87</v>
      </c>
      <c r="I51" s="1">
        <v>27424</v>
      </c>
      <c r="J51" s="1">
        <v>43949</v>
      </c>
      <c r="K51" s="8"/>
      <c r="L51" s="8"/>
    </row>
    <row r="52" spans="1:12" ht="15" thickBot="1" x14ac:dyDescent="0.4">
      <c r="A52" s="3" t="s">
        <v>55</v>
      </c>
      <c r="B52" s="2">
        <v>813</v>
      </c>
      <c r="C52" s="2"/>
      <c r="D52" s="2">
        <v>12</v>
      </c>
      <c r="E52" s="2"/>
      <c r="F52" s="2">
        <v>250</v>
      </c>
      <c r="G52" s="1">
        <v>1405</v>
      </c>
      <c r="H52" s="2">
        <v>21</v>
      </c>
      <c r="I52" s="1">
        <v>20034</v>
      </c>
      <c r="J52" s="1">
        <v>34615</v>
      </c>
      <c r="K52" s="7"/>
      <c r="L52" s="8"/>
    </row>
    <row r="53" spans="1:12" ht="15" thickBot="1" x14ac:dyDescent="0.4">
      <c r="A53" s="3" t="s">
        <v>47</v>
      </c>
      <c r="B53" s="2">
        <v>643</v>
      </c>
      <c r="C53" s="2"/>
      <c r="D53" s="2">
        <v>17</v>
      </c>
      <c r="E53" s="2"/>
      <c r="F53" s="2">
        <v>37</v>
      </c>
      <c r="G53" s="2">
        <v>454</v>
      </c>
      <c r="H53" s="2">
        <v>12</v>
      </c>
      <c r="I53" s="1">
        <v>48821</v>
      </c>
      <c r="J53" s="1">
        <v>34481</v>
      </c>
      <c r="K53" s="7"/>
      <c r="L53" s="8"/>
    </row>
    <row r="54" spans="1:12" ht="15" thickBot="1" x14ac:dyDescent="0.4">
      <c r="A54" s="3" t="s">
        <v>51</v>
      </c>
      <c r="B54" s="2">
        <v>479</v>
      </c>
      <c r="C54" s="2"/>
      <c r="D54" s="2">
        <v>16</v>
      </c>
      <c r="E54" s="2"/>
      <c r="F54" s="2">
        <v>22</v>
      </c>
      <c r="G54" s="2">
        <v>448</v>
      </c>
      <c r="H54" s="2">
        <v>15</v>
      </c>
      <c r="I54" s="1">
        <v>32652</v>
      </c>
      <c r="J54" s="1">
        <v>30551</v>
      </c>
      <c r="K54" s="7"/>
      <c r="L54" s="8"/>
    </row>
    <row r="55" spans="1:12" ht="15" thickBot="1" x14ac:dyDescent="0.4">
      <c r="A55" s="3" t="s">
        <v>52</v>
      </c>
      <c r="B55" s="2">
        <v>408</v>
      </c>
      <c r="C55" s="2"/>
      <c r="D55" s="2">
        <v>10</v>
      </c>
      <c r="E55" s="2"/>
      <c r="F55" s="2">
        <v>40</v>
      </c>
      <c r="G55" s="2">
        <v>558</v>
      </c>
      <c r="H55" s="2">
        <v>14</v>
      </c>
      <c r="I55" s="1">
        <v>42351</v>
      </c>
      <c r="J55" s="1">
        <v>57893</v>
      </c>
      <c r="K55" s="8"/>
      <c r="L55" s="8"/>
    </row>
    <row r="56" spans="1:12" ht="15" thickBot="1" x14ac:dyDescent="0.4">
      <c r="A56" s="3" t="s">
        <v>64</v>
      </c>
      <c r="B56" s="2">
        <v>166</v>
      </c>
      <c r="C56" s="55">
        <v>1</v>
      </c>
      <c r="D56" s="2">
        <v>5</v>
      </c>
      <c r="E56" s="2"/>
      <c r="F56" s="2">
        <v>23</v>
      </c>
      <c r="G56" s="2"/>
      <c r="H56" s="2"/>
      <c r="I56" s="1">
        <v>4920</v>
      </c>
      <c r="J56" s="2"/>
      <c r="K56" s="8"/>
      <c r="L56" s="7"/>
    </row>
    <row r="57" spans="1:12" ht="21.5" thickBot="1" x14ac:dyDescent="0.4">
      <c r="A57" s="3" t="s">
        <v>67</v>
      </c>
      <c r="B57" s="2">
        <v>22</v>
      </c>
      <c r="C57" s="2"/>
      <c r="D57" s="2">
        <v>2</v>
      </c>
      <c r="E57" s="2"/>
      <c r="F57" s="2">
        <v>7</v>
      </c>
      <c r="G57" s="2"/>
      <c r="H57" s="2"/>
      <c r="I57" s="1">
        <v>4089</v>
      </c>
      <c r="J57" s="2"/>
      <c r="K57" s="8"/>
      <c r="L57" s="7"/>
    </row>
    <row r="58" spans="1:12" ht="15" thickBot="1" x14ac:dyDescent="0.4">
      <c r="A58" s="59" t="s">
        <v>65</v>
      </c>
      <c r="B58" s="58">
        <v>3100</v>
      </c>
      <c r="C58" s="57"/>
      <c r="D58" s="57">
        <v>127</v>
      </c>
      <c r="E58" s="57"/>
      <c r="F58" s="58">
        <v>2123</v>
      </c>
      <c r="G58" s="57">
        <v>915</v>
      </c>
      <c r="H58" s="57">
        <v>37</v>
      </c>
      <c r="I58" s="58">
        <v>13022</v>
      </c>
      <c r="J58" s="58">
        <v>3845</v>
      </c>
      <c r="K58" s="63"/>
      <c r="L58" s="63"/>
    </row>
    <row r="59" spans="1:12" ht="21.5" thickBot="1" x14ac:dyDescent="0.4">
      <c r="A59" s="14" t="s">
        <v>66</v>
      </c>
      <c r="B59" s="15">
        <v>69</v>
      </c>
      <c r="C59" s="15"/>
      <c r="D59" s="15">
        <v>6</v>
      </c>
      <c r="E59" s="15"/>
      <c r="F59" s="15">
        <v>2</v>
      </c>
      <c r="G59" s="15"/>
      <c r="H59" s="15"/>
      <c r="I59" s="38">
        <v>1457</v>
      </c>
      <c r="J59" s="15"/>
      <c r="K59" s="64"/>
      <c r="L59" s="47"/>
    </row>
  </sheetData>
  <mergeCells count="2">
    <mergeCell ref="L1:N1"/>
    <mergeCell ref="Q1:U1"/>
  </mergeCells>
  <hyperlinks>
    <hyperlink ref="A5" r:id="rId1" display="https://www.worldometers.info/coronavirus/usa/new-york/" xr:uid="{4FEF1DF3-4E4F-4500-A1EC-49602AE7F909}"/>
    <hyperlink ref="A6" r:id="rId2" display="https://www.worldometers.info/coronavirus/usa/new-jersey/" xr:uid="{A66FA5CF-C002-4EEE-B9C4-33A705DF8A6D}"/>
    <hyperlink ref="A8" r:id="rId3" display="https://www.worldometers.info/coronavirus/usa/california/" xr:uid="{118DC23D-725B-45AE-80F1-DB79EEC8CC32}"/>
    <hyperlink ref="A9" r:id="rId4" display="https://www.worldometers.info/coronavirus/usa/massachusetts/" xr:uid="{22E55A29-7F6F-4133-B88C-84D88396743F}"/>
    <hyperlink ref="A10" r:id="rId5" display="https://www.worldometers.info/coronavirus/usa/pennsylvania/" xr:uid="{F0A11343-CE5B-429B-8974-2251F317ED7A}"/>
    <hyperlink ref="A11" r:id="rId6" display="https://www.worldometers.info/coronavirus/usa/texas/" xr:uid="{27D67B79-A593-4F15-92EB-3E0D5C594875}"/>
    <hyperlink ref="A13" r:id="rId7" display="https://www.worldometers.info/coronavirus/usa/florida/" xr:uid="{C3C600DA-8D9B-42D7-B511-FA31253CD719}"/>
    <hyperlink ref="A17" r:id="rId8" display="https://www.worldometers.info/coronavirus/usa/louisiana/" xr:uid="{6C8F0DF3-2A09-4FD4-BF20-2EBABD7A304D}"/>
    <hyperlink ref="A19" r:id="rId9" display="https://www.worldometers.info/coronavirus/usa/ohio/" xr:uid="{D13CB12E-2AE9-4373-AECB-8F98A2E97A65}"/>
    <hyperlink ref="A23" r:id="rId10" display="https://www.worldometers.info/coronavirus/usa/washington/" xr:uid="{ACF30CA2-F973-4939-B530-52F476E084C3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O67"/>
  <sheetViews>
    <sheetView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A2" sqref="A2:D56"/>
    </sheetView>
  </sheetViews>
  <sheetFormatPr defaultRowHeight="13" x14ac:dyDescent="0.3"/>
  <cols>
    <col min="1" max="1" width="20.90625" style="35" customWidth="1"/>
    <col min="2" max="2" width="11.90625" style="35" customWidth="1"/>
    <col min="3" max="3" width="14.36328125" style="35" hidden="1" customWidth="1"/>
    <col min="4" max="4" width="14.36328125" style="35" customWidth="1"/>
    <col min="5" max="5" width="14.36328125" style="35" hidden="1" customWidth="1"/>
    <col min="6" max="10" width="14.36328125" style="35" customWidth="1"/>
    <col min="11" max="11" width="4.08984375" style="34" customWidth="1"/>
    <col min="12" max="12" width="10.08984375" style="34" customWidth="1"/>
    <col min="13" max="13" width="8.7265625" style="34"/>
    <col min="14" max="14" width="12.6328125" style="34" customWidth="1"/>
    <col min="15" max="15" width="9.81640625" style="54" customWidth="1"/>
    <col min="16" max="16384" width="8.7265625" style="34"/>
  </cols>
  <sheetData>
    <row r="1" spans="1:15" customFormat="1" ht="44" thickBot="1" x14ac:dyDescent="0.4">
      <c r="A1" s="32" t="s">
        <v>1</v>
      </c>
      <c r="B1" s="33" t="s">
        <v>93</v>
      </c>
      <c r="C1" s="33" t="s">
        <v>92</v>
      </c>
      <c r="D1" s="33" t="s">
        <v>91</v>
      </c>
      <c r="E1" s="33" t="s">
        <v>90</v>
      </c>
      <c r="F1" s="33" t="s">
        <v>89</v>
      </c>
      <c r="G1" s="33" t="s">
        <v>88</v>
      </c>
      <c r="H1" s="33" t="s">
        <v>94</v>
      </c>
      <c r="I1" s="33" t="s">
        <v>87</v>
      </c>
      <c r="J1" s="33" t="s">
        <v>86</v>
      </c>
      <c r="L1" s="33" t="s">
        <v>98</v>
      </c>
      <c r="M1" s="33" t="s">
        <v>99</v>
      </c>
      <c r="N1" s="33" t="s">
        <v>100</v>
      </c>
      <c r="O1" s="33" t="s">
        <v>101</v>
      </c>
    </row>
    <row r="2" spans="1:15" ht="14.5" thickBot="1" x14ac:dyDescent="0.35">
      <c r="A2" s="3" t="s">
        <v>36</v>
      </c>
      <c r="B2" s="1">
        <v>14117</v>
      </c>
      <c r="C2" s="2"/>
      <c r="D2" s="2">
        <v>549</v>
      </c>
      <c r="E2" s="2"/>
      <c r="F2" s="1">
        <v>5617</v>
      </c>
      <c r="G2" s="1">
        <v>2879</v>
      </c>
      <c r="H2" s="2">
        <v>112</v>
      </c>
      <c r="I2" s="1">
        <v>183923</v>
      </c>
      <c r="J2" s="1">
        <v>37511</v>
      </c>
      <c r="K2" s="44"/>
      <c r="L2" s="51">
        <f>IFERROR(B2/I2,0)</f>
        <v>7.6754946363423823E-2</v>
      </c>
      <c r="M2" s="52">
        <f>IFERROR(H2/G2,0)</f>
        <v>3.8902396665508855E-2</v>
      </c>
      <c r="N2" s="50">
        <f>D2*250</f>
        <v>137250</v>
      </c>
      <c r="O2" s="53">
        <f>ABS(N2-B2)/B2</f>
        <v>8.7223206063611247</v>
      </c>
    </row>
    <row r="3" spans="1:15" ht="14.5" thickBot="1" x14ac:dyDescent="0.35">
      <c r="A3" s="3" t="s">
        <v>52</v>
      </c>
      <c r="B3" s="2">
        <v>408</v>
      </c>
      <c r="C3" s="2"/>
      <c r="D3" s="2">
        <v>10</v>
      </c>
      <c r="E3" s="2"/>
      <c r="F3" s="2">
        <v>40</v>
      </c>
      <c r="G3" s="2">
        <v>558</v>
      </c>
      <c r="H3" s="2">
        <v>14</v>
      </c>
      <c r="I3" s="1">
        <v>42351</v>
      </c>
      <c r="J3" s="1">
        <v>57893</v>
      </c>
      <c r="K3" s="44"/>
      <c r="L3" s="51">
        <f>IFERROR(B3/I3,0)</f>
        <v>9.6337748813487278E-3</v>
      </c>
      <c r="M3" s="52">
        <f>IFERROR(H3/G3,0)</f>
        <v>2.5089605734767026E-2</v>
      </c>
      <c r="N3" s="50">
        <f>D3*250</f>
        <v>2500</v>
      </c>
      <c r="O3" s="53">
        <f t="shared" ref="O3:O56" si="0">ABS(N3-B3)/B3</f>
        <v>5.1274509803921573</v>
      </c>
    </row>
    <row r="4" spans="1:15" ht="14.5" thickBot="1" x14ac:dyDescent="0.35">
      <c r="A4" s="3" t="s">
        <v>33</v>
      </c>
      <c r="B4" s="1">
        <v>16039</v>
      </c>
      <c r="C4" s="2"/>
      <c r="D4" s="2">
        <v>799</v>
      </c>
      <c r="E4" s="2"/>
      <c r="F4" s="1">
        <v>15170</v>
      </c>
      <c r="G4" s="1">
        <v>2204</v>
      </c>
      <c r="H4" s="2">
        <v>110</v>
      </c>
      <c r="I4" s="1">
        <v>253789</v>
      </c>
      <c r="J4" s="1">
        <v>34867</v>
      </c>
      <c r="K4" s="44"/>
      <c r="L4" s="51">
        <f>IFERROR(B4/I4,0)</f>
        <v>6.3198168557344878E-2</v>
      </c>
      <c r="M4" s="52">
        <f>IFERROR(H4/G4,0)</f>
        <v>4.9909255898366603E-2</v>
      </c>
      <c r="N4" s="50">
        <f>D4*250</f>
        <v>199750</v>
      </c>
      <c r="O4" s="53">
        <f t="shared" si="0"/>
        <v>11.454018330319846</v>
      </c>
    </row>
    <row r="5" spans="1:15" ht="12.5" customHeight="1" thickBot="1" x14ac:dyDescent="0.35">
      <c r="A5" s="3" t="s">
        <v>34</v>
      </c>
      <c r="B5" s="1">
        <v>5775</v>
      </c>
      <c r="C5" s="2"/>
      <c r="D5" s="2">
        <v>115</v>
      </c>
      <c r="E5" s="2"/>
      <c r="F5" s="1">
        <v>1564</v>
      </c>
      <c r="G5" s="1">
        <v>1914</v>
      </c>
      <c r="H5" s="2">
        <v>38</v>
      </c>
      <c r="I5" s="1">
        <v>106594</v>
      </c>
      <c r="J5" s="1">
        <v>35322</v>
      </c>
      <c r="K5" s="43"/>
      <c r="L5" s="51">
        <f>IFERROR(B5/I5,0)</f>
        <v>5.4177533444659177E-2</v>
      </c>
      <c r="M5" s="52">
        <f>IFERROR(H5/G5,0)</f>
        <v>1.9853709508881923E-2</v>
      </c>
      <c r="N5" s="50">
        <f>D5*250</f>
        <v>28750</v>
      </c>
      <c r="O5" s="53">
        <f t="shared" si="0"/>
        <v>3.9783549783549783</v>
      </c>
    </row>
    <row r="6" spans="1:15" ht="15" thickBot="1" x14ac:dyDescent="0.35">
      <c r="A6" s="46" t="s">
        <v>10</v>
      </c>
      <c r="B6" s="1">
        <v>92535</v>
      </c>
      <c r="C6" s="2"/>
      <c r="D6" s="1">
        <v>3759</v>
      </c>
      <c r="E6" s="2"/>
      <c r="F6" s="1">
        <v>71646</v>
      </c>
      <c r="G6" s="1">
        <v>2342</v>
      </c>
      <c r="H6" s="2">
        <v>95</v>
      </c>
      <c r="I6" s="1">
        <v>1517413</v>
      </c>
      <c r="J6" s="1">
        <v>38404</v>
      </c>
      <c r="K6" s="44"/>
      <c r="L6" s="51">
        <f>IFERROR(B6/I6,0)</f>
        <v>6.0982079367976942E-2</v>
      </c>
      <c r="M6" s="52">
        <f>IFERROR(H6/G6,0)</f>
        <v>4.0563620836891544E-2</v>
      </c>
      <c r="N6" s="50">
        <f>D6*250</f>
        <v>939750</v>
      </c>
      <c r="O6" s="53">
        <f t="shared" si="0"/>
        <v>9.1556167936456472</v>
      </c>
    </row>
    <row r="7" spans="1:15" ht="14.5" thickBot="1" x14ac:dyDescent="0.35">
      <c r="A7" s="3" t="s">
        <v>18</v>
      </c>
      <c r="B7" s="1">
        <v>23964</v>
      </c>
      <c r="C7" s="2"/>
      <c r="D7" s="1">
        <v>1327</v>
      </c>
      <c r="E7" s="2"/>
      <c r="F7" s="1">
        <v>21146</v>
      </c>
      <c r="G7" s="1">
        <v>4161</v>
      </c>
      <c r="H7" s="2">
        <v>230</v>
      </c>
      <c r="I7" s="1">
        <v>147744</v>
      </c>
      <c r="J7" s="1">
        <v>25656</v>
      </c>
      <c r="K7" s="44"/>
      <c r="L7" s="51">
        <f>IFERROR(B7/I7,0)</f>
        <v>0.16219948018193633</v>
      </c>
      <c r="M7" s="52">
        <f>IFERROR(H7/G7,0)</f>
        <v>5.5275174236962266E-2</v>
      </c>
      <c r="N7" s="50">
        <f>D7*250</f>
        <v>331750</v>
      </c>
      <c r="O7" s="53">
        <f t="shared" si="0"/>
        <v>12.843682189951593</v>
      </c>
    </row>
    <row r="8" spans="1:15" ht="15" thickBot="1" x14ac:dyDescent="0.35">
      <c r="A8" s="3" t="s">
        <v>23</v>
      </c>
      <c r="B8" s="1">
        <v>40022</v>
      </c>
      <c r="C8" s="2"/>
      <c r="D8" s="1">
        <v>3675</v>
      </c>
      <c r="E8" s="2"/>
      <c r="F8" s="1">
        <v>29725</v>
      </c>
      <c r="G8" s="1">
        <v>11225</v>
      </c>
      <c r="H8" s="1">
        <v>1031</v>
      </c>
      <c r="I8" s="1">
        <v>208367</v>
      </c>
      <c r="J8" s="1">
        <v>58443</v>
      </c>
      <c r="K8" s="43"/>
      <c r="L8" s="51">
        <f>IFERROR(B8/I8,0)</f>
        <v>0.19207456075098264</v>
      </c>
      <c r="M8" s="52">
        <f>IFERROR(H8/G8,0)</f>
        <v>9.1848552338530065E-2</v>
      </c>
      <c r="N8" s="50">
        <f>D8*250</f>
        <v>918750</v>
      </c>
      <c r="O8" s="53">
        <f t="shared" si="0"/>
        <v>21.956124131727549</v>
      </c>
    </row>
    <row r="9" spans="1:15" ht="14.5" thickBot="1" x14ac:dyDescent="0.35">
      <c r="A9" s="3" t="s">
        <v>43</v>
      </c>
      <c r="B9" s="1">
        <v>8690</v>
      </c>
      <c r="C9" s="2"/>
      <c r="D9" s="2">
        <v>324</v>
      </c>
      <c r="E9" s="2"/>
      <c r="F9" s="1">
        <v>4070</v>
      </c>
      <c r="G9" s="1">
        <v>8924</v>
      </c>
      <c r="H9" s="2">
        <v>333</v>
      </c>
      <c r="I9" s="1">
        <v>50534</v>
      </c>
      <c r="J9" s="1">
        <v>51896</v>
      </c>
      <c r="K9" s="44"/>
      <c r="L9" s="51">
        <f>IFERROR(B9/I9,0)</f>
        <v>0.1719634305616021</v>
      </c>
      <c r="M9" s="52">
        <f>IFERROR(H9/G9,0)</f>
        <v>3.7315105333930974E-2</v>
      </c>
      <c r="N9" s="50">
        <f>D9*250</f>
        <v>81000</v>
      </c>
      <c r="O9" s="53">
        <f t="shared" si="0"/>
        <v>8.3210586881472963</v>
      </c>
    </row>
    <row r="10" spans="1:15" ht="15" thickBot="1" x14ac:dyDescent="0.35">
      <c r="A10" s="3" t="s">
        <v>63</v>
      </c>
      <c r="B10" s="1">
        <v>7966</v>
      </c>
      <c r="C10" s="2"/>
      <c r="D10" s="2">
        <v>427</v>
      </c>
      <c r="E10" s="2"/>
      <c r="F10" s="1">
        <v>6470</v>
      </c>
      <c r="G10" s="1">
        <v>11287</v>
      </c>
      <c r="H10" s="2">
        <v>605</v>
      </c>
      <c r="I10" s="1">
        <v>51991</v>
      </c>
      <c r="J10" s="1">
        <v>73668</v>
      </c>
      <c r="K10" s="43"/>
      <c r="L10" s="51">
        <f>IFERROR(B10/I10,0)</f>
        <v>0.15321882633532727</v>
      </c>
      <c r="M10" s="52">
        <f>IFERROR(H10/G10,0)</f>
        <v>5.3601488438026049E-2</v>
      </c>
      <c r="N10" s="50">
        <f>D10*250</f>
        <v>106750</v>
      </c>
      <c r="O10" s="53">
        <f t="shared" si="0"/>
        <v>12.400702987697715</v>
      </c>
    </row>
    <row r="11" spans="1:15" ht="15" thickBot="1" x14ac:dyDescent="0.35">
      <c r="A11" s="46" t="s">
        <v>13</v>
      </c>
      <c r="B11" s="1">
        <v>50127</v>
      </c>
      <c r="C11" s="2"/>
      <c r="D11" s="1">
        <v>2233</v>
      </c>
      <c r="E11" s="2"/>
      <c r="F11" s="1">
        <v>40256</v>
      </c>
      <c r="G11" s="1">
        <v>2334</v>
      </c>
      <c r="H11" s="2">
        <v>104</v>
      </c>
      <c r="I11" s="1">
        <v>858112</v>
      </c>
      <c r="J11" s="1">
        <v>39954</v>
      </c>
      <c r="K11" s="56"/>
      <c r="L11" s="51">
        <f>IFERROR(B11/I11,0)</f>
        <v>5.8415451596062054E-2</v>
      </c>
      <c r="M11" s="52">
        <f>IFERROR(H11/G11,0)</f>
        <v>4.4558697514995714E-2</v>
      </c>
      <c r="N11" s="50">
        <f>D11*250</f>
        <v>558250</v>
      </c>
      <c r="O11" s="53">
        <f t="shared" si="0"/>
        <v>10.136712749615976</v>
      </c>
    </row>
    <row r="12" spans="1:15" ht="14.5" thickBot="1" x14ac:dyDescent="0.35">
      <c r="A12" s="3" t="s">
        <v>16</v>
      </c>
      <c r="B12" s="1">
        <v>42242</v>
      </c>
      <c r="C12" s="2"/>
      <c r="D12" s="1">
        <v>1822</v>
      </c>
      <c r="E12" s="2"/>
      <c r="F12" s="1">
        <v>39723</v>
      </c>
      <c r="G12" s="1">
        <v>3979</v>
      </c>
      <c r="H12" s="2">
        <v>172</v>
      </c>
      <c r="I12" s="1">
        <v>453537</v>
      </c>
      <c r="J12" s="1">
        <v>42716</v>
      </c>
      <c r="K12" s="44"/>
      <c r="L12" s="51">
        <f>IFERROR(B12/I12,0)</f>
        <v>9.3139038270306507E-2</v>
      </c>
      <c r="M12" s="52">
        <f>IFERROR(H12/G12,0)</f>
        <v>4.322694144257351E-2</v>
      </c>
      <c r="N12" s="50">
        <f>D12*250</f>
        <v>455500</v>
      </c>
      <c r="O12" s="53">
        <f t="shared" si="0"/>
        <v>9.7831068604706211</v>
      </c>
    </row>
    <row r="13" spans="1:15" ht="15" thickBot="1" x14ac:dyDescent="0.35">
      <c r="A13" s="3" t="s">
        <v>64</v>
      </c>
      <c r="B13" s="2">
        <v>166</v>
      </c>
      <c r="C13" s="55">
        <v>1</v>
      </c>
      <c r="D13" s="2">
        <v>5</v>
      </c>
      <c r="E13" s="2"/>
      <c r="F13" s="2">
        <v>23</v>
      </c>
      <c r="G13" s="2"/>
      <c r="H13" s="2"/>
      <c r="I13" s="1">
        <v>4920</v>
      </c>
      <c r="J13" s="2"/>
      <c r="K13" s="43"/>
      <c r="L13" s="51">
        <f>IFERROR(B13/I13,0)</f>
        <v>3.3739837398373981E-2</v>
      </c>
      <c r="M13" s="52">
        <f>IFERROR(H13/G13,0)</f>
        <v>0</v>
      </c>
      <c r="N13" s="50">
        <f>D13*250</f>
        <v>1250</v>
      </c>
      <c r="O13" s="53">
        <f t="shared" si="0"/>
        <v>6.5301204819277112</v>
      </c>
    </row>
    <row r="14" spans="1:15" ht="14.5" thickBot="1" x14ac:dyDescent="0.35">
      <c r="A14" s="3" t="s">
        <v>47</v>
      </c>
      <c r="B14" s="2">
        <v>643</v>
      </c>
      <c r="C14" s="2"/>
      <c r="D14" s="2">
        <v>17</v>
      </c>
      <c r="E14" s="2"/>
      <c r="F14" s="2">
        <v>37</v>
      </c>
      <c r="G14" s="2">
        <v>454</v>
      </c>
      <c r="H14" s="2">
        <v>12</v>
      </c>
      <c r="I14" s="1">
        <v>48821</v>
      </c>
      <c r="J14" s="1">
        <v>34481</v>
      </c>
      <c r="K14" s="44"/>
      <c r="L14" s="51">
        <f>IFERROR(B14/I14,0)</f>
        <v>1.3170561848384917E-2</v>
      </c>
      <c r="M14" s="52">
        <f>IFERROR(H14/G14,0)</f>
        <v>2.643171806167401E-2</v>
      </c>
      <c r="N14" s="50">
        <f>D14*250</f>
        <v>4250</v>
      </c>
      <c r="O14" s="53">
        <f t="shared" si="0"/>
        <v>5.6096423017107311</v>
      </c>
    </row>
    <row r="15" spans="1:15" ht="15" thickBot="1" x14ac:dyDescent="0.35">
      <c r="A15" s="3" t="s">
        <v>49</v>
      </c>
      <c r="B15" s="1">
        <v>2626</v>
      </c>
      <c r="C15" s="2"/>
      <c r="D15" s="2">
        <v>79</v>
      </c>
      <c r="E15" s="2"/>
      <c r="F15" s="1">
        <v>1168</v>
      </c>
      <c r="G15" s="1">
        <v>1469</v>
      </c>
      <c r="H15" s="2">
        <v>44</v>
      </c>
      <c r="I15" s="1">
        <v>40609</v>
      </c>
      <c r="J15" s="1">
        <v>22724</v>
      </c>
      <c r="K15" s="43"/>
      <c r="L15" s="51">
        <f>IFERROR(B15/I15,0)</f>
        <v>6.4665468245955329E-2</v>
      </c>
      <c r="M15" s="52">
        <f>IFERROR(H15/G15,0)</f>
        <v>2.9952348536419333E-2</v>
      </c>
      <c r="N15" s="50">
        <f>D15*250</f>
        <v>19750</v>
      </c>
      <c r="O15" s="53">
        <f t="shared" si="0"/>
        <v>6.5209444021325211</v>
      </c>
    </row>
    <row r="16" spans="1:15" ht="14.5" thickBot="1" x14ac:dyDescent="0.35">
      <c r="A16" s="3" t="s">
        <v>12</v>
      </c>
      <c r="B16" s="1">
        <v>107796</v>
      </c>
      <c r="C16" s="2"/>
      <c r="D16" s="1">
        <v>4790</v>
      </c>
      <c r="E16" s="2"/>
      <c r="F16" s="1">
        <v>99653</v>
      </c>
      <c r="G16" s="1">
        <v>8507</v>
      </c>
      <c r="H16" s="2">
        <v>378</v>
      </c>
      <c r="I16" s="1">
        <v>722247</v>
      </c>
      <c r="J16" s="1">
        <v>56996</v>
      </c>
      <c r="K16" s="44"/>
      <c r="L16" s="51">
        <f>IFERROR(B16/I16,0)</f>
        <v>0.14925087954674784</v>
      </c>
      <c r="M16" s="52">
        <f>IFERROR(H16/G16,0)</f>
        <v>4.4433995533090395E-2</v>
      </c>
      <c r="N16" s="50">
        <f>D16*250</f>
        <v>1197500</v>
      </c>
      <c r="O16" s="53">
        <f t="shared" si="0"/>
        <v>10.108946528628149</v>
      </c>
    </row>
    <row r="17" spans="1:15" ht="15" thickBot="1" x14ac:dyDescent="0.35">
      <c r="A17" s="3" t="s">
        <v>27</v>
      </c>
      <c r="B17" s="1">
        <v>30901</v>
      </c>
      <c r="C17" s="2"/>
      <c r="D17" s="1">
        <v>1964</v>
      </c>
      <c r="E17" s="2"/>
      <c r="F17" s="1">
        <v>26983</v>
      </c>
      <c r="G17" s="1">
        <v>4590</v>
      </c>
      <c r="H17" s="2">
        <v>292</v>
      </c>
      <c r="I17" s="1">
        <v>214933</v>
      </c>
      <c r="J17" s="1">
        <v>31926</v>
      </c>
      <c r="K17" s="43"/>
      <c r="L17" s="51">
        <f>IFERROR(B17/I17,0)</f>
        <v>0.14377038425928079</v>
      </c>
      <c r="M17" s="52">
        <f>IFERROR(H17/G17,0)</f>
        <v>6.3616557734204798E-2</v>
      </c>
      <c r="N17" s="50">
        <f>D17*250</f>
        <v>491000</v>
      </c>
      <c r="O17" s="53">
        <f t="shared" si="0"/>
        <v>14.889453415747063</v>
      </c>
    </row>
    <row r="18" spans="1:15" ht="14.5" thickBot="1" x14ac:dyDescent="0.35">
      <c r="A18" s="3" t="s">
        <v>41</v>
      </c>
      <c r="B18" s="1">
        <v>16898</v>
      </c>
      <c r="C18" s="2"/>
      <c r="D18" s="2">
        <v>445</v>
      </c>
      <c r="E18" s="2"/>
      <c r="F18" s="1">
        <v>7193</v>
      </c>
      <c r="G18" s="1">
        <v>5356</v>
      </c>
      <c r="H18" s="2">
        <v>141</v>
      </c>
      <c r="I18" s="1">
        <v>124214</v>
      </c>
      <c r="J18" s="1">
        <v>39370</v>
      </c>
      <c r="K18" s="44"/>
      <c r="L18" s="51">
        <f>IFERROR(B18/I18,0)</f>
        <v>0.13603941584684495</v>
      </c>
      <c r="M18" s="52">
        <f>IFERROR(H18/G18,0)</f>
        <v>2.6325616131441375E-2</v>
      </c>
      <c r="N18" s="50">
        <f>D18*250</f>
        <v>111250</v>
      </c>
      <c r="O18" s="53">
        <f t="shared" si="0"/>
        <v>5.5836193632382534</v>
      </c>
    </row>
    <row r="19" spans="1:15" ht="14.5" thickBot="1" x14ac:dyDescent="0.35">
      <c r="A19" s="3" t="s">
        <v>45</v>
      </c>
      <c r="B19" s="1">
        <v>8946</v>
      </c>
      <c r="C19" s="2"/>
      <c r="D19" s="2">
        <v>207</v>
      </c>
      <c r="E19" s="2"/>
      <c r="F19" s="1">
        <v>4921</v>
      </c>
      <c r="G19" s="1">
        <v>3071</v>
      </c>
      <c r="H19" s="2">
        <v>71</v>
      </c>
      <c r="I19" s="1">
        <v>76434</v>
      </c>
      <c r="J19" s="1">
        <v>26236</v>
      </c>
      <c r="K19" s="44"/>
      <c r="L19" s="51">
        <f>IFERROR(B19/I19,0)</f>
        <v>0.11704215401522883</v>
      </c>
      <c r="M19" s="52">
        <f>IFERROR(H19/G19,0)</f>
        <v>2.3119505047215889E-2</v>
      </c>
      <c r="N19" s="50">
        <f>D19*250</f>
        <v>51750</v>
      </c>
      <c r="O19" s="53">
        <f t="shared" si="0"/>
        <v>4.7847082494969815</v>
      </c>
    </row>
    <row r="20" spans="1:15" ht="14.5" thickBot="1" x14ac:dyDescent="0.35">
      <c r="A20" s="3" t="s">
        <v>38</v>
      </c>
      <c r="B20" s="1">
        <v>8571</v>
      </c>
      <c r="C20" s="2"/>
      <c r="D20" s="2">
        <v>391</v>
      </c>
      <c r="E20" s="2"/>
      <c r="F20" s="1">
        <v>5078</v>
      </c>
      <c r="G20" s="1">
        <v>1918</v>
      </c>
      <c r="H20" s="2">
        <v>88</v>
      </c>
      <c r="I20" s="1">
        <v>171459</v>
      </c>
      <c r="J20" s="1">
        <v>38378</v>
      </c>
      <c r="K20" s="44"/>
      <c r="L20" s="51">
        <f>IFERROR(B20/I20,0)</f>
        <v>4.9988627018704178E-2</v>
      </c>
      <c r="M20" s="52">
        <f>IFERROR(H20/G20,0)</f>
        <v>4.5881126173096975E-2</v>
      </c>
      <c r="N20" s="50">
        <f>D20*250</f>
        <v>97750</v>
      </c>
      <c r="O20" s="53">
        <f t="shared" si="0"/>
        <v>10.404736903511843</v>
      </c>
    </row>
    <row r="21" spans="1:15" ht="15" thickBot="1" x14ac:dyDescent="0.35">
      <c r="A21" s="46" t="s">
        <v>14</v>
      </c>
      <c r="B21" s="1">
        <v>37040</v>
      </c>
      <c r="C21" s="2"/>
      <c r="D21" s="1">
        <v>2689</v>
      </c>
      <c r="E21" s="2"/>
      <c r="F21" s="1">
        <v>8102</v>
      </c>
      <c r="G21" s="1">
        <v>7968</v>
      </c>
      <c r="H21" s="2">
        <v>578</v>
      </c>
      <c r="I21" s="1">
        <v>314447</v>
      </c>
      <c r="J21" s="1">
        <v>67641</v>
      </c>
      <c r="K21" s="43"/>
      <c r="L21" s="51">
        <f>IFERROR(B21/I21,0)</f>
        <v>0.11779409566636032</v>
      </c>
      <c r="M21" s="52">
        <f>IFERROR(H21/G21,0)</f>
        <v>7.2540160642570281E-2</v>
      </c>
      <c r="N21" s="50">
        <f>D21*250</f>
        <v>672250</v>
      </c>
      <c r="O21" s="53">
        <f t="shared" si="0"/>
        <v>17.149298056155509</v>
      </c>
    </row>
    <row r="22" spans="1:15" ht="14.5" thickBot="1" x14ac:dyDescent="0.35">
      <c r="A22" s="3" t="s">
        <v>39</v>
      </c>
      <c r="B22" s="1">
        <v>2013</v>
      </c>
      <c r="C22" s="2"/>
      <c r="D22" s="2">
        <v>77</v>
      </c>
      <c r="E22" s="2"/>
      <c r="F22" s="2">
        <v>704</v>
      </c>
      <c r="G22" s="1">
        <v>1498</v>
      </c>
      <c r="H22" s="2">
        <v>57</v>
      </c>
      <c r="I22" s="1">
        <v>40609</v>
      </c>
      <c r="J22" s="1">
        <v>30210</v>
      </c>
      <c r="K22" s="44"/>
      <c r="L22" s="51">
        <f>IFERROR(B22/I22,0)</f>
        <v>4.9570292299736508E-2</v>
      </c>
      <c r="M22" s="52">
        <f>IFERROR(H22/G22,0)</f>
        <v>3.8050734312416554E-2</v>
      </c>
      <c r="N22" s="50">
        <f>D22*250</f>
        <v>19250</v>
      </c>
      <c r="O22" s="53">
        <f t="shared" si="0"/>
        <v>8.5628415300546443</v>
      </c>
    </row>
    <row r="23" spans="1:15" ht="14.5" thickBot="1" x14ac:dyDescent="0.35">
      <c r="A23" s="3" t="s">
        <v>26</v>
      </c>
      <c r="B23" s="1">
        <v>45495</v>
      </c>
      <c r="C23" s="2"/>
      <c r="D23" s="1">
        <v>2243</v>
      </c>
      <c r="E23" s="2"/>
      <c r="F23" s="1">
        <v>39969</v>
      </c>
      <c r="G23" s="1">
        <v>7525</v>
      </c>
      <c r="H23" s="2">
        <v>371</v>
      </c>
      <c r="I23" s="1">
        <v>232327</v>
      </c>
      <c r="J23" s="1">
        <v>38429</v>
      </c>
      <c r="K23" s="44"/>
      <c r="L23" s="51">
        <f>IFERROR(B23/I23,0)</f>
        <v>0.19582312860752302</v>
      </c>
      <c r="M23" s="52">
        <f>IFERROR(H23/G23,0)</f>
        <v>4.930232558139535E-2</v>
      </c>
      <c r="N23" s="50">
        <f>D23*250</f>
        <v>560750</v>
      </c>
      <c r="O23" s="53">
        <f t="shared" si="0"/>
        <v>11.325530278052533</v>
      </c>
    </row>
    <row r="24" spans="1:15" ht="15" thickBot="1" x14ac:dyDescent="0.35">
      <c r="A24" s="46" t="s">
        <v>17</v>
      </c>
      <c r="B24" s="1">
        <v>91662</v>
      </c>
      <c r="C24" s="2"/>
      <c r="D24" s="1">
        <v>6304</v>
      </c>
      <c r="E24" s="2"/>
      <c r="F24" s="1">
        <v>52809</v>
      </c>
      <c r="G24" s="1">
        <v>13299</v>
      </c>
      <c r="H24" s="2">
        <v>915</v>
      </c>
      <c r="I24" s="1">
        <v>520986</v>
      </c>
      <c r="J24" s="1">
        <v>75587</v>
      </c>
      <c r="K24" s="44"/>
      <c r="L24" s="51">
        <f>IFERROR(B24/I24,0)</f>
        <v>0.17593946862295723</v>
      </c>
      <c r="M24" s="52">
        <f>IFERROR(H24/G24,0)</f>
        <v>6.8802165576359126E-2</v>
      </c>
      <c r="N24" s="50">
        <f>D24*250</f>
        <v>1576000</v>
      </c>
      <c r="O24" s="53">
        <f t="shared" si="0"/>
        <v>16.193602583404246</v>
      </c>
    </row>
    <row r="25" spans="1:15" ht="15" thickBot="1" x14ac:dyDescent="0.35">
      <c r="A25" s="3" t="s">
        <v>11</v>
      </c>
      <c r="B25" s="1">
        <v>54365</v>
      </c>
      <c r="C25" s="2"/>
      <c r="D25" s="1">
        <v>5223</v>
      </c>
      <c r="E25" s="2"/>
      <c r="F25" s="1">
        <v>15974</v>
      </c>
      <c r="G25" s="1">
        <v>5444</v>
      </c>
      <c r="H25" s="2">
        <v>523</v>
      </c>
      <c r="I25" s="1">
        <v>512891</v>
      </c>
      <c r="J25" s="1">
        <v>51357</v>
      </c>
      <c r="K25" s="43"/>
      <c r="L25" s="51">
        <f>IFERROR(B25/I25,0)</f>
        <v>0.1059971806875145</v>
      </c>
      <c r="M25" s="52">
        <f>IFERROR(H25/G25,0)</f>
        <v>9.6069066862601027E-2</v>
      </c>
      <c r="N25" s="50">
        <f>D25*250</f>
        <v>1305750</v>
      </c>
      <c r="O25" s="53">
        <f t="shared" si="0"/>
        <v>23.018210245562404</v>
      </c>
    </row>
    <row r="26" spans="1:15" ht="14.5" thickBot="1" x14ac:dyDescent="0.35">
      <c r="A26" s="3" t="s">
        <v>32</v>
      </c>
      <c r="B26" s="1">
        <v>19845</v>
      </c>
      <c r="C26" s="2"/>
      <c r="D26" s="2">
        <v>861</v>
      </c>
      <c r="E26" s="2"/>
      <c r="F26" s="1">
        <v>5499</v>
      </c>
      <c r="G26" s="1">
        <v>3519</v>
      </c>
      <c r="H26" s="2">
        <v>153</v>
      </c>
      <c r="I26" s="1">
        <v>189493</v>
      </c>
      <c r="J26" s="1">
        <v>33600</v>
      </c>
      <c r="K26" s="44"/>
      <c r="L26" s="51">
        <f>IFERROR(B26/I26,0)</f>
        <v>0.1047268236821413</v>
      </c>
      <c r="M26" s="52">
        <f>IFERROR(H26/G26,0)</f>
        <v>4.3478260869565216E-2</v>
      </c>
      <c r="N26" s="50">
        <f>D26*250</f>
        <v>215250</v>
      </c>
      <c r="O26" s="53">
        <f t="shared" si="0"/>
        <v>9.8465608465608465</v>
      </c>
    </row>
    <row r="27" spans="1:15" ht="15" thickBot="1" x14ac:dyDescent="0.35">
      <c r="A27" s="3" t="s">
        <v>30</v>
      </c>
      <c r="B27" s="1">
        <v>13005</v>
      </c>
      <c r="C27" s="2"/>
      <c r="D27" s="2">
        <v>616</v>
      </c>
      <c r="E27" s="2"/>
      <c r="F27" s="1">
        <v>4708</v>
      </c>
      <c r="G27" s="1">
        <v>4370</v>
      </c>
      <c r="H27" s="2">
        <v>207</v>
      </c>
      <c r="I27" s="1">
        <v>143033</v>
      </c>
      <c r="J27" s="1">
        <v>48060</v>
      </c>
      <c r="K27" s="43"/>
      <c r="L27" s="51">
        <f>IFERROR(B27/I27,0)</f>
        <v>9.0923073696279874E-2</v>
      </c>
      <c r="M27" s="52">
        <f>IFERROR(H27/G27,0)</f>
        <v>4.736842105263158E-2</v>
      </c>
      <c r="N27" s="50">
        <f>D27*250</f>
        <v>154000</v>
      </c>
      <c r="O27" s="53">
        <f t="shared" si="0"/>
        <v>10.84159938485198</v>
      </c>
    </row>
    <row r="28" spans="1:15" ht="14.5" thickBot="1" x14ac:dyDescent="0.35">
      <c r="A28" s="3" t="s">
        <v>35</v>
      </c>
      <c r="B28" s="1">
        <v>11933</v>
      </c>
      <c r="C28" s="2"/>
      <c r="D28" s="2">
        <v>682</v>
      </c>
      <c r="E28" s="2"/>
      <c r="F28" s="1">
        <v>8234</v>
      </c>
      <c r="G28" s="1">
        <v>1944</v>
      </c>
      <c r="H28" s="2">
        <v>111</v>
      </c>
      <c r="I28" s="1">
        <v>165411</v>
      </c>
      <c r="J28" s="1">
        <v>26951</v>
      </c>
      <c r="K28" s="44"/>
      <c r="L28" s="51">
        <f>IFERROR(B28/I28,0)</f>
        <v>7.2141514167739756E-2</v>
      </c>
      <c r="M28" s="52">
        <f>IFERROR(H28/G28,0)</f>
        <v>5.7098765432098762E-2</v>
      </c>
      <c r="N28" s="50">
        <f>D28*250</f>
        <v>170500</v>
      </c>
      <c r="O28" s="53">
        <f t="shared" si="0"/>
        <v>13.288108606385654</v>
      </c>
    </row>
    <row r="29" spans="1:15" ht="15" thickBot="1" x14ac:dyDescent="0.35">
      <c r="A29" s="3" t="s">
        <v>51</v>
      </c>
      <c r="B29" s="2">
        <v>479</v>
      </c>
      <c r="C29" s="2"/>
      <c r="D29" s="2">
        <v>16</v>
      </c>
      <c r="E29" s="2"/>
      <c r="F29" s="2">
        <v>22</v>
      </c>
      <c r="G29" s="2">
        <v>448</v>
      </c>
      <c r="H29" s="2">
        <v>15</v>
      </c>
      <c r="I29" s="1">
        <v>32652</v>
      </c>
      <c r="J29" s="1">
        <v>30551</v>
      </c>
      <c r="K29" s="43"/>
      <c r="L29" s="51">
        <f>IFERROR(B29/I29,0)</f>
        <v>1.4669851770182532E-2</v>
      </c>
      <c r="M29" s="52">
        <f>IFERROR(H29/G29,0)</f>
        <v>3.3482142857142856E-2</v>
      </c>
      <c r="N29" s="50">
        <f>D29*250</f>
        <v>4000</v>
      </c>
      <c r="O29" s="53">
        <f t="shared" si="0"/>
        <v>7.3507306889352817</v>
      </c>
    </row>
    <row r="30" spans="1:15" ht="15" thickBot="1" x14ac:dyDescent="0.35">
      <c r="A30" s="3" t="s">
        <v>50</v>
      </c>
      <c r="B30" s="1">
        <v>11989</v>
      </c>
      <c r="C30" s="2"/>
      <c r="D30" s="2">
        <v>147</v>
      </c>
      <c r="E30" s="2"/>
      <c r="F30" s="1">
        <v>11493</v>
      </c>
      <c r="G30" s="1">
        <v>6198</v>
      </c>
      <c r="H30" s="2">
        <v>76</v>
      </c>
      <c r="I30" s="1">
        <v>83485</v>
      </c>
      <c r="J30" s="1">
        <v>43158</v>
      </c>
      <c r="K30" s="43"/>
      <c r="L30" s="51">
        <f>IFERROR(B30/I30,0)</f>
        <v>0.14360663592262082</v>
      </c>
      <c r="M30" s="52">
        <f>IFERROR(H30/G30,0)</f>
        <v>1.2262020006453695E-2</v>
      </c>
      <c r="N30" s="50">
        <f>D30*250</f>
        <v>36750</v>
      </c>
      <c r="O30" s="53">
        <f t="shared" si="0"/>
        <v>2.06530986737843</v>
      </c>
    </row>
    <row r="31" spans="1:15" ht="14.5" thickBot="1" x14ac:dyDescent="0.35">
      <c r="A31" s="3" t="s">
        <v>31</v>
      </c>
      <c r="B31" s="1">
        <v>7696</v>
      </c>
      <c r="C31" s="2"/>
      <c r="D31" s="2">
        <v>388</v>
      </c>
      <c r="E31" s="2"/>
      <c r="F31" s="1">
        <v>2269</v>
      </c>
      <c r="G31" s="1">
        <v>2499</v>
      </c>
      <c r="H31" s="2">
        <v>126</v>
      </c>
      <c r="I31" s="1">
        <v>125394</v>
      </c>
      <c r="J31" s="1">
        <v>40710</v>
      </c>
      <c r="K31" s="44"/>
      <c r="L31" s="51">
        <f>IFERROR(B31/I31,0)</f>
        <v>6.1374547426511633E-2</v>
      </c>
      <c r="M31" s="52">
        <f>IFERROR(H31/G31,0)</f>
        <v>5.0420168067226892E-2</v>
      </c>
      <c r="N31" s="50">
        <f>D31*250</f>
        <v>97000</v>
      </c>
      <c r="O31" s="53">
        <f t="shared" si="0"/>
        <v>11.603950103950105</v>
      </c>
    </row>
    <row r="32" spans="1:15" ht="14.5" thickBot="1" x14ac:dyDescent="0.35">
      <c r="A32" s="3" t="s">
        <v>42</v>
      </c>
      <c r="B32" s="1">
        <v>4089</v>
      </c>
      <c r="C32" s="2"/>
      <c r="D32" s="2">
        <v>208</v>
      </c>
      <c r="E32" s="2"/>
      <c r="F32" s="1">
        <v>1684</v>
      </c>
      <c r="G32" s="1">
        <v>3007</v>
      </c>
      <c r="H32" s="2">
        <v>153</v>
      </c>
      <c r="I32" s="1">
        <v>68601</v>
      </c>
      <c r="J32" s="1">
        <v>50453</v>
      </c>
      <c r="K32" s="44"/>
      <c r="L32" s="51">
        <f>IFERROR(B32/I32,0)</f>
        <v>5.9605545108671887E-2</v>
      </c>
      <c r="M32" s="52">
        <f>IFERROR(H32/G32,0)</f>
        <v>5.0881277020285998E-2</v>
      </c>
      <c r="N32" s="50">
        <f>D32*250</f>
        <v>52000</v>
      </c>
      <c r="O32" s="53">
        <f t="shared" si="0"/>
        <v>11.717045732452922</v>
      </c>
    </row>
    <row r="33" spans="1:15" ht="15" thickBot="1" x14ac:dyDescent="0.35">
      <c r="A33" s="46" t="s">
        <v>8</v>
      </c>
      <c r="B33" s="1">
        <v>154713</v>
      </c>
      <c r="C33" s="2"/>
      <c r="D33" s="1">
        <v>11083</v>
      </c>
      <c r="E33" s="2"/>
      <c r="F33" s="1">
        <v>132201</v>
      </c>
      <c r="G33" s="1">
        <v>17418</v>
      </c>
      <c r="H33" s="1">
        <v>1248</v>
      </c>
      <c r="I33" s="1">
        <v>578735</v>
      </c>
      <c r="J33" s="1">
        <v>65157</v>
      </c>
      <c r="K33" s="44"/>
      <c r="L33" s="51">
        <f>IFERROR(B33/I33,0)</f>
        <v>0.26732960681486345</v>
      </c>
      <c r="M33" s="52">
        <f>IFERROR(H33/G33,0)</f>
        <v>7.1650017223561832E-2</v>
      </c>
      <c r="N33" s="50">
        <f>D33*250</f>
        <v>2770750</v>
      </c>
      <c r="O33" s="53">
        <f t="shared" si="0"/>
        <v>16.908966925856262</v>
      </c>
    </row>
    <row r="34" spans="1:15" ht="14.5" thickBot="1" x14ac:dyDescent="0.35">
      <c r="A34" s="3" t="s">
        <v>44</v>
      </c>
      <c r="B34" s="1">
        <v>6795</v>
      </c>
      <c r="C34" s="2"/>
      <c r="D34" s="2">
        <v>308</v>
      </c>
      <c r="E34" s="2"/>
      <c r="F34" s="1">
        <v>4130</v>
      </c>
      <c r="G34" s="1">
        <v>3241</v>
      </c>
      <c r="H34" s="2">
        <v>147</v>
      </c>
      <c r="I34" s="1">
        <v>169119</v>
      </c>
      <c r="J34" s="1">
        <v>80655</v>
      </c>
      <c r="K34" s="44"/>
      <c r="L34" s="51">
        <f>IFERROR(B34/I34,0)</f>
        <v>4.0178809004310576E-2</v>
      </c>
      <c r="M34" s="52">
        <f>IFERROR(H34/G34,0)</f>
        <v>4.5356371490280781E-2</v>
      </c>
      <c r="N34" s="50">
        <f>D34*250</f>
        <v>77000</v>
      </c>
      <c r="O34" s="53">
        <f t="shared" si="0"/>
        <v>10.331861662987491</v>
      </c>
    </row>
    <row r="35" spans="1:15" ht="15" thickBot="1" x14ac:dyDescent="0.35">
      <c r="A35" s="46" t="s">
        <v>7</v>
      </c>
      <c r="B35" s="1">
        <v>369656</v>
      </c>
      <c r="C35" s="2"/>
      <c r="D35" s="1">
        <v>29112</v>
      </c>
      <c r="E35" s="2"/>
      <c r="F35" s="1">
        <v>277030</v>
      </c>
      <c r="G35" s="1">
        <v>19002</v>
      </c>
      <c r="H35" s="1">
        <v>1496</v>
      </c>
      <c r="I35" s="1">
        <v>1652061</v>
      </c>
      <c r="J35" s="1">
        <v>84923</v>
      </c>
      <c r="K35" s="43"/>
      <c r="L35" s="51">
        <f>IFERROR(B35/I35,0)</f>
        <v>0.22375444974489442</v>
      </c>
      <c r="M35" s="52">
        <f>IFERROR(H35/G35,0)</f>
        <v>7.8728554888959051E-2</v>
      </c>
      <c r="N35" s="50">
        <f>D35*250</f>
        <v>7278000</v>
      </c>
      <c r="O35" s="53">
        <f t="shared" si="0"/>
        <v>18.688575324085097</v>
      </c>
    </row>
    <row r="36" spans="1:15" ht="14.5" thickBot="1" x14ac:dyDescent="0.35">
      <c r="A36" s="3" t="s">
        <v>24</v>
      </c>
      <c r="B36" s="1">
        <v>22864</v>
      </c>
      <c r="C36" s="2"/>
      <c r="D36" s="2">
        <v>778</v>
      </c>
      <c r="E36" s="2"/>
      <c r="F36" s="1">
        <v>10449</v>
      </c>
      <c r="G36" s="1">
        <v>2180</v>
      </c>
      <c r="H36" s="2">
        <v>74</v>
      </c>
      <c r="I36" s="1">
        <v>329582</v>
      </c>
      <c r="J36" s="1">
        <v>31424</v>
      </c>
      <c r="K36" s="44"/>
      <c r="L36" s="51">
        <f>IFERROR(B36/I36,0)</f>
        <v>6.937272059760545E-2</v>
      </c>
      <c r="M36" s="52">
        <f>IFERROR(H36/G36,0)</f>
        <v>3.3944954128440369E-2</v>
      </c>
      <c r="N36" s="50">
        <f>D36*250</f>
        <v>194500</v>
      </c>
      <c r="O36" s="53">
        <f t="shared" si="0"/>
        <v>7.5068229531140656</v>
      </c>
    </row>
    <row r="37" spans="1:15" ht="15" thickBot="1" x14ac:dyDescent="0.35">
      <c r="A37" s="3" t="s">
        <v>53</v>
      </c>
      <c r="B37" s="1">
        <v>2365</v>
      </c>
      <c r="C37" s="2"/>
      <c r="D37" s="2">
        <v>52</v>
      </c>
      <c r="E37" s="2"/>
      <c r="F37" s="2">
        <v>862</v>
      </c>
      <c r="G37" s="1">
        <v>3103</v>
      </c>
      <c r="H37" s="2">
        <v>68</v>
      </c>
      <c r="I37" s="1">
        <v>64148</v>
      </c>
      <c r="J37" s="1">
        <v>84177</v>
      </c>
      <c r="K37" s="43"/>
      <c r="L37" s="51">
        <f>IFERROR(B37/I37,0)</f>
        <v>3.686786805512253E-2</v>
      </c>
      <c r="M37" s="52">
        <f>IFERROR(H37/G37,0)</f>
        <v>2.191427650660651E-2</v>
      </c>
      <c r="N37" s="50">
        <f>D37*250</f>
        <v>13000</v>
      </c>
      <c r="O37" s="53">
        <f t="shared" si="0"/>
        <v>4.4968287526427062</v>
      </c>
    </row>
    <row r="38" spans="1:15" ht="14.5" thickBot="1" x14ac:dyDescent="0.35">
      <c r="A38" s="3" t="s">
        <v>67</v>
      </c>
      <c r="B38" s="2">
        <v>22</v>
      </c>
      <c r="C38" s="2"/>
      <c r="D38" s="2">
        <v>2</v>
      </c>
      <c r="E38" s="2"/>
      <c r="F38" s="2">
        <v>7</v>
      </c>
      <c r="G38" s="2"/>
      <c r="H38" s="2"/>
      <c r="I38" s="1">
        <v>4089</v>
      </c>
      <c r="J38" s="2"/>
      <c r="K38" s="44"/>
      <c r="L38" s="51">
        <f>IFERROR(B38/I38,0)</f>
        <v>5.3802885791146976E-3</v>
      </c>
      <c r="M38" s="52">
        <f>IFERROR(H38/G38,0)</f>
        <v>0</v>
      </c>
      <c r="N38" s="50">
        <f>D38*250</f>
        <v>500</v>
      </c>
      <c r="O38" s="53">
        <f t="shared" si="0"/>
        <v>21.727272727272727</v>
      </c>
    </row>
    <row r="39" spans="1:15" ht="15" thickBot="1" x14ac:dyDescent="0.35">
      <c r="A39" s="46" t="s">
        <v>21</v>
      </c>
      <c r="B39" s="1">
        <v>31478</v>
      </c>
      <c r="C39" s="2"/>
      <c r="D39" s="1">
        <v>1960</v>
      </c>
      <c r="E39" s="2"/>
      <c r="F39" s="1">
        <v>23780</v>
      </c>
      <c r="G39" s="1">
        <v>2693</v>
      </c>
      <c r="H39" s="2">
        <v>168</v>
      </c>
      <c r="I39" s="1">
        <v>316494</v>
      </c>
      <c r="J39" s="1">
        <v>27076</v>
      </c>
      <c r="K39" s="44"/>
      <c r="L39" s="51">
        <f>IFERROR(B39/I39,0)</f>
        <v>9.9458441550234755E-2</v>
      </c>
      <c r="M39" s="52">
        <f>IFERROR(H39/G39,0)</f>
        <v>6.2383958410694391E-2</v>
      </c>
      <c r="N39" s="50">
        <f>D39*250</f>
        <v>490000</v>
      </c>
      <c r="O39" s="53">
        <f t="shared" si="0"/>
        <v>14.566427346082978</v>
      </c>
    </row>
    <row r="40" spans="1:15" ht="15" thickBot="1" x14ac:dyDescent="0.35">
      <c r="A40" s="3" t="s">
        <v>46</v>
      </c>
      <c r="B40" s="1">
        <v>5960</v>
      </c>
      <c r="C40" s="2"/>
      <c r="D40" s="2">
        <v>311</v>
      </c>
      <c r="E40" s="2"/>
      <c r="F40" s="1">
        <v>1116</v>
      </c>
      <c r="G40" s="1">
        <v>1506</v>
      </c>
      <c r="H40" s="2">
        <v>79</v>
      </c>
      <c r="I40" s="1">
        <v>160903</v>
      </c>
      <c r="J40" s="1">
        <v>40663</v>
      </c>
      <c r="K40" s="43"/>
      <c r="L40" s="51">
        <f>IFERROR(B40/I40,0)</f>
        <v>3.704095013766058E-2</v>
      </c>
      <c r="M40" s="52">
        <f>IFERROR(H40/G40,0)</f>
        <v>5.2456839309428953E-2</v>
      </c>
      <c r="N40" s="50">
        <f>D40*250</f>
        <v>77750</v>
      </c>
      <c r="O40" s="53">
        <f t="shared" si="0"/>
        <v>12.045302013422818</v>
      </c>
    </row>
    <row r="41" spans="1:15" ht="14.5" thickBot="1" x14ac:dyDescent="0.35">
      <c r="A41" s="3" t="s">
        <v>37</v>
      </c>
      <c r="B41" s="1">
        <v>3888</v>
      </c>
      <c r="C41" s="2"/>
      <c r="D41" s="2">
        <v>147</v>
      </c>
      <c r="E41" s="2"/>
      <c r="F41" s="1">
        <v>1847</v>
      </c>
      <c r="G41" s="2">
        <v>922</v>
      </c>
      <c r="H41" s="2">
        <v>35</v>
      </c>
      <c r="I41" s="1">
        <v>110207</v>
      </c>
      <c r="J41" s="1">
        <v>26129</v>
      </c>
      <c r="K41" s="44"/>
      <c r="L41" s="51">
        <f>IFERROR(B41/I41,0)</f>
        <v>3.5279065758073443E-2</v>
      </c>
      <c r="M41" s="52">
        <f>IFERROR(H41/G41,0)</f>
        <v>3.7960954446854663E-2</v>
      </c>
      <c r="N41" s="50">
        <f>D41*250</f>
        <v>36750</v>
      </c>
      <c r="O41" s="53">
        <f t="shared" si="0"/>
        <v>8.4521604938271597</v>
      </c>
    </row>
    <row r="42" spans="1:15" ht="15" thickBot="1" x14ac:dyDescent="0.35">
      <c r="A42" s="46" t="s">
        <v>19</v>
      </c>
      <c r="B42" s="1">
        <v>71136</v>
      </c>
      <c r="C42" s="2"/>
      <c r="D42" s="1">
        <v>5143</v>
      </c>
      <c r="E42" s="2"/>
      <c r="F42" s="1">
        <v>26473</v>
      </c>
      <c r="G42" s="1">
        <v>5557</v>
      </c>
      <c r="H42" s="2">
        <v>402</v>
      </c>
      <c r="I42" s="1">
        <v>403365</v>
      </c>
      <c r="J42" s="1">
        <v>31508</v>
      </c>
      <c r="K42" s="44"/>
      <c r="L42" s="51">
        <f>IFERROR(B42/I42,0)</f>
        <v>0.17635640177010894</v>
      </c>
      <c r="M42" s="52">
        <f>IFERROR(H42/G42,0)</f>
        <v>7.2341191290264534E-2</v>
      </c>
      <c r="N42" s="50">
        <f>D42*250</f>
        <v>1285750</v>
      </c>
      <c r="O42" s="53">
        <f t="shared" si="0"/>
        <v>17.074533288349077</v>
      </c>
    </row>
    <row r="43" spans="1:15" ht="14.5" thickBot="1" x14ac:dyDescent="0.35">
      <c r="A43" s="59" t="s">
        <v>65</v>
      </c>
      <c r="B43" s="58">
        <v>3100</v>
      </c>
      <c r="C43" s="57"/>
      <c r="D43" s="57">
        <v>127</v>
      </c>
      <c r="E43" s="57"/>
      <c r="F43" s="58">
        <v>2123</v>
      </c>
      <c r="G43" s="57">
        <v>915</v>
      </c>
      <c r="H43" s="57">
        <v>37</v>
      </c>
      <c r="I43" s="58">
        <v>13022</v>
      </c>
      <c r="J43" s="58">
        <v>3845</v>
      </c>
      <c r="K43" s="44"/>
      <c r="L43" s="51">
        <f>IFERROR(B43/I43,0)</f>
        <v>0.2380586699431731</v>
      </c>
      <c r="M43" s="52">
        <f>IFERROR(H43/G43,0)</f>
        <v>4.0437158469945354E-2</v>
      </c>
      <c r="N43" s="50">
        <f>D43*250</f>
        <v>31750</v>
      </c>
      <c r="O43" s="53">
        <f t="shared" si="0"/>
        <v>9.241935483870968</v>
      </c>
    </row>
    <row r="44" spans="1:15" ht="14.5" thickBot="1" x14ac:dyDescent="0.35">
      <c r="A44" s="3" t="s">
        <v>40</v>
      </c>
      <c r="B44" s="1">
        <v>13952</v>
      </c>
      <c r="C44" s="2"/>
      <c r="D44" s="2">
        <v>597</v>
      </c>
      <c r="E44" s="2"/>
      <c r="F44" s="1">
        <v>12271</v>
      </c>
      <c r="G44" s="1">
        <v>13170</v>
      </c>
      <c r="H44" s="2">
        <v>564</v>
      </c>
      <c r="I44" s="1">
        <v>130132</v>
      </c>
      <c r="J44" s="1">
        <v>122840</v>
      </c>
      <c r="K44" s="44"/>
      <c r="L44" s="51">
        <f>IFERROR(B44/I44,0)</f>
        <v>0.10721421326038176</v>
      </c>
      <c r="M44" s="52">
        <f>IFERROR(H44/G44,0)</f>
        <v>4.2824601366742598E-2</v>
      </c>
      <c r="N44" s="50">
        <f>D44*250</f>
        <v>149250</v>
      </c>
      <c r="O44" s="53">
        <f t="shared" si="0"/>
        <v>9.6973910550458715</v>
      </c>
    </row>
    <row r="45" spans="1:15" ht="15" thickBot="1" x14ac:dyDescent="0.35">
      <c r="A45" s="3" t="s">
        <v>25</v>
      </c>
      <c r="B45" s="1">
        <v>9895</v>
      </c>
      <c r="C45" s="2"/>
      <c r="D45" s="2">
        <v>425</v>
      </c>
      <c r="E45" s="2"/>
      <c r="F45" s="1">
        <v>3427</v>
      </c>
      <c r="G45" s="1">
        <v>1922</v>
      </c>
      <c r="H45" s="2">
        <v>83</v>
      </c>
      <c r="I45" s="1">
        <v>163818</v>
      </c>
      <c r="J45" s="1">
        <v>31817</v>
      </c>
      <c r="K45" s="43"/>
      <c r="L45" s="51">
        <f>IFERROR(B45/I45,0)</f>
        <v>6.0402397782905418E-2</v>
      </c>
      <c r="M45" s="52">
        <f>IFERROR(H45/G45,0)</f>
        <v>4.3184183142559833E-2</v>
      </c>
      <c r="N45" s="50">
        <f>D45*250</f>
        <v>106250</v>
      </c>
      <c r="O45" s="53">
        <f t="shared" si="0"/>
        <v>9.7377463365336023</v>
      </c>
    </row>
    <row r="46" spans="1:15" ht="15" thickBot="1" x14ac:dyDescent="0.35">
      <c r="A46" s="3" t="s">
        <v>54</v>
      </c>
      <c r="B46" s="1">
        <v>4468</v>
      </c>
      <c r="C46" s="2"/>
      <c r="D46" s="2">
        <v>50</v>
      </c>
      <c r="E46" s="2"/>
      <c r="F46" s="1">
        <v>1082</v>
      </c>
      <c r="G46" s="1">
        <v>5051</v>
      </c>
      <c r="H46" s="2">
        <v>57</v>
      </c>
      <c r="I46" s="1">
        <v>33528</v>
      </c>
      <c r="J46" s="1">
        <v>37899</v>
      </c>
      <c r="K46" s="43"/>
      <c r="L46" s="51">
        <f>IFERROR(B46/I46,0)</f>
        <v>0.13326175137198759</v>
      </c>
      <c r="M46" s="52">
        <f>IFERROR(H46/G46,0)</f>
        <v>1.1284894080380123E-2</v>
      </c>
      <c r="N46" s="50">
        <f>D46*250</f>
        <v>12500</v>
      </c>
      <c r="O46" s="53">
        <f t="shared" si="0"/>
        <v>1.7976723366159355</v>
      </c>
    </row>
    <row r="47" spans="1:15" ht="15" thickBot="1" x14ac:dyDescent="0.35">
      <c r="A47" s="3" t="s">
        <v>20</v>
      </c>
      <c r="B47" s="1">
        <v>19789</v>
      </c>
      <c r="C47" s="2"/>
      <c r="D47" s="2">
        <v>329</v>
      </c>
      <c r="E47" s="2"/>
      <c r="F47" s="1">
        <v>6715</v>
      </c>
      <c r="G47" s="1">
        <v>2898</v>
      </c>
      <c r="H47" s="2">
        <v>48</v>
      </c>
      <c r="I47" s="1">
        <v>373758</v>
      </c>
      <c r="J47" s="1">
        <v>54730</v>
      </c>
      <c r="K47" s="43"/>
      <c r="L47" s="51">
        <f>IFERROR(B47/I47,0)</f>
        <v>5.2946023897816233E-2</v>
      </c>
      <c r="M47" s="52">
        <f>IFERROR(H47/G47,0)</f>
        <v>1.6563146997929608E-2</v>
      </c>
      <c r="N47" s="50">
        <f>D47*250</f>
        <v>82250</v>
      </c>
      <c r="O47" s="53">
        <f t="shared" si="0"/>
        <v>3.1563494870887867</v>
      </c>
    </row>
    <row r="48" spans="1:15" ht="15" thickBot="1" x14ac:dyDescent="0.35">
      <c r="A48" s="46" t="s">
        <v>15</v>
      </c>
      <c r="B48" s="1">
        <v>55485</v>
      </c>
      <c r="C48" s="2"/>
      <c r="D48" s="1">
        <v>1527</v>
      </c>
      <c r="E48" s="2"/>
      <c r="F48" s="1">
        <v>21491</v>
      </c>
      <c r="G48" s="1">
        <v>1914</v>
      </c>
      <c r="H48" s="2">
        <v>53</v>
      </c>
      <c r="I48" s="1">
        <v>870935</v>
      </c>
      <c r="J48" s="1">
        <v>30037</v>
      </c>
      <c r="K48" s="44"/>
      <c r="L48" s="51">
        <f>IFERROR(B48/I48,0)</f>
        <v>6.3707394926142594E-2</v>
      </c>
      <c r="M48" s="52">
        <f>IFERROR(H48/G48,0)</f>
        <v>2.7690700104493208E-2</v>
      </c>
      <c r="N48" s="50">
        <f>D48*250</f>
        <v>381750</v>
      </c>
      <c r="O48" s="53">
        <f t="shared" si="0"/>
        <v>5.8802379021357121</v>
      </c>
    </row>
    <row r="49" spans="1:15" ht="14.5" thickBot="1" x14ac:dyDescent="0.35">
      <c r="A49" s="3" t="s">
        <v>66</v>
      </c>
      <c r="B49" s="2">
        <v>69</v>
      </c>
      <c r="C49" s="2"/>
      <c r="D49" s="2">
        <v>6</v>
      </c>
      <c r="E49" s="2"/>
      <c r="F49" s="2">
        <v>2</v>
      </c>
      <c r="G49" s="2"/>
      <c r="H49" s="2"/>
      <c r="I49" s="1">
        <v>1457</v>
      </c>
      <c r="J49" s="2"/>
      <c r="K49" s="44"/>
      <c r="L49" s="51">
        <f>IFERROR(B49/I49,0)</f>
        <v>4.7357584076870282E-2</v>
      </c>
      <c r="M49" s="52">
        <f>IFERROR(H49/G49,0)</f>
        <v>0</v>
      </c>
      <c r="N49" s="50">
        <f>D49*250</f>
        <v>1500</v>
      </c>
      <c r="O49" s="53">
        <f t="shared" si="0"/>
        <v>20.739130434782609</v>
      </c>
    </row>
    <row r="50" spans="1:15" ht="15" thickBot="1" x14ac:dyDescent="0.35">
      <c r="A50" s="3" t="s">
        <v>28</v>
      </c>
      <c r="B50" s="1">
        <v>8260</v>
      </c>
      <c r="C50" s="2"/>
      <c r="D50" s="2">
        <v>97</v>
      </c>
      <c r="E50" s="2"/>
      <c r="F50" s="1">
        <v>3265</v>
      </c>
      <c r="G50" s="1">
        <v>2576</v>
      </c>
      <c r="H50" s="2">
        <v>30</v>
      </c>
      <c r="I50" s="1">
        <v>190779</v>
      </c>
      <c r="J50" s="1">
        <v>59508</v>
      </c>
      <c r="K50" s="43"/>
      <c r="L50" s="51">
        <f>IFERROR(B50/I50,0)</f>
        <v>4.3296169913879412E-2</v>
      </c>
      <c r="M50" s="52">
        <f>IFERROR(H50/G50,0)</f>
        <v>1.1645962732919254E-2</v>
      </c>
      <c r="N50" s="50">
        <f>D50*250</f>
        <v>24250</v>
      </c>
      <c r="O50" s="53">
        <f t="shared" si="0"/>
        <v>1.9358353510895885</v>
      </c>
    </row>
    <row r="51" spans="1:15" ht="15" thickBot="1" x14ac:dyDescent="0.35">
      <c r="A51" s="3" t="s">
        <v>48</v>
      </c>
      <c r="B51" s="2">
        <v>954</v>
      </c>
      <c r="C51" s="2"/>
      <c r="D51" s="2">
        <v>54</v>
      </c>
      <c r="E51" s="2"/>
      <c r="F51" s="2">
        <v>63</v>
      </c>
      <c r="G51" s="1">
        <v>1529</v>
      </c>
      <c r="H51" s="2">
        <v>87</v>
      </c>
      <c r="I51" s="1">
        <v>27424</v>
      </c>
      <c r="J51" s="1">
        <v>43949</v>
      </c>
      <c r="K51" s="43"/>
      <c r="L51" s="51">
        <f>IFERROR(B51/I51,0)</f>
        <v>3.4787047841306887E-2</v>
      </c>
      <c r="M51" s="52">
        <f>IFERROR(H51/G51,0)</f>
        <v>5.6899934597776328E-2</v>
      </c>
      <c r="N51" s="50">
        <f>D51*250</f>
        <v>13500</v>
      </c>
      <c r="O51" s="53">
        <f t="shared" si="0"/>
        <v>13.150943396226415</v>
      </c>
    </row>
    <row r="52" spans="1:15" ht="14.5" thickBot="1" x14ac:dyDescent="0.35">
      <c r="A52" s="3" t="s">
        <v>29</v>
      </c>
      <c r="B52" s="1">
        <v>35749</v>
      </c>
      <c r="C52" s="2"/>
      <c r="D52" s="1">
        <v>1159</v>
      </c>
      <c r="E52" s="2"/>
      <c r="F52" s="1">
        <v>29543</v>
      </c>
      <c r="G52" s="1">
        <v>4188</v>
      </c>
      <c r="H52" s="2">
        <v>136</v>
      </c>
      <c r="I52" s="1">
        <v>258163</v>
      </c>
      <c r="J52" s="1">
        <v>30246</v>
      </c>
      <c r="K52" s="44"/>
      <c r="L52" s="51">
        <f>IFERROR(B52/I52,0)</f>
        <v>0.13847452965761942</v>
      </c>
      <c r="M52" s="52">
        <f>IFERROR(H52/G52,0)</f>
        <v>3.2473734479465138E-2</v>
      </c>
      <c r="N52" s="50">
        <f>D52*250</f>
        <v>289750</v>
      </c>
      <c r="O52" s="53">
        <f t="shared" si="0"/>
        <v>7.1051218215894147</v>
      </c>
    </row>
    <row r="53" spans="1:15" ht="15" thickBot="1" x14ac:dyDescent="0.35">
      <c r="A53" s="46" t="s">
        <v>9</v>
      </c>
      <c r="B53" s="1">
        <v>20395</v>
      </c>
      <c r="C53" s="2"/>
      <c r="D53" s="1">
        <v>1076</v>
      </c>
      <c r="E53" s="2"/>
      <c r="F53" s="1">
        <v>13920</v>
      </c>
      <c r="G53" s="1">
        <v>2678</v>
      </c>
      <c r="H53" s="2">
        <v>141</v>
      </c>
      <c r="I53" s="1">
        <v>308409</v>
      </c>
      <c r="J53" s="1">
        <v>40501</v>
      </c>
      <c r="K53" s="44"/>
      <c r="L53" s="51">
        <f>IFERROR(B53/I53,0)</f>
        <v>6.6129717355848883E-2</v>
      </c>
      <c r="M53" s="52">
        <f>IFERROR(H53/G53,0)</f>
        <v>5.2651232262882749E-2</v>
      </c>
      <c r="N53" s="50">
        <f>D53*250</f>
        <v>269000</v>
      </c>
      <c r="O53" s="53">
        <f t="shared" si="0"/>
        <v>12.189507232164747</v>
      </c>
    </row>
    <row r="54" spans="1:15" ht="14.5" thickBot="1" x14ac:dyDescent="0.35">
      <c r="A54" s="3" t="s">
        <v>56</v>
      </c>
      <c r="B54" s="1">
        <v>1729</v>
      </c>
      <c r="C54" s="2"/>
      <c r="D54" s="2">
        <v>72</v>
      </c>
      <c r="E54" s="2"/>
      <c r="F54" s="2">
        <v>547</v>
      </c>
      <c r="G54" s="2">
        <v>965</v>
      </c>
      <c r="H54" s="2">
        <v>40</v>
      </c>
      <c r="I54" s="1">
        <v>84829</v>
      </c>
      <c r="J54" s="1">
        <v>47334</v>
      </c>
      <c r="K54" s="44"/>
      <c r="L54" s="51">
        <f>IFERROR(B54/I54,0)</f>
        <v>2.0382180622192884E-2</v>
      </c>
      <c r="M54" s="52">
        <f>IFERROR(H54/G54,0)</f>
        <v>4.145077720207254E-2</v>
      </c>
      <c r="N54" s="50">
        <f>D54*250</f>
        <v>18000</v>
      </c>
      <c r="O54" s="53">
        <f t="shared" si="0"/>
        <v>9.410641989589358</v>
      </c>
    </row>
    <row r="55" spans="1:15" ht="14.5" thickBot="1" x14ac:dyDescent="0.35">
      <c r="A55" s="3" t="s">
        <v>22</v>
      </c>
      <c r="B55" s="1">
        <v>14877</v>
      </c>
      <c r="C55" s="2"/>
      <c r="D55" s="2">
        <v>507</v>
      </c>
      <c r="E55" s="2"/>
      <c r="F55" s="1">
        <v>6021</v>
      </c>
      <c r="G55" s="1">
        <v>2555</v>
      </c>
      <c r="H55" s="2">
        <v>87</v>
      </c>
      <c r="I55" s="1">
        <v>194206</v>
      </c>
      <c r="J55" s="1">
        <v>33355</v>
      </c>
      <c r="K55" s="44"/>
      <c r="L55" s="51">
        <f>IFERROR(B55/I55,0)</f>
        <v>7.6604224380297209E-2</v>
      </c>
      <c r="M55" s="52">
        <f>IFERROR(H55/G55,0)</f>
        <v>3.4050880626223093E-2</v>
      </c>
      <c r="N55" s="50">
        <f>D55*250</f>
        <v>126750</v>
      </c>
      <c r="O55" s="53">
        <f t="shared" si="0"/>
        <v>7.5198628755797543</v>
      </c>
    </row>
    <row r="56" spans="1:15" ht="15" thickBot="1" x14ac:dyDescent="0.35">
      <c r="A56" s="14" t="s">
        <v>55</v>
      </c>
      <c r="B56" s="15">
        <v>813</v>
      </c>
      <c r="C56" s="15"/>
      <c r="D56" s="15">
        <v>12</v>
      </c>
      <c r="E56" s="15"/>
      <c r="F56" s="15">
        <v>250</v>
      </c>
      <c r="G56" s="38">
        <v>1405</v>
      </c>
      <c r="H56" s="15">
        <v>21</v>
      </c>
      <c r="I56" s="38">
        <v>20034</v>
      </c>
      <c r="J56" s="38">
        <v>34615</v>
      </c>
      <c r="K56" s="64"/>
      <c r="L56" s="51">
        <f>IFERROR(B56/I56,0)</f>
        <v>4.0581012279125486E-2</v>
      </c>
      <c r="M56" s="52">
        <f>IFERROR(H56/G56,0)</f>
        <v>1.494661921708185E-2</v>
      </c>
      <c r="N56" s="50">
        <f>D56*250</f>
        <v>3000</v>
      </c>
      <c r="O56" s="53">
        <f t="shared" si="0"/>
        <v>2.6900369003690039</v>
      </c>
    </row>
    <row r="57" spans="1:15" ht="15" thickBot="1" x14ac:dyDescent="0.35">
      <c r="A57" s="3"/>
      <c r="B57" s="49">
        <f>SUM(B2:B56)</f>
        <v>1636455</v>
      </c>
      <c r="C57" s="2"/>
      <c r="D57" s="49">
        <f>SUM(D2:D56)</f>
        <v>97326</v>
      </c>
      <c r="E57" s="2"/>
      <c r="F57" s="49">
        <f>SUM(F2:F56)</f>
        <v>1110565</v>
      </c>
      <c r="G57" s="1"/>
      <c r="H57" s="2"/>
      <c r="I57" s="49">
        <f>SUM(I2:I56)</f>
        <v>14166518</v>
      </c>
      <c r="J57" s="1"/>
      <c r="K57" s="8"/>
      <c r="N57" s="49">
        <f>SUM(N2:N56)</f>
        <v>24331500</v>
      </c>
    </row>
    <row r="58" spans="1:15" ht="13.5" thickBot="1" x14ac:dyDescent="0.35">
      <c r="A58" s="3"/>
      <c r="B58" s="1"/>
      <c r="C58" s="2"/>
      <c r="D58" s="2"/>
      <c r="E58" s="2"/>
      <c r="F58" s="1"/>
      <c r="G58" s="2"/>
      <c r="H58" s="2"/>
      <c r="I58" s="1"/>
      <c r="J58" s="1"/>
      <c r="K58" s="7"/>
      <c r="L58" s="37"/>
    </row>
    <row r="59" spans="1:15" ht="13.5" thickBot="1" x14ac:dyDescent="0.35">
      <c r="A59" s="3"/>
      <c r="B59" s="1"/>
      <c r="C59" s="2"/>
      <c r="D59" s="2"/>
      <c r="E59" s="2"/>
      <c r="F59" s="1"/>
      <c r="G59" s="2"/>
      <c r="H59" s="2"/>
      <c r="I59" s="1"/>
      <c r="J59" s="1"/>
      <c r="K59" s="7"/>
      <c r="L59" s="37"/>
    </row>
    <row r="60" spans="1:15" ht="13.5" thickBot="1" x14ac:dyDescent="0.35">
      <c r="A60" s="3"/>
      <c r="B60" s="1"/>
      <c r="C60" s="2"/>
      <c r="D60" s="2"/>
      <c r="E60" s="2"/>
      <c r="F60" s="1"/>
      <c r="G60" s="1"/>
      <c r="H60" s="2"/>
      <c r="I60" s="1"/>
      <c r="J60" s="1"/>
      <c r="K60" s="7"/>
      <c r="L60" s="37"/>
    </row>
    <row r="61" spans="1:15" ht="13.5" thickBot="1" x14ac:dyDescent="0.35">
      <c r="A61" s="3"/>
      <c r="B61" s="1"/>
      <c r="C61" s="2"/>
      <c r="D61" s="2"/>
      <c r="E61" s="2"/>
      <c r="F61" s="1"/>
      <c r="G61" s="1"/>
      <c r="H61" s="2"/>
      <c r="I61" s="1"/>
      <c r="J61" s="1"/>
      <c r="K61" s="7"/>
      <c r="L61" s="37"/>
    </row>
    <row r="62" spans="1:15" ht="15" thickBot="1" x14ac:dyDescent="0.35">
      <c r="A62" s="3"/>
      <c r="B62" s="2"/>
      <c r="C62" s="2"/>
      <c r="D62" s="2"/>
      <c r="E62" s="2"/>
      <c r="F62" s="2"/>
      <c r="G62" s="2"/>
      <c r="H62" s="2"/>
      <c r="I62" s="1"/>
      <c r="J62" s="1"/>
      <c r="K62" s="8"/>
      <c r="L62" s="37"/>
    </row>
    <row r="63" spans="1:15" ht="15" thickBot="1" x14ac:dyDescent="0.35">
      <c r="A63" s="3"/>
      <c r="B63" s="2"/>
      <c r="C63" s="2"/>
      <c r="D63" s="2"/>
      <c r="E63" s="2"/>
      <c r="F63" s="2"/>
      <c r="G63" s="2"/>
      <c r="H63" s="2"/>
      <c r="I63" s="1"/>
      <c r="J63" s="1"/>
      <c r="K63" s="8"/>
    </row>
    <row r="64" spans="1:15" ht="13.5" thickBot="1" x14ac:dyDescent="0.35">
      <c r="A64" s="3"/>
      <c r="B64" s="1"/>
      <c r="C64" s="2"/>
      <c r="D64" s="2"/>
      <c r="E64" s="2"/>
      <c r="F64" s="1"/>
      <c r="G64" s="2"/>
      <c r="H64" s="2"/>
      <c r="I64" s="1"/>
      <c r="J64" s="1"/>
      <c r="K64" s="7"/>
    </row>
    <row r="65" spans="1:12" ht="13.5" thickBot="1" x14ac:dyDescent="0.35">
      <c r="A65" s="3"/>
      <c r="B65" s="1"/>
      <c r="C65" s="2"/>
      <c r="D65" s="2"/>
      <c r="E65" s="2"/>
      <c r="F65" s="1"/>
      <c r="G65" s="2"/>
      <c r="H65" s="2"/>
      <c r="I65" s="1"/>
      <c r="J65" s="1"/>
      <c r="K65" s="7"/>
      <c r="L65" s="37"/>
    </row>
    <row r="66" spans="1:12" ht="13.5" thickBot="1" x14ac:dyDescent="0.35">
      <c r="A66" s="3"/>
      <c r="B66" s="2"/>
      <c r="C66" s="2"/>
      <c r="D66" s="2"/>
      <c r="E66" s="2"/>
      <c r="F66" s="2"/>
      <c r="G66" s="2"/>
      <c r="H66" s="2"/>
      <c r="I66" s="1"/>
      <c r="J66" s="1"/>
      <c r="K66" s="7"/>
      <c r="L66" s="37"/>
    </row>
    <row r="67" spans="1:12" ht="13.5" thickBot="1" x14ac:dyDescent="0.35">
      <c r="A67" s="14"/>
      <c r="B67" s="15"/>
      <c r="C67" s="15"/>
      <c r="D67" s="15"/>
      <c r="E67" s="15"/>
      <c r="F67" s="15"/>
      <c r="G67" s="15"/>
      <c r="H67" s="15"/>
      <c r="I67" s="38"/>
      <c r="J67" s="38"/>
      <c r="K67" s="39"/>
    </row>
  </sheetData>
  <autoFilter ref="A1:N56" xr:uid="{0FFC770D-E812-4BB2-BFE4-43D655F753EE}">
    <sortState xmlns:xlrd2="http://schemas.microsoft.com/office/spreadsheetml/2017/richdata2" ref="A2:N57">
      <sortCondition ref="A1:A56"/>
    </sortState>
  </autoFilter>
  <conditionalFormatting sqref="L2:L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35" r:id="rId1" display="https://www.worldometers.info/coronavirus/usa/new-york/" xr:uid="{89989E8D-4FCB-4F16-83DB-69761CCCA6AF}"/>
    <hyperlink ref="A33" r:id="rId2" display="https://www.worldometers.info/coronavirus/usa/new-jersey/" xr:uid="{38DE9C79-DAFA-4B42-A628-241DB7F92D58}"/>
    <hyperlink ref="A6" r:id="rId3" display="https://www.worldometers.info/coronavirus/usa/california/" xr:uid="{73BF0B40-3FB2-4B88-AA83-F6FA17FE3E6E}"/>
    <hyperlink ref="A24" r:id="rId4" display="https://www.worldometers.info/coronavirus/usa/massachusetts/" xr:uid="{61B2CC81-00DE-4C41-9C01-AA62AF189C28}"/>
    <hyperlink ref="A42" r:id="rId5" display="https://www.worldometers.info/coronavirus/usa/pennsylvania/" xr:uid="{00868E43-3FE3-4F0D-A33B-87963B21AE8B}"/>
    <hyperlink ref="A48" r:id="rId6" display="https://www.worldometers.info/coronavirus/usa/texas/" xr:uid="{8BC4EA0C-7B87-4E2F-9BB5-8F4293EABDDF}"/>
    <hyperlink ref="A11" r:id="rId7" display="https://www.worldometers.info/coronavirus/usa/florida/" xr:uid="{7099C5DB-C337-4633-9249-AA0969F31262}"/>
    <hyperlink ref="A21" r:id="rId8" display="https://www.worldometers.info/coronavirus/usa/louisiana/" xr:uid="{837E5DDE-8038-4BB2-881E-C3F590DF1935}"/>
    <hyperlink ref="A39" r:id="rId9" display="https://www.worldometers.info/coronavirus/usa/ohio/" xr:uid="{DBF43114-EA1A-4ED7-A57F-7E266DE42D2F}"/>
    <hyperlink ref="A53" r:id="rId10" display="https://www.worldometers.info/coronavirus/usa/washington/" xr:uid="{29DD47C5-DE5C-4EC8-BCDC-E79E89B47D16}"/>
  </hyperlinks>
  <pageMargins left="0.7" right="0.7" top="0.75" bottom="0.75" header="0.3" footer="0.3"/>
  <pageSetup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16" workbookViewId="0">
      <selection activeCell="A2" sqref="A2:B56"/>
    </sheetView>
  </sheetViews>
  <sheetFormatPr defaultRowHeight="14.5" x14ac:dyDescent="0.35"/>
  <cols>
    <col min="1" max="1" width="13.81640625" customWidth="1"/>
    <col min="2" max="2" width="8.7265625" style="45"/>
  </cols>
  <sheetData>
    <row r="1" spans="1:2" ht="15" thickBot="1" x14ac:dyDescent="0.4"/>
    <row r="2" spans="1:2" ht="15" thickBot="1" x14ac:dyDescent="0.4">
      <c r="A2" s="3" t="s">
        <v>36</v>
      </c>
      <c r="B2" s="40">
        <v>549</v>
      </c>
    </row>
    <row r="3" spans="1:2" ht="15" thickBot="1" x14ac:dyDescent="0.4">
      <c r="A3" s="3" t="s">
        <v>52</v>
      </c>
      <c r="B3" s="40">
        <v>10</v>
      </c>
    </row>
    <row r="4" spans="1:2" ht="15" thickBot="1" x14ac:dyDescent="0.4">
      <c r="A4" s="3" t="s">
        <v>33</v>
      </c>
      <c r="B4" s="40">
        <v>799</v>
      </c>
    </row>
    <row r="5" spans="1:2" ht="15" thickBot="1" x14ac:dyDescent="0.4">
      <c r="A5" s="3" t="s">
        <v>34</v>
      </c>
      <c r="B5" s="40">
        <v>115</v>
      </c>
    </row>
    <row r="6" spans="1:2" ht="15" thickBot="1" x14ac:dyDescent="0.4">
      <c r="A6" s="46" t="s">
        <v>10</v>
      </c>
      <c r="B6" s="40">
        <v>3759</v>
      </c>
    </row>
    <row r="7" spans="1:2" ht="15" thickBot="1" x14ac:dyDescent="0.4">
      <c r="A7" s="3" t="s">
        <v>18</v>
      </c>
      <c r="B7" s="40">
        <v>1327</v>
      </c>
    </row>
    <row r="8" spans="1:2" ht="15" thickBot="1" x14ac:dyDescent="0.4">
      <c r="A8" s="3" t="s">
        <v>23</v>
      </c>
      <c r="B8" s="40">
        <v>3675</v>
      </c>
    </row>
    <row r="9" spans="1:2" ht="15" thickBot="1" x14ac:dyDescent="0.4">
      <c r="A9" s="3" t="s">
        <v>43</v>
      </c>
      <c r="B9" s="40">
        <v>324</v>
      </c>
    </row>
    <row r="10" spans="1:2" ht="21.5" thickBot="1" x14ac:dyDescent="0.4">
      <c r="A10" s="3" t="s">
        <v>63</v>
      </c>
      <c r="B10" s="40">
        <v>427</v>
      </c>
    </row>
    <row r="11" spans="1:2" ht="15" thickBot="1" x14ac:dyDescent="0.4">
      <c r="A11" s="46" t="s">
        <v>13</v>
      </c>
      <c r="B11" s="40">
        <v>2233</v>
      </c>
    </row>
    <row r="12" spans="1:2" ht="15" thickBot="1" x14ac:dyDescent="0.4">
      <c r="A12" s="3" t="s">
        <v>16</v>
      </c>
      <c r="B12" s="40">
        <v>1822</v>
      </c>
    </row>
    <row r="13" spans="1:2" ht="15" thickBot="1" x14ac:dyDescent="0.4">
      <c r="A13" s="3" t="s">
        <v>64</v>
      </c>
      <c r="B13" s="40">
        <v>5</v>
      </c>
    </row>
    <row r="14" spans="1:2" ht="15" thickBot="1" x14ac:dyDescent="0.4">
      <c r="A14" s="3" t="s">
        <v>47</v>
      </c>
      <c r="B14" s="40">
        <v>17</v>
      </c>
    </row>
    <row r="15" spans="1:2" ht="15" thickBot="1" x14ac:dyDescent="0.4">
      <c r="A15" s="3" t="s">
        <v>49</v>
      </c>
      <c r="B15" s="40">
        <v>79</v>
      </c>
    </row>
    <row r="16" spans="1:2" ht="15" thickBot="1" x14ac:dyDescent="0.4">
      <c r="A16" s="3" t="s">
        <v>12</v>
      </c>
      <c r="B16" s="40">
        <v>4790</v>
      </c>
    </row>
    <row r="17" spans="1:2" ht="15" thickBot="1" x14ac:dyDescent="0.4">
      <c r="A17" s="3" t="s">
        <v>27</v>
      </c>
      <c r="B17" s="40">
        <v>1964</v>
      </c>
    </row>
    <row r="18" spans="1:2" ht="15" thickBot="1" x14ac:dyDescent="0.4">
      <c r="A18" s="3" t="s">
        <v>41</v>
      </c>
      <c r="B18" s="40">
        <v>445</v>
      </c>
    </row>
    <row r="19" spans="1:2" ht="15" thickBot="1" x14ac:dyDescent="0.4">
      <c r="A19" s="3" t="s">
        <v>45</v>
      </c>
      <c r="B19" s="40">
        <v>207</v>
      </c>
    </row>
    <row r="20" spans="1:2" ht="15" thickBot="1" x14ac:dyDescent="0.4">
      <c r="A20" s="3" t="s">
        <v>38</v>
      </c>
      <c r="B20" s="40">
        <v>391</v>
      </c>
    </row>
    <row r="21" spans="1:2" ht="15" thickBot="1" x14ac:dyDescent="0.4">
      <c r="A21" s="46" t="s">
        <v>14</v>
      </c>
      <c r="B21" s="40">
        <v>2689</v>
      </c>
    </row>
    <row r="22" spans="1:2" ht="15" thickBot="1" x14ac:dyDescent="0.4">
      <c r="A22" s="3" t="s">
        <v>39</v>
      </c>
      <c r="B22" s="40">
        <v>77</v>
      </c>
    </row>
    <row r="23" spans="1:2" ht="15" thickBot="1" x14ac:dyDescent="0.4">
      <c r="A23" s="3" t="s">
        <v>26</v>
      </c>
      <c r="B23" s="40">
        <v>2243</v>
      </c>
    </row>
    <row r="24" spans="1:2" ht="15" thickBot="1" x14ac:dyDescent="0.4">
      <c r="A24" s="46" t="s">
        <v>17</v>
      </c>
      <c r="B24" s="40">
        <v>6304</v>
      </c>
    </row>
    <row r="25" spans="1:2" ht="15" thickBot="1" x14ac:dyDescent="0.4">
      <c r="A25" s="3" t="s">
        <v>11</v>
      </c>
      <c r="B25" s="40">
        <v>5223</v>
      </c>
    </row>
    <row r="26" spans="1:2" ht="15" thickBot="1" x14ac:dyDescent="0.4">
      <c r="A26" s="3" t="s">
        <v>32</v>
      </c>
      <c r="B26" s="40">
        <v>861</v>
      </c>
    </row>
    <row r="27" spans="1:2" ht="15" thickBot="1" x14ac:dyDescent="0.4">
      <c r="A27" s="3" t="s">
        <v>30</v>
      </c>
      <c r="B27" s="40">
        <v>616</v>
      </c>
    </row>
    <row r="28" spans="1:2" ht="15" thickBot="1" x14ac:dyDescent="0.4">
      <c r="A28" s="3" t="s">
        <v>35</v>
      </c>
      <c r="B28" s="40">
        <v>682</v>
      </c>
    </row>
    <row r="29" spans="1:2" ht="15" thickBot="1" x14ac:dyDescent="0.4">
      <c r="A29" s="3" t="s">
        <v>51</v>
      </c>
      <c r="B29" s="40">
        <v>16</v>
      </c>
    </row>
    <row r="30" spans="1:2" ht="15" thickBot="1" x14ac:dyDescent="0.4">
      <c r="A30" s="3" t="s">
        <v>50</v>
      </c>
      <c r="B30" s="40">
        <v>147</v>
      </c>
    </row>
    <row r="31" spans="1:2" ht="15" thickBot="1" x14ac:dyDescent="0.4">
      <c r="A31" s="3" t="s">
        <v>31</v>
      </c>
      <c r="B31" s="40">
        <v>388</v>
      </c>
    </row>
    <row r="32" spans="1:2" ht="15" thickBot="1" x14ac:dyDescent="0.4">
      <c r="A32" s="3" t="s">
        <v>42</v>
      </c>
      <c r="B32" s="40">
        <v>208</v>
      </c>
    </row>
    <row r="33" spans="1:2" ht="15" thickBot="1" x14ac:dyDescent="0.4">
      <c r="A33" s="46" t="s">
        <v>8</v>
      </c>
      <c r="B33" s="40">
        <v>11083</v>
      </c>
    </row>
    <row r="34" spans="1:2" ht="15" thickBot="1" x14ac:dyDescent="0.4">
      <c r="A34" s="3" t="s">
        <v>44</v>
      </c>
      <c r="B34" s="40">
        <v>308</v>
      </c>
    </row>
    <row r="35" spans="1:2" ht="15" thickBot="1" x14ac:dyDescent="0.4">
      <c r="A35" s="46" t="s">
        <v>7</v>
      </c>
      <c r="B35" s="40">
        <v>29112</v>
      </c>
    </row>
    <row r="36" spans="1:2" ht="15" thickBot="1" x14ac:dyDescent="0.4">
      <c r="A36" s="3" t="s">
        <v>24</v>
      </c>
      <c r="B36" s="40">
        <v>778</v>
      </c>
    </row>
    <row r="37" spans="1:2" ht="15" thickBot="1" x14ac:dyDescent="0.4">
      <c r="A37" s="3" t="s">
        <v>53</v>
      </c>
      <c r="B37" s="40">
        <v>52</v>
      </c>
    </row>
    <row r="38" spans="1:2" ht="21.5" thickBot="1" x14ac:dyDescent="0.4">
      <c r="A38" s="3" t="s">
        <v>67</v>
      </c>
      <c r="B38" s="40">
        <v>2</v>
      </c>
    </row>
    <row r="39" spans="1:2" ht="15" thickBot="1" x14ac:dyDescent="0.4">
      <c r="A39" s="46" t="s">
        <v>21</v>
      </c>
      <c r="B39" s="40">
        <v>1960</v>
      </c>
    </row>
    <row r="40" spans="1:2" ht="15" thickBot="1" x14ac:dyDescent="0.4">
      <c r="A40" s="3" t="s">
        <v>46</v>
      </c>
      <c r="B40" s="40">
        <v>311</v>
      </c>
    </row>
    <row r="41" spans="1:2" ht="15" thickBot="1" x14ac:dyDescent="0.4">
      <c r="A41" s="3" t="s">
        <v>37</v>
      </c>
      <c r="B41" s="40">
        <v>147</v>
      </c>
    </row>
    <row r="42" spans="1:2" ht="15" thickBot="1" x14ac:dyDescent="0.4">
      <c r="A42" s="46" t="s">
        <v>19</v>
      </c>
      <c r="B42" s="40">
        <v>5143</v>
      </c>
    </row>
    <row r="43" spans="1:2" ht="15" thickBot="1" x14ac:dyDescent="0.4">
      <c r="A43" s="59" t="s">
        <v>65</v>
      </c>
      <c r="B43" s="60">
        <v>127</v>
      </c>
    </row>
    <row r="44" spans="1:2" ht="15" thickBot="1" x14ac:dyDescent="0.4">
      <c r="A44" s="3" t="s">
        <v>40</v>
      </c>
      <c r="B44" s="40">
        <v>597</v>
      </c>
    </row>
    <row r="45" spans="1:2" ht="15" thickBot="1" x14ac:dyDescent="0.4">
      <c r="A45" s="3" t="s">
        <v>25</v>
      </c>
      <c r="B45" s="40">
        <v>425</v>
      </c>
    </row>
    <row r="46" spans="1:2" ht="15" thickBot="1" x14ac:dyDescent="0.4">
      <c r="A46" s="3" t="s">
        <v>54</v>
      </c>
      <c r="B46" s="40">
        <v>50</v>
      </c>
    </row>
    <row r="47" spans="1:2" ht="15" thickBot="1" x14ac:dyDescent="0.4">
      <c r="A47" s="3" t="s">
        <v>20</v>
      </c>
      <c r="B47" s="40">
        <v>329</v>
      </c>
    </row>
    <row r="48" spans="1:2" ht="15" thickBot="1" x14ac:dyDescent="0.4">
      <c r="A48" s="46" t="s">
        <v>15</v>
      </c>
      <c r="B48" s="40">
        <v>1527</v>
      </c>
    </row>
    <row r="49" spans="1:2" ht="21.5" thickBot="1" x14ac:dyDescent="0.4">
      <c r="A49" s="3" t="s">
        <v>66</v>
      </c>
      <c r="B49" s="40">
        <v>6</v>
      </c>
    </row>
    <row r="50" spans="1:2" ht="15" thickBot="1" x14ac:dyDescent="0.4">
      <c r="A50" s="3" t="s">
        <v>28</v>
      </c>
      <c r="B50" s="40">
        <v>97</v>
      </c>
    </row>
    <row r="51" spans="1:2" ht="15" thickBot="1" x14ac:dyDescent="0.4">
      <c r="A51" s="3" t="s">
        <v>48</v>
      </c>
      <c r="B51" s="40">
        <v>54</v>
      </c>
    </row>
    <row r="52" spans="1:2" ht="15" thickBot="1" x14ac:dyDescent="0.4">
      <c r="A52" s="3" t="s">
        <v>29</v>
      </c>
      <c r="B52" s="40">
        <v>1159</v>
      </c>
    </row>
    <row r="53" spans="1:2" ht="15" thickBot="1" x14ac:dyDescent="0.4">
      <c r="A53" s="46" t="s">
        <v>9</v>
      </c>
      <c r="B53" s="40">
        <v>1076</v>
      </c>
    </row>
    <row r="54" spans="1:2" ht="15" thickBot="1" x14ac:dyDescent="0.4">
      <c r="A54" s="3" t="s">
        <v>56</v>
      </c>
      <c r="B54" s="40">
        <v>72</v>
      </c>
    </row>
    <row r="55" spans="1:2" ht="15" thickBot="1" x14ac:dyDescent="0.4">
      <c r="A55" s="3" t="s">
        <v>22</v>
      </c>
      <c r="B55" s="40">
        <v>507</v>
      </c>
    </row>
    <row r="56" spans="1:2" ht="15" thickBot="1" x14ac:dyDescent="0.4">
      <c r="A56" s="14" t="s">
        <v>55</v>
      </c>
      <c r="B56" s="41">
        <v>12</v>
      </c>
    </row>
    <row r="57" spans="1:2" ht="15" thickBot="1" x14ac:dyDescent="0.4">
      <c r="A57" s="3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4"/>
    </row>
  </sheetData>
  <autoFilter ref="A1:A56" xr:uid="{1D19E26B-1765-4516-BAF0-E2894C03DB8E}"/>
  <hyperlinks>
    <hyperlink ref="A35" r:id="rId1" display="https://www.worldometers.info/coronavirus/usa/new-york/" xr:uid="{64F81294-B2D7-46BB-9ECF-83ED8F48BBDE}"/>
    <hyperlink ref="A33" r:id="rId2" display="https://www.worldometers.info/coronavirus/usa/new-jersey/" xr:uid="{6325C8A2-D4EA-412F-9D72-90AB11B14B23}"/>
    <hyperlink ref="A6" r:id="rId3" display="https://www.worldometers.info/coronavirus/usa/california/" xr:uid="{67A9828E-322B-4C28-AC0A-7D25092299AE}"/>
    <hyperlink ref="A24" r:id="rId4" display="https://www.worldometers.info/coronavirus/usa/massachusetts/" xr:uid="{2ADAB150-1325-437B-97C4-58D13E35E450}"/>
    <hyperlink ref="A42" r:id="rId5" display="https://www.worldometers.info/coronavirus/usa/pennsylvania/" xr:uid="{D8EA9DE7-C4F1-464A-BEF6-A307120AFDF5}"/>
    <hyperlink ref="A48" r:id="rId6" display="https://www.worldometers.info/coronavirus/usa/texas/" xr:uid="{1CD1FABE-FBB6-4382-A1F4-C799A0F9E70C}"/>
    <hyperlink ref="A11" r:id="rId7" display="https://www.worldometers.info/coronavirus/usa/florida/" xr:uid="{CCE6F83F-125C-4312-8F35-286B159BD5E1}"/>
    <hyperlink ref="A21" r:id="rId8" display="https://www.worldometers.info/coronavirus/usa/louisiana/" xr:uid="{1D60CB18-8C6D-469F-B6D1-F3E15193F82D}"/>
    <hyperlink ref="A39" r:id="rId9" display="https://www.worldometers.info/coronavirus/usa/ohio/" xr:uid="{4D8347B8-3F09-4C5C-BBE5-B6AD63B7C46F}"/>
    <hyperlink ref="A53" r:id="rId10" display="https://www.worldometers.info/coronavirus/usa/washington/" xr:uid="{74F9D9D7-0E2E-4568-8557-025D51D3BB6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60"/>
  <sheetViews>
    <sheetView tabSelected="1" workbookViewId="0">
      <selection activeCell="C54" sqref="C2:C54"/>
    </sheetView>
  </sheetViews>
  <sheetFormatPr defaultRowHeight="12.5" x14ac:dyDescent="0.35"/>
  <cols>
    <col min="1" max="2" width="16.6328125" style="36" bestFit="1" customWidth="1"/>
    <col min="3" max="3" width="10" style="42" bestFit="1" customWidth="1"/>
    <col min="4" max="16384" width="8.7265625" style="36"/>
  </cols>
  <sheetData>
    <row r="1" spans="1:3" ht="13" thickBot="1" x14ac:dyDescent="0.4">
      <c r="A1" s="36" t="s">
        <v>97</v>
      </c>
      <c r="C1" s="42" t="s">
        <v>96</v>
      </c>
    </row>
    <row r="2" spans="1:3" ht="13" thickBot="1" x14ac:dyDescent="0.4">
      <c r="A2" s="36" t="s">
        <v>36</v>
      </c>
      <c r="B2" s="3" t="s">
        <v>36</v>
      </c>
      <c r="C2" s="40">
        <v>549</v>
      </c>
    </row>
    <row r="3" spans="1:3" ht="13" thickBot="1" x14ac:dyDescent="0.4">
      <c r="B3" s="3" t="s">
        <v>52</v>
      </c>
      <c r="C3" s="40">
        <v>10</v>
      </c>
    </row>
    <row r="4" spans="1:3" ht="13" thickBot="1" x14ac:dyDescent="0.4">
      <c r="A4" s="36" t="s">
        <v>33</v>
      </c>
      <c r="B4" s="3" t="s">
        <v>33</v>
      </c>
      <c r="C4" s="40">
        <v>799</v>
      </c>
    </row>
    <row r="5" spans="1:3" ht="13" thickBot="1" x14ac:dyDescent="0.4">
      <c r="A5" s="36" t="s">
        <v>34</v>
      </c>
      <c r="B5" s="3" t="s">
        <v>34</v>
      </c>
      <c r="C5" s="40">
        <v>115</v>
      </c>
    </row>
    <row r="6" spans="1:3" ht="15" thickBot="1" x14ac:dyDescent="0.4">
      <c r="A6" s="36" t="s">
        <v>10</v>
      </c>
      <c r="B6" s="46" t="s">
        <v>10</v>
      </c>
      <c r="C6" s="40">
        <v>3759</v>
      </c>
    </row>
    <row r="7" spans="1:3" ht="13" thickBot="1" x14ac:dyDescent="0.4">
      <c r="A7" s="36" t="s">
        <v>18</v>
      </c>
      <c r="B7" s="3" t="s">
        <v>18</v>
      </c>
      <c r="C7" s="40">
        <v>1327</v>
      </c>
    </row>
    <row r="8" spans="1:3" ht="13" thickBot="1" x14ac:dyDescent="0.4">
      <c r="A8" s="36" t="s">
        <v>23</v>
      </c>
      <c r="B8" s="3" t="s">
        <v>23</v>
      </c>
      <c r="C8" s="40">
        <v>3675</v>
      </c>
    </row>
    <row r="9" spans="1:3" ht="13" thickBot="1" x14ac:dyDescent="0.4">
      <c r="A9" s="36" t="s">
        <v>43</v>
      </c>
      <c r="B9" s="3" t="s">
        <v>43</v>
      </c>
      <c r="C9" s="40">
        <v>324</v>
      </c>
    </row>
    <row r="10" spans="1:3" ht="13" thickBot="1" x14ac:dyDescent="0.4">
      <c r="A10" s="36" t="s">
        <v>95</v>
      </c>
      <c r="B10" s="3" t="s">
        <v>63</v>
      </c>
      <c r="C10" s="40">
        <v>427</v>
      </c>
    </row>
    <row r="11" spans="1:3" ht="15" thickBot="1" x14ac:dyDescent="0.4">
      <c r="A11" s="36" t="s">
        <v>13</v>
      </c>
      <c r="B11" s="46" t="s">
        <v>13</v>
      </c>
      <c r="C11" s="40">
        <v>2233</v>
      </c>
    </row>
    <row r="12" spans="1:3" ht="13" thickBot="1" x14ac:dyDescent="0.4">
      <c r="A12" s="36" t="s">
        <v>16</v>
      </c>
      <c r="B12" s="3" t="s">
        <v>16</v>
      </c>
      <c r="C12" s="40">
        <v>1822</v>
      </c>
    </row>
    <row r="13" spans="1:3" ht="13" thickBot="1" x14ac:dyDescent="0.4">
      <c r="A13" s="36" t="s">
        <v>64</v>
      </c>
      <c r="B13" s="3" t="s">
        <v>64</v>
      </c>
      <c r="C13" s="40">
        <v>5</v>
      </c>
    </row>
    <row r="14" spans="1:3" ht="13" thickBot="1" x14ac:dyDescent="0.4">
      <c r="B14" s="3" t="s">
        <v>47</v>
      </c>
      <c r="C14" s="40">
        <v>17</v>
      </c>
    </row>
    <row r="15" spans="1:3" ht="13" thickBot="1" x14ac:dyDescent="0.4">
      <c r="A15" s="36" t="s">
        <v>49</v>
      </c>
      <c r="B15" s="3" t="s">
        <v>49</v>
      </c>
      <c r="C15" s="40">
        <v>79</v>
      </c>
    </row>
    <row r="16" spans="1:3" ht="13" thickBot="1" x14ac:dyDescent="0.4">
      <c r="A16" s="36" t="s">
        <v>12</v>
      </c>
      <c r="B16" s="3" t="s">
        <v>12</v>
      </c>
      <c r="C16" s="40">
        <v>4790</v>
      </c>
    </row>
    <row r="17" spans="1:3" ht="13" thickBot="1" x14ac:dyDescent="0.4">
      <c r="A17" s="36" t="s">
        <v>27</v>
      </c>
      <c r="B17" s="3" t="s">
        <v>27</v>
      </c>
      <c r="C17" s="40">
        <v>1964</v>
      </c>
    </row>
    <row r="18" spans="1:3" ht="13" thickBot="1" x14ac:dyDescent="0.4">
      <c r="A18" s="36" t="s">
        <v>41</v>
      </c>
      <c r="B18" s="3" t="s">
        <v>41</v>
      </c>
      <c r="C18" s="40">
        <v>445</v>
      </c>
    </row>
    <row r="19" spans="1:3" ht="13" thickBot="1" x14ac:dyDescent="0.4">
      <c r="A19" s="36" t="s">
        <v>45</v>
      </c>
      <c r="B19" s="3" t="s">
        <v>45</v>
      </c>
      <c r="C19" s="40">
        <v>207</v>
      </c>
    </row>
    <row r="20" spans="1:3" ht="13" thickBot="1" x14ac:dyDescent="0.4">
      <c r="A20" s="36" t="s">
        <v>38</v>
      </c>
      <c r="B20" s="3" t="s">
        <v>38</v>
      </c>
      <c r="C20" s="40">
        <v>391</v>
      </c>
    </row>
    <row r="21" spans="1:3" ht="15" thickBot="1" x14ac:dyDescent="0.4">
      <c r="A21" s="36" t="s">
        <v>14</v>
      </c>
      <c r="B21" s="46" t="s">
        <v>14</v>
      </c>
      <c r="C21" s="40">
        <v>2689</v>
      </c>
    </row>
    <row r="22" spans="1:3" ht="13" thickBot="1" x14ac:dyDescent="0.4">
      <c r="B22" s="3" t="s">
        <v>39</v>
      </c>
      <c r="C22" s="40">
        <v>77</v>
      </c>
    </row>
    <row r="23" spans="1:3" ht="13" thickBot="1" x14ac:dyDescent="0.4">
      <c r="A23" s="36" t="s">
        <v>26</v>
      </c>
      <c r="B23" s="3" t="s">
        <v>26</v>
      </c>
      <c r="C23" s="40">
        <v>2243</v>
      </c>
    </row>
    <row r="24" spans="1:3" ht="15" thickBot="1" x14ac:dyDescent="0.4">
      <c r="A24" s="36" t="s">
        <v>17</v>
      </c>
      <c r="B24" s="46" t="s">
        <v>17</v>
      </c>
      <c r="C24" s="40">
        <v>6304</v>
      </c>
    </row>
    <row r="25" spans="1:3" ht="13" thickBot="1" x14ac:dyDescent="0.4">
      <c r="A25" s="36" t="s">
        <v>11</v>
      </c>
      <c r="B25" s="3" t="s">
        <v>11</v>
      </c>
      <c r="C25" s="40">
        <v>5223</v>
      </c>
    </row>
    <row r="26" spans="1:3" ht="13" thickBot="1" x14ac:dyDescent="0.4">
      <c r="A26" s="36" t="s">
        <v>32</v>
      </c>
      <c r="B26" s="3" t="s">
        <v>32</v>
      </c>
      <c r="C26" s="40">
        <v>861</v>
      </c>
    </row>
    <row r="27" spans="1:3" ht="13" thickBot="1" x14ac:dyDescent="0.4">
      <c r="A27" s="36" t="s">
        <v>30</v>
      </c>
      <c r="B27" s="3" t="s">
        <v>30</v>
      </c>
      <c r="C27" s="40">
        <v>616</v>
      </c>
    </row>
    <row r="28" spans="1:3" ht="13" thickBot="1" x14ac:dyDescent="0.4">
      <c r="A28" s="36" t="s">
        <v>35</v>
      </c>
      <c r="B28" s="3" t="s">
        <v>35</v>
      </c>
      <c r="C28" s="40">
        <v>682</v>
      </c>
    </row>
    <row r="29" spans="1:3" ht="13" thickBot="1" x14ac:dyDescent="0.4">
      <c r="B29" s="3" t="s">
        <v>51</v>
      </c>
      <c r="C29" s="40">
        <v>16</v>
      </c>
    </row>
    <row r="30" spans="1:3" ht="13" thickBot="1" x14ac:dyDescent="0.4">
      <c r="B30" s="3" t="s">
        <v>50</v>
      </c>
      <c r="C30" s="40">
        <v>147</v>
      </c>
    </row>
    <row r="31" spans="1:3" ht="13" thickBot="1" x14ac:dyDescent="0.4">
      <c r="A31" s="36" t="s">
        <v>31</v>
      </c>
      <c r="B31" s="3" t="s">
        <v>31</v>
      </c>
      <c r="C31" s="40">
        <v>388</v>
      </c>
    </row>
    <row r="32" spans="1:3" ht="13" thickBot="1" x14ac:dyDescent="0.4">
      <c r="A32" s="36" t="s">
        <v>42</v>
      </c>
      <c r="B32" s="3" t="s">
        <v>42</v>
      </c>
      <c r="C32" s="40">
        <v>208</v>
      </c>
    </row>
    <row r="33" spans="1:3" ht="15" thickBot="1" x14ac:dyDescent="0.4">
      <c r="A33" s="36" t="s">
        <v>8</v>
      </c>
      <c r="B33" s="46" t="s">
        <v>8</v>
      </c>
      <c r="C33" s="40">
        <v>11083</v>
      </c>
    </row>
    <row r="34" spans="1:3" ht="13" thickBot="1" x14ac:dyDescent="0.4">
      <c r="A34" s="36" t="s">
        <v>44</v>
      </c>
      <c r="B34" s="3" t="s">
        <v>44</v>
      </c>
      <c r="C34" s="40">
        <v>308</v>
      </c>
    </row>
    <row r="35" spans="1:3" ht="15" thickBot="1" x14ac:dyDescent="0.4">
      <c r="A35" s="36" t="s">
        <v>7</v>
      </c>
      <c r="B35" s="46" t="s">
        <v>7</v>
      </c>
      <c r="C35" s="40">
        <v>29112</v>
      </c>
    </row>
    <row r="36" spans="1:3" ht="13" thickBot="1" x14ac:dyDescent="0.4">
      <c r="A36" s="36" t="s">
        <v>24</v>
      </c>
      <c r="B36" s="3" t="s">
        <v>24</v>
      </c>
      <c r="C36" s="40">
        <v>778</v>
      </c>
    </row>
    <row r="37" spans="1:3" ht="13" thickBot="1" x14ac:dyDescent="0.4">
      <c r="B37" s="3" t="s">
        <v>53</v>
      </c>
      <c r="C37" s="40">
        <v>52</v>
      </c>
    </row>
    <row r="38" spans="1:3" ht="15" thickBot="1" x14ac:dyDescent="0.4">
      <c r="A38" s="36" t="s">
        <v>21</v>
      </c>
      <c r="B38" s="46" t="s">
        <v>21</v>
      </c>
      <c r="C38" s="40">
        <v>1960</v>
      </c>
    </row>
    <row r="39" spans="1:3" ht="13" thickBot="1" x14ac:dyDescent="0.4">
      <c r="A39" s="36" t="s">
        <v>46</v>
      </c>
      <c r="B39" s="3" t="s">
        <v>46</v>
      </c>
      <c r="C39" s="40">
        <v>311</v>
      </c>
    </row>
    <row r="40" spans="1:3" ht="13" thickBot="1" x14ac:dyDescent="0.4">
      <c r="A40" s="36" t="s">
        <v>37</v>
      </c>
      <c r="B40" s="3" t="s">
        <v>37</v>
      </c>
      <c r="C40" s="40">
        <v>147</v>
      </c>
    </row>
    <row r="41" spans="1:3" ht="15" thickBot="1" x14ac:dyDescent="0.4">
      <c r="A41" s="36" t="s">
        <v>19</v>
      </c>
      <c r="B41" s="46" t="s">
        <v>19</v>
      </c>
      <c r="C41" s="40">
        <v>5143</v>
      </c>
    </row>
    <row r="42" spans="1:3" ht="13" thickBot="1" x14ac:dyDescent="0.4">
      <c r="A42" s="36" t="s">
        <v>65</v>
      </c>
      <c r="B42" s="59" t="s">
        <v>65</v>
      </c>
      <c r="C42" s="60">
        <v>127</v>
      </c>
    </row>
    <row r="43" spans="1:3" ht="13" thickBot="1" x14ac:dyDescent="0.4">
      <c r="B43" s="3" t="s">
        <v>40</v>
      </c>
      <c r="C43" s="40">
        <v>597</v>
      </c>
    </row>
    <row r="44" spans="1:3" ht="13" thickBot="1" x14ac:dyDescent="0.4">
      <c r="A44" s="36" t="s">
        <v>25</v>
      </c>
      <c r="B44" s="3" t="s">
        <v>25</v>
      </c>
      <c r="C44" s="40">
        <v>425</v>
      </c>
    </row>
    <row r="45" spans="1:3" ht="13" thickBot="1" x14ac:dyDescent="0.4">
      <c r="A45" s="36" t="s">
        <v>54</v>
      </c>
      <c r="B45" s="3" t="s">
        <v>54</v>
      </c>
      <c r="C45" s="40">
        <v>50</v>
      </c>
    </row>
    <row r="46" spans="1:3" ht="13" thickBot="1" x14ac:dyDescent="0.4">
      <c r="A46" s="36" t="s">
        <v>20</v>
      </c>
      <c r="B46" s="3" t="s">
        <v>20</v>
      </c>
      <c r="C46" s="40">
        <v>329</v>
      </c>
    </row>
    <row r="47" spans="1:3" ht="15" thickBot="1" x14ac:dyDescent="0.4">
      <c r="A47" s="36" t="s">
        <v>15</v>
      </c>
      <c r="B47" s="46" t="s">
        <v>15</v>
      </c>
      <c r="C47" s="40">
        <v>1527</v>
      </c>
    </row>
    <row r="48" spans="1:3" ht="13" thickBot="1" x14ac:dyDescent="0.4">
      <c r="A48" s="36" t="s">
        <v>28</v>
      </c>
      <c r="B48" s="3" t="s">
        <v>28</v>
      </c>
      <c r="C48" s="40">
        <v>97</v>
      </c>
    </row>
    <row r="49" spans="1:3" ht="13" thickBot="1" x14ac:dyDescent="0.4">
      <c r="A49" s="36" t="s">
        <v>48</v>
      </c>
      <c r="B49" s="3" t="s">
        <v>48</v>
      </c>
      <c r="C49" s="40">
        <v>54</v>
      </c>
    </row>
    <row r="50" spans="1:3" ht="13" thickBot="1" x14ac:dyDescent="0.4">
      <c r="A50" s="36" t="s">
        <v>29</v>
      </c>
      <c r="B50" s="3" t="s">
        <v>29</v>
      </c>
      <c r="C50" s="40">
        <v>1159</v>
      </c>
    </row>
    <row r="51" spans="1:3" ht="15" thickBot="1" x14ac:dyDescent="0.4">
      <c r="A51" s="36" t="s">
        <v>9</v>
      </c>
      <c r="B51" s="46" t="s">
        <v>9</v>
      </c>
      <c r="C51" s="40">
        <v>1076</v>
      </c>
    </row>
    <row r="52" spans="1:3" ht="13" thickBot="1" x14ac:dyDescent="0.4">
      <c r="B52" s="3" t="s">
        <v>56</v>
      </c>
      <c r="C52" s="40">
        <v>72</v>
      </c>
    </row>
    <row r="53" spans="1:3" ht="13" thickBot="1" x14ac:dyDescent="0.4">
      <c r="A53" s="36" t="s">
        <v>22</v>
      </c>
      <c r="B53" s="3" t="s">
        <v>22</v>
      </c>
      <c r="C53" s="40">
        <v>507</v>
      </c>
    </row>
    <row r="54" spans="1:3" ht="13" thickBot="1" x14ac:dyDescent="0.4">
      <c r="A54" s="36" t="s">
        <v>55</v>
      </c>
      <c r="B54" s="14" t="s">
        <v>55</v>
      </c>
      <c r="C54" s="41">
        <v>12</v>
      </c>
    </row>
    <row r="59" spans="1:3" ht="13" thickBot="1" x14ac:dyDescent="0.4"/>
    <row r="60" spans="1:3" ht="14.5" x14ac:dyDescent="0.35">
      <c r="B60" s="3"/>
      <c r="C60" s="45"/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35" r:id="rId1" display="https://www.worldometers.info/coronavirus/usa/new-york/" xr:uid="{DE008796-4B59-4E8D-9142-BA78EF56DC1E}"/>
    <hyperlink ref="B33" r:id="rId2" display="https://www.worldometers.info/coronavirus/usa/new-jersey/" xr:uid="{091F644F-4136-4A9F-9343-A31C126F80D5}"/>
    <hyperlink ref="B6" r:id="rId3" display="https://www.worldometers.info/coronavirus/usa/california/" xr:uid="{9B02533A-0899-4368-88DF-641141680816}"/>
    <hyperlink ref="B24" r:id="rId4" display="https://www.worldometers.info/coronavirus/usa/massachusetts/" xr:uid="{B6C86C66-56CB-40A0-B0AD-964F9FCCC9B9}"/>
    <hyperlink ref="B41" r:id="rId5" display="https://www.worldometers.info/coronavirus/usa/pennsylvania/" xr:uid="{5E709753-D530-42AE-A8CD-33FBA1AE0E50}"/>
    <hyperlink ref="B47" r:id="rId6" display="https://www.worldometers.info/coronavirus/usa/texas/" xr:uid="{A95C48B3-1EC2-4705-99D9-7A60C87F2EAF}"/>
    <hyperlink ref="B11" r:id="rId7" display="https://www.worldometers.info/coronavirus/usa/florida/" xr:uid="{71C95598-599C-4712-9593-1E37676329B9}"/>
    <hyperlink ref="B21" r:id="rId8" display="https://www.worldometers.info/coronavirus/usa/louisiana/" xr:uid="{289B103C-E2A9-4F33-9496-944127CE0994}"/>
    <hyperlink ref="B38" r:id="rId9" display="https://www.worldometers.info/coronavirus/usa/ohio/" xr:uid="{1B871B79-8F3A-42F0-9D2D-648B1A90AFD4}"/>
    <hyperlink ref="B51" r:id="rId10" display="https://www.worldometers.info/coronavirus/usa/washington/" xr:uid="{84A04270-0207-4D0A-AFFE-A2604A8E94DE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2020-05-24T10:25:30Z</dcterms:modified>
</cp:coreProperties>
</file>