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C0057C00-4B59-4065-803F-389FC20EEAEF}" xr6:coauthVersionLast="45" xr6:coauthVersionMax="45" xr10:uidLastSave="{66CE1A80-3398-4D53-9312-C64AFE8B1535}"/>
  <bookViews>
    <workbookView xWindow="-110" yWindow="-110" windowWidth="27580" windowHeight="1786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Updates'!$A$1:$V$40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7" i="3" l="1"/>
  <c r="B57" i="3"/>
  <c r="I57" i="3"/>
  <c r="F57" i="3"/>
  <c r="N31" i="3"/>
  <c r="N44" i="3"/>
  <c r="N51" i="3"/>
  <c r="N15" i="3"/>
  <c r="N9" i="3"/>
  <c r="N22" i="3"/>
  <c r="N41" i="3"/>
  <c r="N16" i="3"/>
  <c r="N13" i="3"/>
  <c r="N7" i="3"/>
  <c r="N32" i="3"/>
  <c r="N30" i="3"/>
  <c r="N36" i="3"/>
  <c r="N34" i="3"/>
  <c r="N28" i="3"/>
  <c r="N14" i="3"/>
  <c r="N53" i="3"/>
  <c r="N18" i="3"/>
  <c r="N17" i="3"/>
  <c r="N37" i="3"/>
  <c r="N24" i="3"/>
  <c r="N48" i="3"/>
  <c r="N12" i="3"/>
  <c r="N55" i="3"/>
  <c r="N29" i="3"/>
  <c r="N2" i="3"/>
  <c r="N42" i="3"/>
  <c r="N38" i="3"/>
  <c r="N54" i="3"/>
  <c r="N5" i="3"/>
  <c r="N40" i="3"/>
  <c r="N46" i="3"/>
  <c r="N35" i="3"/>
  <c r="N49" i="3"/>
  <c r="N27" i="3"/>
  <c r="N45" i="3"/>
  <c r="N4" i="3"/>
  <c r="N21" i="3"/>
  <c r="N10" i="3"/>
  <c r="N56" i="3"/>
  <c r="N39" i="3"/>
  <c r="N47" i="3"/>
  <c r="N25" i="3"/>
  <c r="N3" i="3"/>
  <c r="N6" i="3"/>
  <c r="N52" i="3"/>
  <c r="N23" i="3"/>
  <c r="N8" i="3"/>
  <c r="N19" i="3"/>
  <c r="N33" i="3"/>
  <c r="N50" i="3"/>
  <c r="N11" i="3"/>
  <c r="N43" i="3"/>
  <c r="N20" i="3"/>
  <c r="N26" i="3"/>
  <c r="M49" i="3"/>
  <c r="O2" i="3" l="1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56" i="3"/>
  <c r="O46" i="3"/>
  <c r="O38" i="3"/>
  <c r="O22" i="3"/>
  <c r="O14" i="3"/>
  <c r="O34" i="3"/>
  <c r="O37" i="3"/>
  <c r="O13" i="3"/>
  <c r="O5" i="3"/>
  <c r="O51" i="3"/>
  <c r="O10" i="3"/>
  <c r="O52" i="3"/>
  <c r="O28" i="3"/>
  <c r="O20" i="3"/>
  <c r="O4" i="3"/>
  <c r="N57" i="3"/>
  <c r="O49" i="3"/>
  <c r="O3" i="3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L49" i="3" l="1"/>
  <c r="L22" i="3"/>
  <c r="L56" i="3"/>
  <c r="L45" i="3"/>
  <c r="L33" i="3"/>
  <c r="L2" i="3"/>
  <c r="L31" i="3"/>
  <c r="L29" i="3"/>
  <c r="L38" i="3"/>
  <c r="L12" i="3"/>
  <c r="L34" i="3"/>
  <c r="L43" i="3"/>
  <c r="L10" i="3"/>
  <c r="L51" i="3"/>
  <c r="L53" i="3"/>
  <c r="L9" i="3"/>
  <c r="L11" i="3"/>
  <c r="L20" i="3"/>
  <c r="L54" i="3"/>
  <c r="L27" i="3"/>
  <c r="L13" i="3"/>
  <c r="L5" i="3"/>
  <c r="L3" i="3"/>
  <c r="L19" i="3"/>
  <c r="L16" i="3"/>
  <c r="L30" i="3"/>
  <c r="L48" i="3"/>
  <c r="L50" i="3"/>
  <c r="L6" i="3"/>
  <c r="L44" i="3"/>
  <c r="L18" i="3"/>
  <c r="L4" i="3"/>
  <c r="L21" i="3"/>
  <c r="L14" i="3"/>
  <c r="L37" i="3"/>
  <c r="L7" i="3"/>
  <c r="L24" i="3"/>
  <c r="L36" i="3"/>
  <c r="L8" i="3"/>
  <c r="L46" i="3"/>
  <c r="L40" i="3"/>
  <c r="L25" i="3"/>
  <c r="L52" i="3"/>
  <c r="L26" i="3"/>
  <c r="L23" i="3"/>
  <c r="L17" i="3"/>
  <c r="L47" i="3"/>
  <c r="L32" i="3"/>
  <c r="L35" i="3"/>
  <c r="L42" i="3"/>
  <c r="L55" i="3"/>
  <c r="L39" i="3"/>
  <c r="L15" i="3"/>
  <c r="L28" i="3"/>
  <c r="M36" i="3" l="1"/>
  <c r="M19" i="3"/>
  <c r="M54" i="3"/>
  <c r="M25" i="3"/>
  <c r="M31" i="3"/>
  <c r="M42" i="3"/>
  <c r="M8" i="3"/>
  <c r="M10" i="3"/>
  <c r="M5" i="3"/>
  <c r="M24" i="3"/>
  <c r="M30" i="3"/>
  <c r="M20" i="3"/>
  <c r="M16" i="3"/>
  <c r="M15" i="3"/>
  <c r="M41" i="3"/>
  <c r="M34" i="3"/>
  <c r="M13" i="3"/>
  <c r="M35" i="3"/>
  <c r="M22" i="3"/>
  <c r="M40" i="3"/>
  <c r="M27" i="3"/>
  <c r="M2" i="3"/>
  <c r="M37" i="3"/>
  <c r="M51" i="3"/>
  <c r="M43" i="3"/>
  <c r="M47" i="3"/>
  <c r="M38" i="3"/>
  <c r="M6" i="3"/>
  <c r="M50" i="3"/>
  <c r="M29" i="3"/>
  <c r="M14" i="3"/>
  <c r="M48" i="3"/>
  <c r="M23" i="3"/>
  <c r="M18" i="3"/>
  <c r="M32" i="3"/>
  <c r="M55" i="3"/>
  <c r="M21" i="3"/>
  <c r="M11" i="3"/>
  <c r="M9" i="3"/>
  <c r="M28" i="3"/>
  <c r="M7" i="3"/>
  <c r="M17" i="3"/>
  <c r="M44" i="3"/>
  <c r="M4" i="3"/>
  <c r="M3" i="3"/>
  <c r="M39" i="3"/>
  <c r="M26" i="3"/>
  <c r="M52" i="3"/>
  <c r="M33" i="3"/>
  <c r="M12" i="3"/>
  <c r="M46" i="3"/>
  <c r="M56" i="3"/>
  <c r="M53" i="3"/>
  <c r="M45" i="3"/>
  <c r="L41" i="3" l="1"/>
  <c r="N5" i="1" l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N12" i="1"/>
  <c r="N13" i="1"/>
  <c r="O13" i="1" s="1"/>
  <c r="N14" i="1"/>
  <c r="O14" i="1" s="1"/>
  <c r="N15" i="1"/>
  <c r="O15" i="1" s="1"/>
  <c r="N16" i="1"/>
  <c r="N17" i="1"/>
  <c r="O17" i="1" s="1"/>
  <c r="N18" i="1"/>
  <c r="N19" i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N28" i="1"/>
  <c r="N29" i="1"/>
  <c r="O29" i="1" s="1"/>
  <c r="N30" i="1"/>
  <c r="O30" i="1" s="1"/>
  <c r="N31" i="1"/>
  <c r="O31" i="1" s="1"/>
  <c r="N32" i="1"/>
  <c r="O32" i="1" s="1"/>
  <c r="N33" i="1"/>
  <c r="O33" i="1" s="1"/>
  <c r="N34" i="1"/>
  <c r="N35" i="1"/>
  <c r="N36" i="1"/>
  <c r="N37" i="1"/>
  <c r="O37" i="1" s="1"/>
  <c r="N38" i="1"/>
  <c r="O38" i="1" s="1"/>
  <c r="O35" i="1" l="1"/>
  <c r="O16" i="1"/>
  <c r="O34" i="1"/>
  <c r="O19" i="1"/>
  <c r="O18" i="1"/>
  <c r="O11" i="1"/>
  <c r="O27" i="1"/>
  <c r="O12" i="1"/>
  <c r="O36" i="1"/>
  <c r="O28" i="1"/>
  <c r="U2" i="1"/>
  <c r="N39" i="1" l="1"/>
  <c r="O39" i="1" l="1"/>
  <c r="U33" i="1"/>
  <c r="V33" i="1" s="1"/>
  <c r="U35" i="1"/>
  <c r="V35" i="1" s="1"/>
  <c r="U10" i="1"/>
  <c r="V10" i="1" s="1"/>
  <c r="U5" i="1"/>
  <c r="V5" i="1" s="1"/>
  <c r="U12" i="1"/>
  <c r="V12" i="1" s="1"/>
  <c r="U22" i="1"/>
  <c r="V22" i="1" s="1"/>
  <c r="U17" i="1"/>
  <c r="V17" i="1" s="1"/>
  <c r="U21" i="1"/>
  <c r="V21" i="1" s="1"/>
  <c r="U15" i="1"/>
  <c r="V15" i="1" s="1"/>
  <c r="U6" i="1"/>
  <c r="V6" i="1" s="1"/>
  <c r="U8" i="1"/>
  <c r="V8" i="1" s="1"/>
  <c r="U7" i="1"/>
  <c r="V7" i="1" s="1"/>
  <c r="U23" i="1"/>
  <c r="V23" i="1" s="1"/>
  <c r="U32" i="1"/>
  <c r="V32" i="1" s="1"/>
  <c r="U14" i="1"/>
  <c r="V14" i="1" s="1"/>
  <c r="U30" i="1"/>
  <c r="V30" i="1" s="1"/>
  <c r="U9" i="1"/>
  <c r="V9" i="1" s="1"/>
  <c r="U38" i="1"/>
  <c r="V38" i="1" s="1"/>
  <c r="U16" i="1"/>
  <c r="V16" i="1" s="1"/>
  <c r="U11" i="1"/>
  <c r="V11" i="1" s="1"/>
  <c r="U36" i="1"/>
  <c r="V36" i="1" s="1"/>
  <c r="U31" i="1"/>
  <c r="V31" i="1" s="1"/>
  <c r="U24" i="1"/>
  <c r="V24" i="1" s="1"/>
  <c r="U19" i="1"/>
  <c r="V19" i="1" s="1"/>
  <c r="U26" i="1"/>
  <c r="V26" i="1" s="1"/>
  <c r="U37" i="1"/>
  <c r="V37" i="1" s="1"/>
  <c r="U28" i="1"/>
  <c r="V28" i="1" s="1"/>
  <c r="U25" i="1"/>
  <c r="V25" i="1" s="1"/>
  <c r="U34" i="1"/>
  <c r="V34" i="1" s="1"/>
  <c r="U27" i="1"/>
  <c r="V27" i="1" s="1"/>
  <c r="U18" i="1"/>
  <c r="V18" i="1" s="1"/>
  <c r="U29" i="1"/>
  <c r="V29" i="1" s="1"/>
  <c r="U20" i="1"/>
  <c r="V20" i="1" s="1"/>
  <c r="U13" i="1"/>
  <c r="V13" i="1" s="1"/>
  <c r="S27" i="1"/>
  <c r="S11" i="1"/>
  <c r="S38" i="1"/>
  <c r="S30" i="1"/>
  <c r="S22" i="1"/>
  <c r="S14" i="1"/>
  <c r="S6" i="1"/>
  <c r="S32" i="1"/>
  <c r="S24" i="1"/>
  <c r="S16" i="1"/>
  <c r="S8" i="1"/>
  <c r="S37" i="1"/>
  <c r="S29" i="1"/>
  <c r="S21" i="1"/>
  <c r="S5" i="1"/>
  <c r="S34" i="1"/>
  <c r="S26" i="1"/>
  <c r="S18" i="1"/>
  <c r="S10" i="1"/>
  <c r="S19" i="1"/>
  <c r="S31" i="1"/>
  <c r="S15" i="1"/>
  <c r="S28" i="1"/>
  <c r="S20" i="1"/>
  <c r="S12" i="1"/>
  <c r="S35" i="1"/>
  <c r="S23" i="1"/>
  <c r="S7" i="1"/>
  <c r="S36" i="1"/>
  <c r="S39" i="1" s="1"/>
  <c r="S33" i="1"/>
  <c r="S25" i="1"/>
  <c r="S17" i="1"/>
  <c r="S9" i="1"/>
  <c r="S13" i="1"/>
  <c r="T32" i="1"/>
  <c r="T36" i="1"/>
  <c r="T39" i="1" s="1"/>
  <c r="T35" i="1"/>
  <c r="T27" i="1"/>
  <c r="T19" i="1"/>
  <c r="T11" i="1"/>
  <c r="T8" i="1"/>
  <c r="T37" i="1"/>
  <c r="T5" i="1"/>
  <c r="T29" i="1"/>
  <c r="T21" i="1"/>
  <c r="T34" i="1"/>
  <c r="T26" i="1"/>
  <c r="T18" i="1"/>
  <c r="T10" i="1"/>
  <c r="T24" i="1"/>
  <c r="T31" i="1"/>
  <c r="T23" i="1"/>
  <c r="T15" i="1"/>
  <c r="T7" i="1"/>
  <c r="T20" i="1"/>
  <c r="T33" i="1"/>
  <c r="T25" i="1"/>
  <c r="T17" i="1"/>
  <c r="T9" i="1"/>
  <c r="T16" i="1"/>
  <c r="T28" i="1"/>
  <c r="T12" i="1"/>
  <c r="T38" i="1"/>
  <c r="T30" i="1"/>
  <c r="T22" i="1"/>
  <c r="T14" i="1"/>
  <c r="T6" i="1"/>
  <c r="T13" i="1"/>
  <c r="R33" i="1"/>
  <c r="R25" i="1"/>
  <c r="R17" i="1"/>
  <c r="R9" i="1"/>
  <c r="R14" i="1"/>
  <c r="R30" i="1"/>
  <c r="R19" i="1"/>
  <c r="R22" i="1"/>
  <c r="R35" i="1"/>
  <c r="R27" i="1"/>
  <c r="R11" i="1"/>
  <c r="R32" i="1"/>
  <c r="R24" i="1"/>
  <c r="R16" i="1"/>
  <c r="R8" i="1"/>
  <c r="R38" i="1"/>
  <c r="R6" i="1"/>
  <c r="R37" i="1"/>
  <c r="R29" i="1"/>
  <c r="R21" i="1"/>
  <c r="R5" i="1"/>
  <c r="R26" i="1"/>
  <c r="R10" i="1"/>
  <c r="R31" i="1"/>
  <c r="R23" i="1"/>
  <c r="R15" i="1"/>
  <c r="R7" i="1"/>
  <c r="R34" i="1"/>
  <c r="R18" i="1"/>
  <c r="R36" i="1"/>
  <c r="R39" i="1" s="1"/>
  <c r="R28" i="1"/>
  <c r="R20" i="1"/>
  <c r="R12" i="1"/>
  <c r="R13" i="1"/>
  <c r="Q9" i="1"/>
  <c r="Q6" i="1"/>
  <c r="Q17" i="1"/>
  <c r="Q10" i="1"/>
  <c r="Q29" i="1"/>
  <c r="Q36" i="1"/>
  <c r="Q39" i="1" s="1"/>
  <c r="Q11" i="1"/>
  <c r="Q22" i="1"/>
  <c r="Q12" i="1"/>
  <c r="Q33" i="1"/>
  <c r="Q19" i="1"/>
  <c r="Q30" i="1"/>
  <c r="Q15" i="1"/>
  <c r="Q16" i="1"/>
  <c r="Q20" i="1"/>
  <c r="Q14" i="1"/>
  <c r="Q34" i="1"/>
  <c r="Q38" i="1"/>
  <c r="Q37" i="1"/>
  <c r="Q21" i="1"/>
  <c r="Q18" i="1"/>
  <c r="Q25" i="1"/>
  <c r="Q26" i="1"/>
  <c r="Q31" i="1"/>
  <c r="Q32" i="1"/>
  <c r="Q28" i="1"/>
  <c r="Q7" i="1"/>
  <c r="Q24" i="1"/>
  <c r="Q8" i="1"/>
  <c r="Q27" i="1"/>
  <c r="Q35" i="1"/>
  <c r="Q23" i="1"/>
  <c r="Q5" i="1"/>
  <c r="Q13" i="1"/>
  <c r="U39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<sst xmlns="http://schemas.openxmlformats.org/spreadsheetml/2006/main" count="321" uniqueCount="102">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</sst>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7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164" fontId="0" fillId="0" borderId="0" xfId="1" applyNumberFormat="1" applyFont="1" applyBorder="1"/>
    <xf numFmtId="9" fontId="0" fillId="0" borderId="0" xfId="2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8" fillId="0" borderId="0" xfId="0" applyNumberFormat="1" applyFo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lef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righ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  <xf numFmtId="0" fontId="11" fillId="2" borderId="7" xfId="0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louisiana/" TargetMode="External"/><Relationship Id="rId3" Type="http://schemas.openxmlformats.org/officeDocument/2006/relationships/hyperlink" Target="https://www.worldometers.info/coronavirus/usa/california/" TargetMode="External"/><Relationship Id="rId7" Type="http://schemas.openxmlformats.org/officeDocument/2006/relationships/hyperlink" Target="https://www.worldometers.info/coronavirus/usa/florida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worldometers.info/coronavirus/usa/pennsylvania/" TargetMode="External"/><Relationship Id="rId10" Type="http://schemas.openxmlformats.org/officeDocument/2006/relationships/hyperlink" Target="https://www.worldometers.info/coronavirus/usa/washington/" TargetMode="External"/><Relationship Id="rId4" Type="http://schemas.openxmlformats.org/officeDocument/2006/relationships/hyperlink" Target="https://www.worldometers.info/coronavirus/usa/massachusetts/" TargetMode="External"/><Relationship Id="rId9" Type="http://schemas.openxmlformats.org/officeDocument/2006/relationships/hyperlink" Target="https://www.worldometers.info/coronavirus/usa/ohio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louisiana/" TargetMode="External"/><Relationship Id="rId3" Type="http://schemas.openxmlformats.org/officeDocument/2006/relationships/hyperlink" Target="https://www.worldometers.info/coronavirus/usa/california/" TargetMode="External"/><Relationship Id="rId7" Type="http://schemas.openxmlformats.org/officeDocument/2006/relationships/hyperlink" Target="https://www.worldometers.info/coronavirus/usa/florida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www.worldometers.info/coronavirus/usa/pennsylvania/" TargetMode="External"/><Relationship Id="rId10" Type="http://schemas.openxmlformats.org/officeDocument/2006/relationships/hyperlink" Target="https://www.worldometers.info/coronavirus/usa/washington/" TargetMode="External"/><Relationship Id="rId4" Type="http://schemas.openxmlformats.org/officeDocument/2006/relationships/hyperlink" Target="https://www.worldometers.info/coronavirus/usa/massachusetts/" TargetMode="External"/><Relationship Id="rId9" Type="http://schemas.openxmlformats.org/officeDocument/2006/relationships/hyperlink" Target="https://www.worldometers.info/coronavirus/usa/ohio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louisiana/" TargetMode="External"/><Relationship Id="rId3" Type="http://schemas.openxmlformats.org/officeDocument/2006/relationships/hyperlink" Target="https://www.worldometers.info/coronavirus/usa/california/" TargetMode="External"/><Relationship Id="rId7" Type="http://schemas.openxmlformats.org/officeDocument/2006/relationships/hyperlink" Target="https://www.worldometers.info/coronavirus/usa/florida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5" Type="http://schemas.openxmlformats.org/officeDocument/2006/relationships/hyperlink" Target="https://www.worldometers.info/coronavirus/usa/pennsylvania/" TargetMode="External"/><Relationship Id="rId10" Type="http://schemas.openxmlformats.org/officeDocument/2006/relationships/hyperlink" Target="https://www.worldometers.info/coronavirus/usa/washington/" TargetMode="External"/><Relationship Id="rId4" Type="http://schemas.openxmlformats.org/officeDocument/2006/relationships/hyperlink" Target="https://www.worldometers.info/coronavirus/usa/massachusetts/" TargetMode="External"/><Relationship Id="rId9" Type="http://schemas.openxmlformats.org/officeDocument/2006/relationships/hyperlink" Target="https://www.worldometers.info/coronavirus/usa/ohio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louisiana/" TargetMode="External"/><Relationship Id="rId3" Type="http://schemas.openxmlformats.org/officeDocument/2006/relationships/hyperlink" Target="https://www.worldometers.info/coronavirus/usa/california/" TargetMode="External"/><Relationship Id="rId7" Type="http://schemas.openxmlformats.org/officeDocument/2006/relationships/hyperlink" Target="https://www.worldometers.info/coronavirus/usa/florida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s://www.worldometers.info/coronavirus/usa/pennsylvania/" TargetMode="External"/><Relationship Id="rId10" Type="http://schemas.openxmlformats.org/officeDocument/2006/relationships/hyperlink" Target="https://www.worldometers.info/coronavirus/usa/washington/" TargetMode="External"/><Relationship Id="rId4" Type="http://schemas.openxmlformats.org/officeDocument/2006/relationships/hyperlink" Target="https://www.worldometers.info/coronavirus/usa/massachusetts/" TargetMode="External"/><Relationship Id="rId9" Type="http://schemas.openxmlformats.org/officeDocument/2006/relationships/hyperlink" Target="https://www.worldometers.info/coronavirus/usa/oh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0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23"/>
  </cols>
  <sheetData>
    <row r="1" spans="1:22" x14ac:dyDescent="0.35">
      <c r="L1" s="60" t="s">
        <v>68</v>
      </c>
      <c r="M1" s="60"/>
      <c r="N1" s="60"/>
      <c r="O1" s="6">
        <v>1.4999999999999999E-2</v>
      </c>
      <c r="P1" s="6"/>
      <c r="Q1" s="61" t="s">
        <v>77</v>
      </c>
      <c r="R1" s="61"/>
      <c r="S1" s="61"/>
      <c r="T1" s="61"/>
      <c r="U1" s="61"/>
    </row>
    <row r="2" spans="1:22" ht="21.5" thickBot="1" x14ac:dyDescent="0.55000000000000004">
      <c r="A2" s="27" t="s">
        <v>57</v>
      </c>
      <c r="B2" s="27"/>
      <c r="C2" s="27"/>
      <c r="D2" s="27"/>
      <c r="E2" s="27"/>
      <c r="F2" s="27"/>
      <c r="G2" s="27"/>
      <c r="H2" s="27"/>
      <c r="I2" s="27"/>
      <c r="J2" s="27"/>
      <c r="K2" s="48"/>
      <c r="L2" s="28"/>
      <c r="N2" s="27" t="s">
        <v>62</v>
      </c>
      <c r="O2" s="27"/>
      <c r="P2" s="20"/>
      <c r="Q2" s="17">
        <v>0.15</v>
      </c>
      <c r="R2" s="17">
        <v>0.6</v>
      </c>
      <c r="S2" s="17">
        <v>0.25</v>
      </c>
      <c r="T2" s="17">
        <v>0.125</v>
      </c>
      <c r="U2" s="18">
        <f>O1</f>
        <v>1.4999999999999999E-2</v>
      </c>
      <c r="V2" s="16"/>
    </row>
    <row r="3" spans="1:22" x14ac:dyDescent="0.35">
      <c r="A3" s="9" t="s">
        <v>0</v>
      </c>
      <c r="B3" s="10" t="s">
        <v>2</v>
      </c>
      <c r="C3" s="10" t="s">
        <v>4</v>
      </c>
      <c r="D3" s="10" t="s">
        <v>2</v>
      </c>
      <c r="E3" s="10" t="s">
        <v>4</v>
      </c>
      <c r="F3" s="10" t="s">
        <v>6</v>
      </c>
      <c r="G3" s="10" t="s">
        <v>79</v>
      </c>
      <c r="H3" s="10" t="s">
        <v>81</v>
      </c>
      <c r="I3" s="10" t="s">
        <v>2</v>
      </c>
      <c r="J3" s="10" t="s">
        <v>83</v>
      </c>
      <c r="K3" s="11"/>
      <c r="L3" s="29"/>
      <c r="M3" s="11" t="s">
        <v>84</v>
      </c>
      <c r="N3" s="11" t="s">
        <v>58</v>
      </c>
      <c r="O3" s="11" t="s">
        <v>60</v>
      </c>
      <c r="P3" s="11"/>
      <c r="Q3" s="21" t="s">
        <v>69</v>
      </c>
      <c r="R3" s="21" t="s">
        <v>71</v>
      </c>
      <c r="S3" s="21" t="s">
        <v>73</v>
      </c>
      <c r="T3" s="21" t="s">
        <v>75</v>
      </c>
      <c r="U3" s="21" t="s">
        <v>76</v>
      </c>
      <c r="V3" s="21" t="s">
        <v>76</v>
      </c>
    </row>
    <row r="4" spans="1:22" ht="15" thickBot="1" x14ac:dyDescent="0.4">
      <c r="A4" s="12" t="s">
        <v>1</v>
      </c>
      <c r="B4" s="13" t="s">
        <v>3</v>
      </c>
      <c r="C4" s="13" t="s">
        <v>3</v>
      </c>
      <c r="D4" s="13" t="s">
        <v>5</v>
      </c>
      <c r="E4" s="13" t="s">
        <v>5</v>
      </c>
      <c r="F4" s="13" t="s">
        <v>3</v>
      </c>
      <c r="G4" s="13" t="s">
        <v>80</v>
      </c>
      <c r="H4" s="13" t="s">
        <v>80</v>
      </c>
      <c r="I4" s="13" t="s">
        <v>82</v>
      </c>
      <c r="J4" s="13" t="s">
        <v>80</v>
      </c>
      <c r="K4" s="11"/>
      <c r="L4" s="29"/>
      <c r="M4" s="11" t="s">
        <v>85</v>
      </c>
      <c r="N4" s="11" t="s">
        <v>59</v>
      </c>
      <c r="O4" s="11" t="s">
        <v>61</v>
      </c>
      <c r="P4" s="11"/>
      <c r="Q4" s="21" t="s">
        <v>70</v>
      </c>
      <c r="R4" s="21" t="s">
        <v>72</v>
      </c>
      <c r="S4" s="21" t="s">
        <v>74</v>
      </c>
      <c r="T4" s="21" t="s">
        <v>74</v>
      </c>
      <c r="U4" s="21" t="s">
        <v>5</v>
      </c>
      <c r="V4" s="21" t="s">
        <v>78</v>
      </c>
    </row>
    <row r="5" spans="1:22" ht="15" thickBot="1" x14ac:dyDescent="0.4">
      <c r="A5" s="46" t="s">
        <v>7</v>
      </c>
      <c r="B5" s="1">
        <v>371193</v>
      </c>
      <c r="C5" s="2"/>
      <c r="D5" s="1">
        <v>29231</v>
      </c>
      <c r="E5" s="2"/>
      <c r="F5" s="1">
        <v>277880</v>
      </c>
      <c r="G5" s="1">
        <v>19081</v>
      </c>
      <c r="H5" s="1">
        <v>1503</v>
      </c>
      <c r="I5" s="1">
        <v>1699826</v>
      </c>
      <c r="J5" s="1">
        <v>87379</v>
      </c>
      <c r="K5" s="7"/>
      <c r="L5" s="8"/>
      <c r="M5" s="26">
        <f t="shared" ref="M5:M16" si="0">D5/B5</f>
        <v>7.8748791060176238E-2</v>
      </c>
      <c r="N5" s="4">
        <f t="shared" ref="N5:N16" si="1">D5/$O$1</f>
        <v>1948733.3333333335</v>
      </c>
      <c r="O5" s="5">
        <f t="shared" ref="O5:O16" si="2">ABS(F5-N5)/N5</f>
        <v>0.85740480996202662</v>
      </c>
      <c r="P5" s="5"/>
      <c r="Q5" s="22">
        <f t="shared" ref="Q5:Q16" si="3">$Q$2*$N5</f>
        <v>292310</v>
      </c>
      <c r="R5" s="22">
        <f t="shared" ref="R5:R16" si="4">$R$2*$N5</f>
        <v>1169240</v>
      </c>
      <c r="S5" s="22">
        <f t="shared" ref="S5:S16" si="5">$S$2*$N5</f>
        <v>487183.33333333337</v>
      </c>
      <c r="T5" s="22">
        <f t="shared" ref="T5:T16" si="6">$T$2*$N5</f>
        <v>243591.66666666669</v>
      </c>
      <c r="U5" s="22">
        <f t="shared" ref="U5:U16" si="7">$U$2*$N5</f>
        <v>29231</v>
      </c>
      <c r="V5" s="19">
        <f t="shared" ref="V5:V16" si="8">N5-U5</f>
        <v>1919502.3333333335</v>
      </c>
    </row>
    <row r="6" spans="1:22" ht="15" thickBot="1" x14ac:dyDescent="0.4">
      <c r="A6" s="46" t="s">
        <v>8</v>
      </c>
      <c r="B6" s="1">
        <v>155384</v>
      </c>
      <c r="C6" s="2"/>
      <c r="D6" s="1">
        <v>11139</v>
      </c>
      <c r="E6" s="2"/>
      <c r="F6" s="1">
        <v>131283</v>
      </c>
      <c r="G6" s="1">
        <v>17494</v>
      </c>
      <c r="H6" s="1">
        <v>1254</v>
      </c>
      <c r="I6" s="1">
        <v>603807</v>
      </c>
      <c r="J6" s="1">
        <v>67980</v>
      </c>
      <c r="K6" s="7"/>
      <c r="L6" s="8"/>
      <c r="M6" s="26">
        <f t="shared" si="0"/>
        <v>7.1686917571950781E-2</v>
      </c>
      <c r="N6" s="4">
        <f t="shared" si="1"/>
        <v>742600</v>
      </c>
      <c r="O6" s="5">
        <f t="shared" si="2"/>
        <v>0.82321168866145977</v>
      </c>
      <c r="P6" s="5"/>
      <c r="Q6" s="22">
        <f t="shared" si="3"/>
        <v>111390</v>
      </c>
      <c r="R6" s="22">
        <f t="shared" si="4"/>
        <v>445560</v>
      </c>
      <c r="S6" s="22">
        <f t="shared" si="5"/>
        <v>185650</v>
      </c>
      <c r="T6" s="22">
        <f t="shared" si="6"/>
        <v>92825</v>
      </c>
      <c r="U6" s="22">
        <f t="shared" si="7"/>
        <v>11139</v>
      </c>
      <c r="V6" s="19">
        <f t="shared" si="8"/>
        <v>731461</v>
      </c>
    </row>
    <row r="7" spans="1:22" ht="15" thickBot="1" x14ac:dyDescent="0.4">
      <c r="A7" s="3" t="s">
        <v>12</v>
      </c>
      <c r="B7" s="1">
        <v>110304</v>
      </c>
      <c r="C7" s="2"/>
      <c r="D7" s="1">
        <v>4856</v>
      </c>
      <c r="E7" s="2"/>
      <c r="F7" s="1">
        <v>102095</v>
      </c>
      <c r="G7" s="1">
        <v>8705</v>
      </c>
      <c r="H7" s="2">
        <v>383</v>
      </c>
      <c r="I7" s="1">
        <v>747921</v>
      </c>
      <c r="J7" s="1">
        <v>59022</v>
      </c>
      <c r="K7" s="7"/>
      <c r="L7" s="8"/>
      <c r="M7" s="26">
        <f t="shared" si="0"/>
        <v>4.4023788801856686E-2</v>
      </c>
      <c r="N7" s="4">
        <f t="shared" si="1"/>
        <v>323733.33333333337</v>
      </c>
      <c r="O7" s="5">
        <f t="shared" si="2"/>
        <v>0.68463241350906101</v>
      </c>
      <c r="P7" s="5"/>
      <c r="Q7" s="22">
        <f t="shared" si="3"/>
        <v>48560.000000000007</v>
      </c>
      <c r="R7" s="22">
        <f t="shared" si="4"/>
        <v>194240.00000000003</v>
      </c>
      <c r="S7" s="22">
        <f t="shared" si="5"/>
        <v>80933.333333333343</v>
      </c>
      <c r="T7" s="22">
        <f t="shared" si="6"/>
        <v>40466.666666666672</v>
      </c>
      <c r="U7" s="22">
        <f t="shared" si="7"/>
        <v>4856</v>
      </c>
      <c r="V7" s="19">
        <f t="shared" si="8"/>
        <v>318877.33333333337</v>
      </c>
    </row>
    <row r="8" spans="1:22" ht="15" thickBot="1" x14ac:dyDescent="0.4">
      <c r="A8" s="46" t="s">
        <v>10</v>
      </c>
      <c r="B8" s="1">
        <v>94486</v>
      </c>
      <c r="C8" s="2"/>
      <c r="D8" s="1">
        <v>3790</v>
      </c>
      <c r="E8" s="2"/>
      <c r="F8" s="1">
        <v>73438</v>
      </c>
      <c r="G8" s="1">
        <v>2391</v>
      </c>
      <c r="H8" s="2">
        <v>96</v>
      </c>
      <c r="I8" s="1">
        <v>1582745</v>
      </c>
      <c r="J8" s="1">
        <v>40057</v>
      </c>
      <c r="K8" s="7"/>
      <c r="L8" s="8"/>
      <c r="M8" s="26">
        <f t="shared" si="0"/>
        <v>4.0111762589166648E-2</v>
      </c>
      <c r="N8" s="4">
        <f t="shared" si="1"/>
        <v>252666.66666666669</v>
      </c>
      <c r="O8" s="5">
        <f t="shared" si="2"/>
        <v>0.70934828496042224</v>
      </c>
      <c r="P8" s="5"/>
      <c r="Q8" s="22">
        <f t="shared" si="3"/>
        <v>37900</v>
      </c>
      <c r="R8" s="22">
        <f t="shared" si="4"/>
        <v>151600</v>
      </c>
      <c r="S8" s="22">
        <f t="shared" si="5"/>
        <v>63166.666666666672</v>
      </c>
      <c r="T8" s="22">
        <f t="shared" si="6"/>
        <v>31583.333333333336</v>
      </c>
      <c r="U8" s="22">
        <f t="shared" si="7"/>
        <v>3790</v>
      </c>
      <c r="V8" s="19">
        <f t="shared" si="8"/>
        <v>248876.66666666669</v>
      </c>
    </row>
    <row r="9" spans="1:22" ht="15" thickBot="1" x14ac:dyDescent="0.4">
      <c r="A9" s="46" t="s">
        <v>17</v>
      </c>
      <c r="B9" s="1">
        <v>92675</v>
      </c>
      <c r="C9" s="2"/>
      <c r="D9" s="1">
        <v>6372</v>
      </c>
      <c r="E9" s="2"/>
      <c r="F9" s="1">
        <v>53754</v>
      </c>
      <c r="G9" s="1">
        <v>13446</v>
      </c>
      <c r="H9" s="2">
        <v>924</v>
      </c>
      <c r="I9" s="1">
        <v>532373</v>
      </c>
      <c r="J9" s="1">
        <v>77239</v>
      </c>
      <c r="K9" s="8"/>
      <c r="L9" s="8"/>
      <c r="M9" s="26">
        <f t="shared" si="0"/>
        <v>6.8756406797949823E-2</v>
      </c>
      <c r="N9" s="4">
        <f t="shared" si="1"/>
        <v>424800</v>
      </c>
      <c r="O9" s="5">
        <f t="shared" si="2"/>
        <v>0.87346045197740108</v>
      </c>
      <c r="P9" s="5"/>
      <c r="Q9" s="22">
        <f t="shared" si="3"/>
        <v>63720</v>
      </c>
      <c r="R9" s="22">
        <f t="shared" si="4"/>
        <v>254880</v>
      </c>
      <c r="S9" s="22">
        <f t="shared" si="5"/>
        <v>106200</v>
      </c>
      <c r="T9" s="22">
        <f t="shared" si="6"/>
        <v>53100</v>
      </c>
      <c r="U9" s="22">
        <f t="shared" si="7"/>
        <v>6372</v>
      </c>
      <c r="V9" s="19">
        <f t="shared" si="8"/>
        <v>418428</v>
      </c>
    </row>
    <row r="10" spans="1:22" ht="15" thickBot="1" x14ac:dyDescent="0.4">
      <c r="A10" s="46" t="s">
        <v>19</v>
      </c>
      <c r="B10" s="1">
        <v>71681</v>
      </c>
      <c r="C10" s="2"/>
      <c r="D10" s="1">
        <v>5165</v>
      </c>
      <c r="E10" s="2"/>
      <c r="F10" s="1">
        <v>25888</v>
      </c>
      <c r="G10" s="1">
        <v>5599</v>
      </c>
      <c r="H10" s="2">
        <v>403</v>
      </c>
      <c r="I10" s="1">
        <v>410112</v>
      </c>
      <c r="J10" s="1">
        <v>32035</v>
      </c>
      <c r="K10" s="7"/>
      <c r="L10" s="8"/>
      <c r="M10" s="26">
        <f t="shared" si="0"/>
        <v>7.2055356370586354E-2</v>
      </c>
      <c r="N10" s="4">
        <f t="shared" si="1"/>
        <v>344333.33333333337</v>
      </c>
      <c r="O10" s="5">
        <f t="shared" si="2"/>
        <v>0.92481703775411428</v>
      </c>
      <c r="P10" s="5"/>
      <c r="Q10" s="22">
        <f t="shared" si="3"/>
        <v>51650.000000000007</v>
      </c>
      <c r="R10" s="22">
        <f t="shared" si="4"/>
        <v>206600.00000000003</v>
      </c>
      <c r="S10" s="22">
        <f t="shared" si="5"/>
        <v>86083.333333333343</v>
      </c>
      <c r="T10" s="22">
        <f t="shared" si="6"/>
        <v>43041.666666666672</v>
      </c>
      <c r="U10" s="22">
        <f t="shared" si="7"/>
        <v>5165</v>
      </c>
      <c r="V10" s="19">
        <f t="shared" si="8"/>
        <v>339168.33333333337</v>
      </c>
    </row>
    <row r="11" spans="1:22" ht="15" thickBot="1" x14ac:dyDescent="0.4">
      <c r="A11" s="46" t="s">
        <v>15</v>
      </c>
      <c r="B11" s="1">
        <v>56166</v>
      </c>
      <c r="C11" s="2"/>
      <c r="D11" s="1">
        <v>1535</v>
      </c>
      <c r="E11" s="2"/>
      <c r="F11" s="1">
        <v>22138</v>
      </c>
      <c r="G11" s="1">
        <v>1937</v>
      </c>
      <c r="H11" s="2">
        <v>53</v>
      </c>
      <c r="I11" s="1">
        <v>872935</v>
      </c>
      <c r="J11" s="1">
        <v>30105</v>
      </c>
      <c r="K11" s="7"/>
      <c r="L11" s="8"/>
      <c r="M11" s="26">
        <f t="shared" si="0"/>
        <v>2.7329701242744722E-2</v>
      </c>
      <c r="N11" s="4">
        <f t="shared" si="1"/>
        <v>102333.33333333334</v>
      </c>
      <c r="O11" s="5">
        <f t="shared" si="2"/>
        <v>0.7836677524429968</v>
      </c>
      <c r="P11" s="5"/>
      <c r="Q11" s="22">
        <f t="shared" si="3"/>
        <v>15350</v>
      </c>
      <c r="R11" s="22">
        <f t="shared" si="4"/>
        <v>61400</v>
      </c>
      <c r="S11" s="22">
        <f t="shared" si="5"/>
        <v>25583.333333333336</v>
      </c>
      <c r="T11" s="22">
        <f t="shared" si="6"/>
        <v>12791.666666666668</v>
      </c>
      <c r="U11" s="22">
        <f t="shared" si="7"/>
        <v>1535</v>
      </c>
      <c r="V11" s="19">
        <f t="shared" si="8"/>
        <v>100798.33333333334</v>
      </c>
    </row>
    <row r="12" spans="1:22" ht="15" thickBot="1" x14ac:dyDescent="0.4">
      <c r="A12" s="3" t="s">
        <v>11</v>
      </c>
      <c r="B12" s="1">
        <v>54679</v>
      </c>
      <c r="C12" s="2"/>
      <c r="D12" s="1">
        <v>5228</v>
      </c>
      <c r="E12" s="2"/>
      <c r="F12" s="1">
        <v>16283</v>
      </c>
      <c r="G12" s="1">
        <v>5475</v>
      </c>
      <c r="H12" s="2">
        <v>523</v>
      </c>
      <c r="I12" s="1">
        <v>537698</v>
      </c>
      <c r="J12" s="1">
        <v>53841</v>
      </c>
      <c r="K12" s="7"/>
      <c r="L12" s="8"/>
      <c r="M12" s="26">
        <f t="shared" si="0"/>
        <v>9.5612575211690046E-2</v>
      </c>
      <c r="N12" s="4">
        <f t="shared" si="1"/>
        <v>348533.33333333337</v>
      </c>
      <c r="O12" s="5">
        <f t="shared" si="2"/>
        <v>0.95328136954858456</v>
      </c>
      <c r="P12" s="5"/>
      <c r="Q12" s="22">
        <f t="shared" si="3"/>
        <v>52280.000000000007</v>
      </c>
      <c r="R12" s="22">
        <f t="shared" si="4"/>
        <v>209120.00000000003</v>
      </c>
      <c r="S12" s="22">
        <f t="shared" si="5"/>
        <v>87133.333333333343</v>
      </c>
      <c r="T12" s="22">
        <f t="shared" si="6"/>
        <v>43566.666666666672</v>
      </c>
      <c r="U12" s="22">
        <f t="shared" si="7"/>
        <v>5228</v>
      </c>
      <c r="V12" s="19">
        <f t="shared" si="8"/>
        <v>343305.33333333337</v>
      </c>
    </row>
    <row r="13" spans="1:22" ht="15" thickBot="1" x14ac:dyDescent="0.4">
      <c r="A13" s="46" t="s">
        <v>13</v>
      </c>
      <c r="B13" s="1">
        <v>50867</v>
      </c>
      <c r="C13" s="2"/>
      <c r="D13" s="1">
        <v>2237</v>
      </c>
      <c r="E13" s="2"/>
      <c r="F13" s="1">
        <v>40992</v>
      </c>
      <c r="G13" s="1">
        <v>2368</v>
      </c>
      <c r="H13" s="2">
        <v>104</v>
      </c>
      <c r="I13" s="1">
        <v>872916</v>
      </c>
      <c r="J13" s="1">
        <v>40643</v>
      </c>
      <c r="K13" s="7"/>
      <c r="L13" s="8"/>
      <c r="M13" s="26">
        <f t="shared" si="0"/>
        <v>4.3977431340554783E-2</v>
      </c>
      <c r="N13" s="30">
        <f t="shared" si="1"/>
        <v>149133.33333333334</v>
      </c>
      <c r="O13" s="31">
        <f t="shared" si="2"/>
        <v>0.72513187304425575</v>
      </c>
      <c r="P13" s="5"/>
      <c r="Q13" s="22">
        <f t="shared" si="3"/>
        <v>22370</v>
      </c>
      <c r="R13" s="22">
        <f t="shared" si="4"/>
        <v>89480</v>
      </c>
      <c r="S13" s="22">
        <f t="shared" si="5"/>
        <v>37283.333333333336</v>
      </c>
      <c r="T13" s="22">
        <f t="shared" si="6"/>
        <v>18641.666666666668</v>
      </c>
      <c r="U13" s="22">
        <f t="shared" si="7"/>
        <v>2237</v>
      </c>
      <c r="V13" s="19">
        <f t="shared" si="8"/>
        <v>146896.33333333334</v>
      </c>
    </row>
    <row r="14" spans="1:22" ht="15" thickBot="1" x14ac:dyDescent="0.4">
      <c r="A14" s="3" t="s">
        <v>26</v>
      </c>
      <c r="B14" s="1">
        <v>46313</v>
      </c>
      <c r="C14" s="2"/>
      <c r="D14" s="1">
        <v>2277</v>
      </c>
      <c r="E14" s="2"/>
      <c r="F14" s="1">
        <v>40753</v>
      </c>
      <c r="G14" s="1">
        <v>7661</v>
      </c>
      <c r="H14" s="2">
        <v>377</v>
      </c>
      <c r="I14" s="1">
        <v>240362</v>
      </c>
      <c r="J14" s="1">
        <v>39758</v>
      </c>
      <c r="K14" s="8"/>
      <c r="L14" s="8"/>
      <c r="M14" s="26">
        <f t="shared" si="0"/>
        <v>4.9165461101634528E-2</v>
      </c>
      <c r="N14" s="4">
        <f t="shared" si="1"/>
        <v>151800</v>
      </c>
      <c r="O14" s="5">
        <f t="shared" si="2"/>
        <v>0.73153491436100126</v>
      </c>
      <c r="P14" s="5"/>
      <c r="Q14" s="22">
        <f t="shared" si="3"/>
        <v>22770</v>
      </c>
      <c r="R14" s="22">
        <f t="shared" si="4"/>
        <v>91080</v>
      </c>
      <c r="S14" s="22">
        <f t="shared" si="5"/>
        <v>37950</v>
      </c>
      <c r="T14" s="22">
        <f t="shared" si="6"/>
        <v>18975</v>
      </c>
      <c r="U14" s="22">
        <f t="shared" si="7"/>
        <v>2277</v>
      </c>
      <c r="V14" s="19">
        <f t="shared" si="8"/>
        <v>149523</v>
      </c>
    </row>
    <row r="15" spans="1:22" ht="15" thickBot="1" x14ac:dyDescent="0.4">
      <c r="A15" s="3" t="s">
        <v>16</v>
      </c>
      <c r="B15" s="1">
        <v>42902</v>
      </c>
      <c r="C15" s="2"/>
      <c r="D15" s="1">
        <v>1827</v>
      </c>
      <c r="E15" s="2"/>
      <c r="F15" s="1">
        <v>40378</v>
      </c>
      <c r="G15" s="1">
        <v>4041</v>
      </c>
      <c r="H15" s="2">
        <v>172</v>
      </c>
      <c r="I15" s="1">
        <v>481954</v>
      </c>
      <c r="J15" s="1">
        <v>45393</v>
      </c>
      <c r="K15" s="8"/>
      <c r="L15" s="8"/>
      <c r="M15" s="26">
        <f t="shared" si="0"/>
        <v>4.2585427252808727E-2</v>
      </c>
      <c r="N15" s="4">
        <f t="shared" si="1"/>
        <v>121800</v>
      </c>
      <c r="O15" s="5">
        <f t="shared" si="2"/>
        <v>0.6684893267651888</v>
      </c>
      <c r="P15" s="5"/>
      <c r="Q15" s="22">
        <f t="shared" si="3"/>
        <v>18270</v>
      </c>
      <c r="R15" s="22">
        <f t="shared" si="4"/>
        <v>73080</v>
      </c>
      <c r="S15" s="22">
        <f t="shared" si="5"/>
        <v>30450</v>
      </c>
      <c r="T15" s="22">
        <f t="shared" si="6"/>
        <v>15225</v>
      </c>
      <c r="U15" s="22">
        <f t="shared" si="7"/>
        <v>1827</v>
      </c>
      <c r="V15" s="19">
        <f t="shared" si="8"/>
        <v>119973</v>
      </c>
    </row>
    <row r="16" spans="1:22" ht="15" thickBot="1" x14ac:dyDescent="0.4">
      <c r="A16" s="3" t="s">
        <v>23</v>
      </c>
      <c r="B16" s="1">
        <v>40468</v>
      </c>
      <c r="C16" s="2"/>
      <c r="D16" s="1">
        <v>3693</v>
      </c>
      <c r="E16" s="2"/>
      <c r="F16" s="1">
        <v>30153</v>
      </c>
      <c r="G16" s="1">
        <v>11351</v>
      </c>
      <c r="H16" s="1">
        <v>1036</v>
      </c>
      <c r="I16" s="1">
        <v>214136</v>
      </c>
      <c r="J16" s="1">
        <v>60061</v>
      </c>
      <c r="K16" s="8"/>
      <c r="L16" s="8"/>
      <c r="M16" s="26">
        <f t="shared" si="0"/>
        <v>9.1257289710388462E-2</v>
      </c>
      <c r="N16" s="4">
        <f t="shared" si="1"/>
        <v>246200</v>
      </c>
      <c r="O16" s="5">
        <f t="shared" si="2"/>
        <v>0.87752640129975634</v>
      </c>
      <c r="P16" s="5"/>
      <c r="Q16" s="22">
        <f t="shared" si="3"/>
        <v>36930</v>
      </c>
      <c r="R16" s="22">
        <f t="shared" si="4"/>
        <v>147720</v>
      </c>
      <c r="S16" s="22">
        <f t="shared" si="5"/>
        <v>61550</v>
      </c>
      <c r="T16" s="22">
        <f t="shared" si="6"/>
        <v>30775</v>
      </c>
      <c r="U16" s="22">
        <f t="shared" si="7"/>
        <v>3693</v>
      </c>
      <c r="V16" s="19">
        <f t="shared" si="8"/>
        <v>242507</v>
      </c>
    </row>
    <row r="17" spans="1:22" ht="15" thickBot="1" x14ac:dyDescent="0.4">
      <c r="A17" s="46" t="s">
        <v>14</v>
      </c>
      <c r="B17" s="1">
        <v>37169</v>
      </c>
      <c r="C17" s="2"/>
      <c r="D17" s="1">
        <v>2690</v>
      </c>
      <c r="E17" s="2"/>
      <c r="F17" s="1">
        <v>8230</v>
      </c>
      <c r="G17" s="1">
        <v>7995</v>
      </c>
      <c r="H17" s="2">
        <v>579</v>
      </c>
      <c r="I17" s="1">
        <v>316036</v>
      </c>
      <c r="J17" s="1">
        <v>67982</v>
      </c>
      <c r="K17" s="7"/>
      <c r="L17" s="8"/>
      <c r="M17" s="26">
        <f t="shared" ref="M17:M38" si="9">D17/B17</f>
        <v>7.2372138072049286E-2</v>
      </c>
      <c r="N17" s="4">
        <f t="shared" ref="N17:N39" si="10">D17/$O$1</f>
        <v>179333.33333333334</v>
      </c>
      <c r="O17" s="5">
        <f t="shared" ref="O17:O39" si="11">ABS(F17-N17)/N17</f>
        <v>0.95410780669144979</v>
      </c>
      <c r="P17" s="5"/>
      <c r="Q17" s="22">
        <f t="shared" ref="Q17:Q38" si="12">$Q$2*$N17</f>
        <v>26900</v>
      </c>
      <c r="R17" s="22">
        <f t="shared" ref="R17:R38" si="13">$R$2*$N17</f>
        <v>107600</v>
      </c>
      <c r="S17" s="22">
        <f t="shared" ref="S17:S38" si="14">$S$2*$N17</f>
        <v>44833.333333333336</v>
      </c>
      <c r="T17" s="22">
        <f t="shared" ref="T17:T38" si="15">$T$2*$N17</f>
        <v>22416.666666666668</v>
      </c>
      <c r="U17" s="22">
        <f t="shared" ref="U17:U38" si="16">$U$2*$N17</f>
        <v>2690</v>
      </c>
      <c r="V17" s="19">
        <f t="shared" ref="V17:V38" si="17">N17-U17</f>
        <v>176643.33333333334</v>
      </c>
    </row>
    <row r="18" spans="1:22" ht="15" thickBot="1" x14ac:dyDescent="0.4">
      <c r="A18" s="3" t="s">
        <v>29</v>
      </c>
      <c r="B18" s="1">
        <v>36244</v>
      </c>
      <c r="C18" s="2"/>
      <c r="D18" s="1">
        <v>1171</v>
      </c>
      <c r="E18" s="2"/>
      <c r="F18" s="1">
        <v>29971</v>
      </c>
      <c r="G18" s="1">
        <v>4246</v>
      </c>
      <c r="H18" s="2">
        <v>137</v>
      </c>
      <c r="I18" s="1">
        <v>272333</v>
      </c>
      <c r="J18" s="1">
        <v>31906</v>
      </c>
      <c r="K18" s="7"/>
      <c r="L18" s="8"/>
      <c r="M18" s="26">
        <f t="shared" si="9"/>
        <v>3.230879593863812E-2</v>
      </c>
      <c r="N18" s="4">
        <f t="shared" si="10"/>
        <v>78066.666666666672</v>
      </c>
      <c r="O18" s="5">
        <f t="shared" si="11"/>
        <v>0.61608454312553373</v>
      </c>
      <c r="P18" s="5"/>
      <c r="Q18" s="22">
        <f t="shared" si="12"/>
        <v>11710</v>
      </c>
      <c r="R18" s="22">
        <f t="shared" si="13"/>
        <v>46840</v>
      </c>
      <c r="S18" s="22">
        <f t="shared" si="14"/>
        <v>19516.666666666668</v>
      </c>
      <c r="T18" s="22">
        <f t="shared" si="15"/>
        <v>9758.3333333333339</v>
      </c>
      <c r="U18" s="22">
        <f t="shared" si="16"/>
        <v>1171</v>
      </c>
      <c r="V18" s="19">
        <f t="shared" si="17"/>
        <v>76895.666666666672</v>
      </c>
    </row>
    <row r="19" spans="1:22" ht="15" thickBot="1" x14ac:dyDescent="0.4">
      <c r="A19" s="46" t="s">
        <v>21</v>
      </c>
      <c r="B19" s="1">
        <v>31973</v>
      </c>
      <c r="C19" s="2"/>
      <c r="D19" s="1">
        <v>1976</v>
      </c>
      <c r="E19" s="2"/>
      <c r="F19" s="1">
        <v>24259</v>
      </c>
      <c r="G19" s="1">
        <v>2735</v>
      </c>
      <c r="H19" s="2">
        <v>169</v>
      </c>
      <c r="I19" s="1">
        <v>324553</v>
      </c>
      <c r="J19" s="1">
        <v>27765</v>
      </c>
      <c r="K19" s="7"/>
      <c r="L19" s="8"/>
      <c r="M19" s="26">
        <f t="shared" si="9"/>
        <v>6.1802145560316518E-2</v>
      </c>
      <c r="N19" s="4">
        <f t="shared" si="10"/>
        <v>131733.33333333334</v>
      </c>
      <c r="O19" s="5">
        <f t="shared" si="11"/>
        <v>0.81584767206477737</v>
      </c>
      <c r="P19" s="5"/>
      <c r="Q19" s="22">
        <f t="shared" si="12"/>
        <v>19760</v>
      </c>
      <c r="R19" s="22">
        <f t="shared" si="13"/>
        <v>79040</v>
      </c>
      <c r="S19" s="22">
        <f t="shared" si="14"/>
        <v>32933.333333333336</v>
      </c>
      <c r="T19" s="22">
        <f t="shared" si="15"/>
        <v>16466.666666666668</v>
      </c>
      <c r="U19" s="22">
        <f t="shared" si="16"/>
        <v>1976</v>
      </c>
      <c r="V19" s="19">
        <f t="shared" si="17"/>
        <v>129757.33333333334</v>
      </c>
    </row>
    <row r="20" spans="1:22" ht="15" thickBot="1" x14ac:dyDescent="0.4">
      <c r="A20" s="3" t="s">
        <v>27</v>
      </c>
      <c r="B20" s="1">
        <v>31376</v>
      </c>
      <c r="C20" s="2"/>
      <c r="D20" s="1">
        <v>1976</v>
      </c>
      <c r="E20" s="2"/>
      <c r="F20" s="1">
        <v>27446</v>
      </c>
      <c r="G20" s="1">
        <v>4661</v>
      </c>
      <c r="H20" s="2">
        <v>294</v>
      </c>
      <c r="I20" s="1">
        <v>220801</v>
      </c>
      <c r="J20" s="1">
        <v>32798</v>
      </c>
      <c r="K20" s="7"/>
      <c r="L20" s="8"/>
      <c r="M20" s="26">
        <f t="shared" si="9"/>
        <v>6.297807241203468E-2</v>
      </c>
      <c r="N20" s="4">
        <f t="shared" si="10"/>
        <v>131733.33333333334</v>
      </c>
      <c r="O20" s="5">
        <f t="shared" si="11"/>
        <v>0.79165485829959514</v>
      </c>
      <c r="P20" s="5"/>
      <c r="Q20" s="22">
        <f t="shared" si="12"/>
        <v>19760</v>
      </c>
      <c r="R20" s="22">
        <f t="shared" si="13"/>
        <v>79040</v>
      </c>
      <c r="S20" s="22">
        <f t="shared" si="14"/>
        <v>32933.333333333336</v>
      </c>
      <c r="T20" s="22">
        <f t="shared" si="15"/>
        <v>16466.666666666668</v>
      </c>
      <c r="U20" s="22">
        <f t="shared" si="16"/>
        <v>1976</v>
      </c>
      <c r="V20" s="19">
        <f t="shared" si="17"/>
        <v>129757.33333333334</v>
      </c>
    </row>
    <row r="21" spans="1:22" ht="15" thickBot="1" x14ac:dyDescent="0.4">
      <c r="A21" s="3" t="s">
        <v>18</v>
      </c>
      <c r="B21" s="1">
        <v>24174</v>
      </c>
      <c r="C21" s="2"/>
      <c r="D21" s="1">
        <v>1332</v>
      </c>
      <c r="E21" s="2"/>
      <c r="F21" s="1">
        <v>21351</v>
      </c>
      <c r="G21" s="1">
        <v>4198</v>
      </c>
      <c r="H21" s="2">
        <v>231</v>
      </c>
      <c r="I21" s="1">
        <v>150308</v>
      </c>
      <c r="J21" s="1">
        <v>26101</v>
      </c>
      <c r="K21" s="8"/>
      <c r="L21" s="8"/>
      <c r="M21" s="26">
        <f t="shared" si="9"/>
        <v>5.5100521221146684E-2</v>
      </c>
      <c r="N21" s="4">
        <f t="shared" si="10"/>
        <v>88800</v>
      </c>
      <c r="O21" s="5">
        <f t="shared" si="11"/>
        <v>0.75956081081081084</v>
      </c>
      <c r="P21" s="5"/>
      <c r="Q21" s="22">
        <f t="shared" si="12"/>
        <v>13320</v>
      </c>
      <c r="R21" s="22">
        <f t="shared" si="13"/>
        <v>53280</v>
      </c>
      <c r="S21" s="22">
        <f t="shared" si="14"/>
        <v>22200</v>
      </c>
      <c r="T21" s="22">
        <f t="shared" si="15"/>
        <v>11100</v>
      </c>
      <c r="U21" s="22">
        <f t="shared" si="16"/>
        <v>1332</v>
      </c>
      <c r="V21" s="19">
        <f t="shared" si="17"/>
        <v>87468</v>
      </c>
    </row>
    <row r="22" spans="1:22" ht="15" thickBot="1" x14ac:dyDescent="0.4">
      <c r="A22" s="3" t="s">
        <v>24</v>
      </c>
      <c r="B22" s="1">
        <v>23364</v>
      </c>
      <c r="C22" s="2"/>
      <c r="D22" s="2">
        <v>784</v>
      </c>
      <c r="E22" s="2"/>
      <c r="F22" s="1">
        <v>10943</v>
      </c>
      <c r="G22" s="1">
        <v>2228</v>
      </c>
      <c r="H22" s="2">
        <v>75</v>
      </c>
      <c r="I22" s="1">
        <v>336656</v>
      </c>
      <c r="J22" s="1">
        <v>32099</v>
      </c>
      <c r="K22" s="7"/>
      <c r="L22" s="8"/>
      <c r="M22" s="26">
        <f t="shared" si="9"/>
        <v>3.3555897962677626E-2</v>
      </c>
      <c r="N22" s="4">
        <f t="shared" si="10"/>
        <v>52266.666666666672</v>
      </c>
      <c r="O22" s="5">
        <f t="shared" si="11"/>
        <v>0.79063137755102042</v>
      </c>
      <c r="P22" s="5"/>
      <c r="Q22" s="22">
        <f t="shared" si="12"/>
        <v>7840</v>
      </c>
      <c r="R22" s="22">
        <f t="shared" si="13"/>
        <v>31360</v>
      </c>
      <c r="S22" s="22">
        <f t="shared" si="14"/>
        <v>13066.666666666668</v>
      </c>
      <c r="T22" s="22">
        <f t="shared" si="15"/>
        <v>6533.3333333333339</v>
      </c>
      <c r="U22" s="22">
        <f t="shared" si="16"/>
        <v>784</v>
      </c>
      <c r="V22" s="19">
        <f t="shared" si="17"/>
        <v>51482.666666666672</v>
      </c>
    </row>
    <row r="23" spans="1:22" ht="15" thickBot="1" x14ac:dyDescent="0.4">
      <c r="A23" s="46" t="s">
        <v>9</v>
      </c>
      <c r="B23" s="1">
        <v>20595</v>
      </c>
      <c r="C23" s="2"/>
      <c r="D23" s="1">
        <v>1086</v>
      </c>
      <c r="E23" s="2"/>
      <c r="F23" s="1">
        <v>14095</v>
      </c>
      <c r="G23" s="1">
        <v>2705</v>
      </c>
      <c r="H23" s="2">
        <v>143</v>
      </c>
      <c r="I23" s="1">
        <v>316276</v>
      </c>
      <c r="J23" s="1">
        <v>41534</v>
      </c>
      <c r="K23" s="7"/>
      <c r="L23" s="8"/>
      <c r="M23" s="26">
        <f t="shared" si="9"/>
        <v>5.2731245447924256E-2</v>
      </c>
      <c r="N23" s="4">
        <f t="shared" si="10"/>
        <v>72400</v>
      </c>
      <c r="O23" s="5">
        <f t="shared" si="11"/>
        <v>0.80531767955801103</v>
      </c>
      <c r="P23" s="5"/>
      <c r="Q23" s="22">
        <f t="shared" si="12"/>
        <v>10860</v>
      </c>
      <c r="R23" s="22">
        <f t="shared" si="13"/>
        <v>43440</v>
      </c>
      <c r="S23" s="22">
        <f t="shared" si="14"/>
        <v>18100</v>
      </c>
      <c r="T23" s="22">
        <f t="shared" si="15"/>
        <v>9050</v>
      </c>
      <c r="U23" s="22">
        <f t="shared" si="16"/>
        <v>1086</v>
      </c>
      <c r="V23" s="19">
        <f t="shared" si="17"/>
        <v>71314</v>
      </c>
    </row>
    <row r="24" spans="1:22" ht="15" thickBot="1" x14ac:dyDescent="0.4">
      <c r="A24" s="3" t="s">
        <v>32</v>
      </c>
      <c r="B24" s="1">
        <v>20573</v>
      </c>
      <c r="C24" s="2"/>
      <c r="D24" s="2">
        <v>878</v>
      </c>
      <c r="E24" s="2"/>
      <c r="F24" s="1">
        <v>5580</v>
      </c>
      <c r="G24" s="1">
        <v>3648</v>
      </c>
      <c r="H24" s="2">
        <v>156</v>
      </c>
      <c r="I24" s="1">
        <v>197964</v>
      </c>
      <c r="J24" s="1">
        <v>35102</v>
      </c>
      <c r="K24" s="7"/>
      <c r="L24" s="8"/>
      <c r="M24" s="26">
        <f t="shared" si="9"/>
        <v>4.267729548437272E-2</v>
      </c>
      <c r="N24" s="4">
        <f t="shared" si="10"/>
        <v>58533.333333333336</v>
      </c>
      <c r="O24" s="5">
        <f t="shared" si="11"/>
        <v>0.90466970387243739</v>
      </c>
      <c r="P24" s="5"/>
      <c r="Q24" s="22">
        <f t="shared" si="12"/>
        <v>8780</v>
      </c>
      <c r="R24" s="22">
        <f t="shared" si="13"/>
        <v>35120</v>
      </c>
      <c r="S24" s="22">
        <f t="shared" si="14"/>
        <v>14633.333333333334</v>
      </c>
      <c r="T24" s="22">
        <f t="shared" si="15"/>
        <v>7316.666666666667</v>
      </c>
      <c r="U24" s="22">
        <f t="shared" si="16"/>
        <v>878</v>
      </c>
      <c r="V24" s="19">
        <f t="shared" si="17"/>
        <v>57655.333333333336</v>
      </c>
    </row>
    <row r="25" spans="1:22" ht="15" thickBot="1" x14ac:dyDescent="0.4">
      <c r="A25" s="3" t="s">
        <v>20</v>
      </c>
      <c r="B25" s="1">
        <v>20145</v>
      </c>
      <c r="C25" s="2"/>
      <c r="D25" s="2">
        <v>336</v>
      </c>
      <c r="E25" s="2"/>
      <c r="F25" s="1">
        <v>7064</v>
      </c>
      <c r="G25" s="1">
        <v>2950</v>
      </c>
      <c r="H25" s="2">
        <v>49</v>
      </c>
      <c r="I25" s="1">
        <v>383576</v>
      </c>
      <c r="J25" s="1">
        <v>56167</v>
      </c>
      <c r="K25" s="7"/>
      <c r="L25" s="8"/>
      <c r="M25" s="26">
        <f t="shared" si="9"/>
        <v>1.6679076693968727E-2</v>
      </c>
      <c r="N25" s="4">
        <f t="shared" si="10"/>
        <v>22400</v>
      </c>
      <c r="O25" s="5">
        <f t="shared" si="11"/>
        <v>0.68464285714285711</v>
      </c>
      <c r="P25" s="5"/>
      <c r="Q25" s="22">
        <f t="shared" si="12"/>
        <v>3360</v>
      </c>
      <c r="R25" s="22">
        <f t="shared" si="13"/>
        <v>13440</v>
      </c>
      <c r="S25" s="22">
        <f t="shared" si="14"/>
        <v>5600</v>
      </c>
      <c r="T25" s="22">
        <f t="shared" si="15"/>
        <v>2800</v>
      </c>
      <c r="U25" s="22">
        <f t="shared" si="16"/>
        <v>336</v>
      </c>
      <c r="V25" s="19">
        <f t="shared" si="17"/>
        <v>22064</v>
      </c>
    </row>
    <row r="26" spans="1:22" ht="15" thickBot="1" x14ac:dyDescent="0.4">
      <c r="A26" s="3" t="s">
        <v>41</v>
      </c>
      <c r="B26" s="1">
        <v>17252</v>
      </c>
      <c r="C26" s="2"/>
      <c r="D26" s="2">
        <v>454</v>
      </c>
      <c r="E26" s="2"/>
      <c r="F26" s="1">
        <v>7480</v>
      </c>
      <c r="G26" s="1">
        <v>5468</v>
      </c>
      <c r="H26" s="2">
        <v>144</v>
      </c>
      <c r="I26" s="1">
        <v>128040</v>
      </c>
      <c r="J26" s="1">
        <v>40582</v>
      </c>
      <c r="K26" s="7"/>
      <c r="L26" s="8"/>
      <c r="M26" s="26">
        <f t="shared" si="9"/>
        <v>2.6315789473684209E-2</v>
      </c>
      <c r="N26" s="4">
        <f t="shared" si="10"/>
        <v>30266.666666666668</v>
      </c>
      <c r="O26" s="5">
        <f t="shared" si="11"/>
        <v>0.75286343612334805</v>
      </c>
      <c r="P26" s="5"/>
      <c r="Q26" s="22">
        <f t="shared" si="12"/>
        <v>4540</v>
      </c>
      <c r="R26" s="22">
        <f t="shared" si="13"/>
        <v>18160</v>
      </c>
      <c r="S26" s="22">
        <f t="shared" si="14"/>
        <v>7566.666666666667</v>
      </c>
      <c r="T26" s="22">
        <f t="shared" si="15"/>
        <v>3783.3333333333335</v>
      </c>
      <c r="U26" s="22">
        <f t="shared" si="16"/>
        <v>454</v>
      </c>
      <c r="V26" s="19">
        <f t="shared" si="17"/>
        <v>29812.666666666668</v>
      </c>
    </row>
    <row r="27" spans="1:22" ht="15" thickBot="1" x14ac:dyDescent="0.4">
      <c r="A27" s="3" t="s">
        <v>33</v>
      </c>
      <c r="B27" s="1">
        <v>16339</v>
      </c>
      <c r="C27" s="2"/>
      <c r="D27" s="2">
        <v>800</v>
      </c>
      <c r="E27" s="2"/>
      <c r="F27" s="1">
        <v>15469</v>
      </c>
      <c r="G27" s="1">
        <v>2245</v>
      </c>
      <c r="H27" s="2">
        <v>110</v>
      </c>
      <c r="I27" s="1">
        <v>260660</v>
      </c>
      <c r="J27" s="1">
        <v>35811</v>
      </c>
      <c r="K27" s="8"/>
      <c r="L27" s="8"/>
      <c r="M27" s="26">
        <f t="shared" si="9"/>
        <v>4.8962604810575926E-2</v>
      </c>
      <c r="N27" s="4">
        <f t="shared" si="10"/>
        <v>53333.333333333336</v>
      </c>
      <c r="O27" s="5">
        <f t="shared" si="11"/>
        <v>0.70995625000000007</v>
      </c>
      <c r="P27" s="5"/>
      <c r="Q27" s="22">
        <f t="shared" si="12"/>
        <v>8000</v>
      </c>
      <c r="R27" s="22">
        <f t="shared" si="13"/>
        <v>32000</v>
      </c>
      <c r="S27" s="22">
        <f t="shared" si="14"/>
        <v>13333.333333333334</v>
      </c>
      <c r="T27" s="22">
        <f t="shared" si="15"/>
        <v>6666.666666666667</v>
      </c>
      <c r="U27" s="22">
        <f t="shared" si="16"/>
        <v>800</v>
      </c>
      <c r="V27" s="19">
        <f t="shared" si="17"/>
        <v>52533.333333333336</v>
      </c>
    </row>
    <row r="28" spans="1:22" ht="15" thickBot="1" x14ac:dyDescent="0.4">
      <c r="A28" s="3" t="s">
        <v>22</v>
      </c>
      <c r="B28" s="1">
        <v>15277</v>
      </c>
      <c r="C28" s="2"/>
      <c r="D28" s="2">
        <v>510</v>
      </c>
      <c r="E28" s="2"/>
      <c r="F28" s="1">
        <v>6418</v>
      </c>
      <c r="G28" s="1">
        <v>2624</v>
      </c>
      <c r="H28" s="2">
        <v>88</v>
      </c>
      <c r="I28" s="1">
        <v>201483</v>
      </c>
      <c r="J28" s="1">
        <v>34605</v>
      </c>
      <c r="K28" s="7"/>
      <c r="L28" s="8"/>
      <c r="M28" s="26">
        <f t="shared" si="9"/>
        <v>3.3383517706355961E-2</v>
      </c>
      <c r="N28" s="4">
        <f t="shared" si="10"/>
        <v>34000</v>
      </c>
      <c r="O28" s="5">
        <f t="shared" si="11"/>
        <v>0.81123529411764705</v>
      </c>
      <c r="P28" s="5"/>
      <c r="Q28" s="22">
        <f t="shared" si="12"/>
        <v>5100</v>
      </c>
      <c r="R28" s="22">
        <f t="shared" si="13"/>
        <v>20400</v>
      </c>
      <c r="S28" s="22">
        <f t="shared" si="14"/>
        <v>8500</v>
      </c>
      <c r="T28" s="22">
        <f t="shared" si="15"/>
        <v>4250</v>
      </c>
      <c r="U28" s="22">
        <f t="shared" si="16"/>
        <v>510</v>
      </c>
      <c r="V28" s="19">
        <f t="shared" si="17"/>
        <v>33490</v>
      </c>
    </row>
    <row r="29" spans="1:22" ht="15" thickBot="1" x14ac:dyDescent="0.4">
      <c r="A29" s="3" t="s">
        <v>36</v>
      </c>
      <c r="B29" s="1">
        <v>14478</v>
      </c>
      <c r="C29" s="2"/>
      <c r="D29" s="2">
        <v>551</v>
      </c>
      <c r="E29" s="2"/>
      <c r="F29" s="1">
        <v>5976</v>
      </c>
      <c r="G29" s="1">
        <v>2953</v>
      </c>
      <c r="H29" s="2">
        <v>112</v>
      </c>
      <c r="I29" s="1">
        <v>187707</v>
      </c>
      <c r="J29" s="1">
        <v>38283</v>
      </c>
      <c r="K29" s="8"/>
      <c r="L29" s="8"/>
      <c r="M29" s="26">
        <f t="shared" si="9"/>
        <v>3.805774278215223E-2</v>
      </c>
      <c r="N29" s="4">
        <f t="shared" si="10"/>
        <v>36733.333333333336</v>
      </c>
      <c r="O29" s="5">
        <f t="shared" si="11"/>
        <v>0.83731397459165158</v>
      </c>
      <c r="P29" s="5"/>
      <c r="Q29" s="22">
        <f t="shared" si="12"/>
        <v>5510</v>
      </c>
      <c r="R29" s="22">
        <f t="shared" si="13"/>
        <v>22040</v>
      </c>
      <c r="S29" s="22">
        <f t="shared" si="14"/>
        <v>9183.3333333333339</v>
      </c>
      <c r="T29" s="22">
        <f t="shared" si="15"/>
        <v>4591.666666666667</v>
      </c>
      <c r="U29" s="22">
        <f t="shared" si="16"/>
        <v>551</v>
      </c>
      <c r="V29" s="19">
        <f t="shared" si="17"/>
        <v>36182.333333333336</v>
      </c>
    </row>
    <row r="30" spans="1:22" ht="15" thickBot="1" x14ac:dyDescent="0.4">
      <c r="A30" s="3" t="s">
        <v>40</v>
      </c>
      <c r="B30" s="1">
        <v>14065</v>
      </c>
      <c r="C30" s="2"/>
      <c r="D30" s="2">
        <v>608</v>
      </c>
      <c r="E30" s="2"/>
      <c r="F30" s="1">
        <v>12373</v>
      </c>
      <c r="G30" s="1">
        <v>13277</v>
      </c>
      <c r="H30" s="2">
        <v>574</v>
      </c>
      <c r="I30" s="1">
        <v>132701</v>
      </c>
      <c r="J30" s="1">
        <v>125265</v>
      </c>
      <c r="K30" s="8"/>
      <c r="L30" s="8"/>
      <c r="M30" s="26">
        <f t="shared" si="9"/>
        <v>4.3227870600782085E-2</v>
      </c>
      <c r="N30" s="4">
        <f t="shared" si="10"/>
        <v>40533.333333333336</v>
      </c>
      <c r="O30" s="5">
        <f t="shared" si="11"/>
        <v>0.6947450657894737</v>
      </c>
      <c r="P30" s="5"/>
      <c r="Q30" s="22">
        <f t="shared" si="12"/>
        <v>6080</v>
      </c>
      <c r="R30" s="22">
        <f t="shared" si="13"/>
        <v>24320</v>
      </c>
      <c r="S30" s="22">
        <f t="shared" si="14"/>
        <v>10133.333333333334</v>
      </c>
      <c r="T30" s="22">
        <f t="shared" si="15"/>
        <v>5066.666666666667</v>
      </c>
      <c r="U30" s="22">
        <f t="shared" si="16"/>
        <v>608</v>
      </c>
      <c r="V30" s="19">
        <f t="shared" si="17"/>
        <v>39925.333333333336</v>
      </c>
    </row>
    <row r="31" spans="1:22" ht="15" thickBot="1" x14ac:dyDescent="0.4">
      <c r="A31" s="3" t="s">
        <v>30</v>
      </c>
      <c r="B31" s="1">
        <v>13252</v>
      </c>
      <c r="C31" s="2"/>
      <c r="D31" s="2">
        <v>625</v>
      </c>
      <c r="E31" s="2"/>
      <c r="F31" s="1">
        <v>4946</v>
      </c>
      <c r="G31" s="1">
        <v>4453</v>
      </c>
      <c r="H31" s="2">
        <v>210</v>
      </c>
      <c r="I31" s="1">
        <v>146959</v>
      </c>
      <c r="J31" s="1">
        <v>49379</v>
      </c>
      <c r="K31" s="7"/>
      <c r="L31" s="8"/>
      <c r="M31" s="26">
        <f t="shared" si="9"/>
        <v>4.7162692423785089E-2</v>
      </c>
      <c r="N31" s="4">
        <f t="shared" si="10"/>
        <v>41666.666666666672</v>
      </c>
      <c r="O31" s="5">
        <f t="shared" si="11"/>
        <v>0.88129599999999997</v>
      </c>
      <c r="P31" s="5"/>
      <c r="Q31" s="22">
        <f t="shared" si="12"/>
        <v>6250.0000000000009</v>
      </c>
      <c r="R31" s="22">
        <f t="shared" si="13"/>
        <v>25000.000000000004</v>
      </c>
      <c r="S31" s="22">
        <f t="shared" si="14"/>
        <v>10416.666666666668</v>
      </c>
      <c r="T31" s="22">
        <f t="shared" si="15"/>
        <v>5208.3333333333339</v>
      </c>
      <c r="U31" s="22">
        <f t="shared" si="16"/>
        <v>625</v>
      </c>
      <c r="V31" s="19">
        <f t="shared" si="17"/>
        <v>41041.666666666672</v>
      </c>
    </row>
    <row r="32" spans="1:22" ht="15" thickBot="1" x14ac:dyDescent="0.4">
      <c r="A32" s="3" t="s">
        <v>35</v>
      </c>
      <c r="B32" s="1">
        <v>12267</v>
      </c>
      <c r="C32" s="2"/>
      <c r="D32" s="2">
        <v>690</v>
      </c>
      <c r="E32" s="2"/>
      <c r="F32" s="1">
        <v>8560</v>
      </c>
      <c r="G32" s="1">
        <v>1999</v>
      </c>
      <c r="H32" s="2">
        <v>112</v>
      </c>
      <c r="I32" s="1">
        <v>165411</v>
      </c>
      <c r="J32" s="1">
        <v>26951</v>
      </c>
      <c r="K32" s="7"/>
      <c r="L32" s="8"/>
      <c r="M32" s="26">
        <f t="shared" si="9"/>
        <v>5.6248471508926388E-2</v>
      </c>
      <c r="N32" s="4">
        <f t="shared" si="10"/>
        <v>46000</v>
      </c>
      <c r="O32" s="5">
        <f t="shared" si="11"/>
        <v>0.81391304347826088</v>
      </c>
      <c r="P32" s="5"/>
      <c r="Q32" s="22">
        <f t="shared" si="12"/>
        <v>6900</v>
      </c>
      <c r="R32" s="22">
        <f t="shared" si="13"/>
        <v>27600</v>
      </c>
      <c r="S32" s="22">
        <f t="shared" si="14"/>
        <v>11500</v>
      </c>
      <c r="T32" s="22">
        <f t="shared" si="15"/>
        <v>5750</v>
      </c>
      <c r="U32" s="22">
        <f t="shared" si="16"/>
        <v>690</v>
      </c>
      <c r="V32" s="19">
        <f t="shared" si="17"/>
        <v>45310</v>
      </c>
    </row>
    <row r="33" spans="1:22" ht="15" thickBot="1" x14ac:dyDescent="0.4">
      <c r="A33" s="3" t="s">
        <v>50</v>
      </c>
      <c r="B33" s="1">
        <v>12134</v>
      </c>
      <c r="C33" s="2"/>
      <c r="D33" s="2">
        <v>150</v>
      </c>
      <c r="E33" s="2"/>
      <c r="F33" s="1">
        <v>11635</v>
      </c>
      <c r="G33" s="1">
        <v>6273</v>
      </c>
      <c r="H33" s="2">
        <v>78</v>
      </c>
      <c r="I33" s="1">
        <v>86027</v>
      </c>
      <c r="J33" s="1">
        <v>44472</v>
      </c>
      <c r="K33" s="7"/>
      <c r="L33" s="8"/>
      <c r="M33" s="26">
        <f t="shared" si="9"/>
        <v>1.2361958134168452E-2</v>
      </c>
      <c r="N33" s="4">
        <f t="shared" si="10"/>
        <v>10000</v>
      </c>
      <c r="O33" s="5">
        <f t="shared" si="11"/>
        <v>0.16350000000000001</v>
      </c>
      <c r="P33" s="5"/>
      <c r="Q33" s="22">
        <f t="shared" si="12"/>
        <v>1500</v>
      </c>
      <c r="R33" s="22">
        <f t="shared" si="13"/>
        <v>6000</v>
      </c>
      <c r="S33" s="22">
        <f t="shared" si="14"/>
        <v>2500</v>
      </c>
      <c r="T33" s="22">
        <f t="shared" si="15"/>
        <v>1250</v>
      </c>
      <c r="U33" s="22">
        <f t="shared" si="16"/>
        <v>150</v>
      </c>
      <c r="V33" s="19">
        <f t="shared" si="17"/>
        <v>9850</v>
      </c>
    </row>
    <row r="34" spans="1:22" ht="15" thickBot="1" x14ac:dyDescent="0.4">
      <c r="A34" s="3" t="s">
        <v>25</v>
      </c>
      <c r="B34" s="1">
        <v>10096</v>
      </c>
      <c r="C34" s="2"/>
      <c r="D34" s="2">
        <v>435</v>
      </c>
      <c r="E34" s="2"/>
      <c r="F34" s="1">
        <v>3618</v>
      </c>
      <c r="G34" s="1">
        <v>1961</v>
      </c>
      <c r="H34" s="2">
        <v>84</v>
      </c>
      <c r="I34" s="1">
        <v>163947</v>
      </c>
      <c r="J34" s="1">
        <v>31842</v>
      </c>
      <c r="K34" s="7"/>
      <c r="L34" s="8"/>
      <c r="M34" s="26">
        <f t="shared" si="9"/>
        <v>4.3086370839936605E-2</v>
      </c>
      <c r="N34" s="4">
        <f t="shared" si="10"/>
        <v>29000</v>
      </c>
      <c r="O34" s="5">
        <f t="shared" si="11"/>
        <v>0.87524137931034485</v>
      </c>
      <c r="P34" s="5"/>
      <c r="Q34" s="22">
        <f t="shared" si="12"/>
        <v>4350</v>
      </c>
      <c r="R34" s="22">
        <f t="shared" si="13"/>
        <v>17400</v>
      </c>
      <c r="S34" s="22">
        <f t="shared" si="14"/>
        <v>7250</v>
      </c>
      <c r="T34" s="22">
        <f t="shared" si="15"/>
        <v>3625</v>
      </c>
      <c r="U34" s="22">
        <f t="shared" si="16"/>
        <v>435</v>
      </c>
      <c r="V34" s="19">
        <f t="shared" si="17"/>
        <v>28565</v>
      </c>
    </row>
    <row r="35" spans="1:22" ht="15" thickBot="1" x14ac:dyDescent="0.4">
      <c r="A35" s="3" t="s">
        <v>45</v>
      </c>
      <c r="B35" s="1">
        <v>9085</v>
      </c>
      <c r="C35" s="2"/>
      <c r="D35" s="2">
        <v>207</v>
      </c>
      <c r="E35" s="2"/>
      <c r="F35" s="1">
        <v>5060</v>
      </c>
      <c r="G35" s="1">
        <v>3118</v>
      </c>
      <c r="H35" s="2">
        <v>71</v>
      </c>
      <c r="I35" s="1">
        <v>76434</v>
      </c>
      <c r="J35" s="1">
        <v>26236</v>
      </c>
      <c r="K35" s="7"/>
      <c r="L35" s="8"/>
      <c r="M35" s="26">
        <f t="shared" si="9"/>
        <v>2.2784810126582278E-2</v>
      </c>
      <c r="N35" s="4">
        <f t="shared" si="10"/>
        <v>13800</v>
      </c>
      <c r="O35" s="5">
        <f t="shared" si="11"/>
        <v>0.6333333333333333</v>
      </c>
      <c r="P35" s="5"/>
      <c r="Q35" s="22">
        <f t="shared" si="12"/>
        <v>2070</v>
      </c>
      <c r="R35" s="22">
        <f t="shared" si="13"/>
        <v>8280</v>
      </c>
      <c r="S35" s="22">
        <f t="shared" si="14"/>
        <v>3450</v>
      </c>
      <c r="T35" s="22">
        <f t="shared" si="15"/>
        <v>1725</v>
      </c>
      <c r="U35" s="22">
        <f t="shared" si="16"/>
        <v>207</v>
      </c>
      <c r="V35" s="19">
        <f t="shared" si="17"/>
        <v>13593</v>
      </c>
    </row>
    <row r="36" spans="1:22" ht="15" thickBot="1" x14ac:dyDescent="0.4">
      <c r="A36" s="3" t="s">
        <v>43</v>
      </c>
      <c r="B36" s="1">
        <v>8809</v>
      </c>
      <c r="C36" s="2"/>
      <c r="D36" s="2">
        <v>326</v>
      </c>
      <c r="E36" s="2"/>
      <c r="F36" s="1">
        <v>4187</v>
      </c>
      <c r="G36" s="1">
        <v>9046</v>
      </c>
      <c r="H36" s="2">
        <v>335</v>
      </c>
      <c r="I36" s="1">
        <v>51870</v>
      </c>
      <c r="J36" s="1">
        <v>53268</v>
      </c>
      <c r="K36" s="8"/>
      <c r="L36" s="8"/>
      <c r="M36" s="26">
        <f t="shared" si="9"/>
        <v>3.7007605857645592E-2</v>
      </c>
      <c r="N36" s="4">
        <f t="shared" si="10"/>
        <v>21733.333333333336</v>
      </c>
      <c r="O36" s="5">
        <f t="shared" si="11"/>
        <v>0.80734662576687122</v>
      </c>
      <c r="P36" s="5"/>
      <c r="Q36" s="22">
        <f t="shared" si="12"/>
        <v>3260.0000000000005</v>
      </c>
      <c r="R36" s="22">
        <f t="shared" si="13"/>
        <v>13040.000000000002</v>
      </c>
      <c r="S36" s="22">
        <f t="shared" si="14"/>
        <v>5433.3333333333339</v>
      </c>
      <c r="T36" s="22">
        <f t="shared" si="15"/>
        <v>2716.666666666667</v>
      </c>
      <c r="U36" s="22">
        <f t="shared" si="16"/>
        <v>326</v>
      </c>
      <c r="V36" s="19">
        <f t="shared" si="17"/>
        <v>21407.333333333336</v>
      </c>
    </row>
    <row r="37" spans="1:22" ht="15" thickBot="1" x14ac:dyDescent="0.4">
      <c r="A37" s="3" t="s">
        <v>38</v>
      </c>
      <c r="B37" s="1">
        <v>8571</v>
      </c>
      <c r="C37" s="2"/>
      <c r="D37" s="2">
        <v>391</v>
      </c>
      <c r="E37" s="2"/>
      <c r="F37" s="1">
        <v>5078</v>
      </c>
      <c r="G37" s="1">
        <v>1918</v>
      </c>
      <c r="H37" s="2">
        <v>88</v>
      </c>
      <c r="I37" s="1">
        <v>171459</v>
      </c>
      <c r="J37" s="1">
        <v>38378</v>
      </c>
      <c r="K37" s="8"/>
      <c r="L37" s="8"/>
      <c r="M37" s="26">
        <f t="shared" si="9"/>
        <v>4.5618947614047368E-2</v>
      </c>
      <c r="N37" s="4">
        <f t="shared" si="10"/>
        <v>26066.666666666668</v>
      </c>
      <c r="O37" s="5">
        <f t="shared" si="11"/>
        <v>0.80519181585677746</v>
      </c>
      <c r="P37" s="5"/>
      <c r="Q37" s="22">
        <f t="shared" si="12"/>
        <v>3910</v>
      </c>
      <c r="R37" s="22">
        <f t="shared" si="13"/>
        <v>15640</v>
      </c>
      <c r="S37" s="22">
        <f t="shared" si="14"/>
        <v>6516.666666666667</v>
      </c>
      <c r="T37" s="22">
        <f t="shared" si="15"/>
        <v>3258.3333333333335</v>
      </c>
      <c r="U37" s="22">
        <f t="shared" si="16"/>
        <v>391</v>
      </c>
      <c r="V37" s="19">
        <f t="shared" si="17"/>
        <v>25675.666666666668</v>
      </c>
    </row>
    <row r="38" spans="1:22" ht="15" thickBot="1" x14ac:dyDescent="0.4">
      <c r="A38" s="3" t="s">
        <v>28</v>
      </c>
      <c r="B38" s="1">
        <v>8392</v>
      </c>
      <c r="C38" s="2"/>
      <c r="D38" s="2">
        <v>97</v>
      </c>
      <c r="E38" s="2"/>
      <c r="F38" s="1">
        <v>3214</v>
      </c>
      <c r="G38" s="1">
        <v>2618</v>
      </c>
      <c r="H38" s="2">
        <v>30</v>
      </c>
      <c r="I38" s="1">
        <v>194433</v>
      </c>
      <c r="J38" s="1">
        <v>60647</v>
      </c>
      <c r="K38" s="8"/>
      <c r="L38" s="8"/>
      <c r="M38" s="26">
        <f t="shared" si="9"/>
        <v>1.1558627264061011E-2</v>
      </c>
      <c r="N38" s="4">
        <f t="shared" si="10"/>
        <v>6466.666666666667</v>
      </c>
      <c r="O38" s="5">
        <f t="shared" si="11"/>
        <v>0.50298969072164956</v>
      </c>
      <c r="P38" s="5"/>
      <c r="Q38" s="22">
        <f t="shared" si="12"/>
        <v>970</v>
      </c>
      <c r="R38" s="22">
        <f t="shared" si="13"/>
        <v>3880</v>
      </c>
      <c r="S38" s="22">
        <f t="shared" si="14"/>
        <v>1616.6666666666667</v>
      </c>
      <c r="T38" s="22">
        <f t="shared" si="15"/>
        <v>808.33333333333337</v>
      </c>
      <c r="U38" s="22">
        <f t="shared" si="16"/>
        <v>97</v>
      </c>
      <c r="V38" s="19">
        <f t="shared" si="17"/>
        <v>6369.666666666667</v>
      </c>
    </row>
    <row r="39" spans="1:22" ht="21.5" thickBot="1" x14ac:dyDescent="0.4">
      <c r="A39" s="3" t="s">
        <v>63</v>
      </c>
      <c r="B39" s="1">
        <v>8110</v>
      </c>
      <c r="C39" s="2"/>
      <c r="D39" s="2">
        <v>432</v>
      </c>
      <c r="E39" s="2"/>
      <c r="F39" s="1">
        <v>6598</v>
      </c>
      <c r="G39" s="1">
        <v>11491</v>
      </c>
      <c r="H39" s="2">
        <v>612</v>
      </c>
      <c r="I39" s="1">
        <v>51991</v>
      </c>
      <c r="J39" s="1">
        <v>73668</v>
      </c>
      <c r="K39" s="8"/>
      <c r="L39" s="8"/>
      <c r="M39" s="25"/>
      <c r="N39" s="4">
        <f t="shared" si="10"/>
        <v>28800</v>
      </c>
      <c r="O39" s="5">
        <f t="shared" si="11"/>
        <v>0.77090277777777783</v>
      </c>
      <c r="P39" s="5"/>
      <c r="Q39" s="22">
        <f>Q36*$N39</f>
        <v>93888000.000000015</v>
      </c>
      <c r="R39" s="22">
        <f>R36*$N39</f>
        <v>375552000.00000006</v>
      </c>
      <c r="S39" s="22">
        <f>S36*$N39</f>
        <v>156480000.00000003</v>
      </c>
      <c r="T39" s="22">
        <f>T36*$N39</f>
        <v>78240000.000000015</v>
      </c>
      <c r="U39" s="22">
        <f>U36*$N39</f>
        <v>9388800</v>
      </c>
    </row>
    <row r="40" spans="1:22" ht="15" thickBot="1" x14ac:dyDescent="0.4">
      <c r="A40" s="3" t="s">
        <v>31</v>
      </c>
      <c r="B40" s="1">
        <v>7770</v>
      </c>
      <c r="C40" s="2"/>
      <c r="D40" s="2">
        <v>394</v>
      </c>
      <c r="E40" s="2"/>
      <c r="F40" s="1">
        <v>2337</v>
      </c>
      <c r="G40" s="1">
        <v>2523</v>
      </c>
      <c r="H40" s="2">
        <v>128</v>
      </c>
      <c r="I40" s="1">
        <v>128803</v>
      </c>
      <c r="J40" s="1">
        <v>41817</v>
      </c>
      <c r="K40" s="7"/>
      <c r="L40" s="8"/>
      <c r="M40" s="24"/>
      <c r="N40" s="4"/>
      <c r="O40" s="5"/>
      <c r="P40" s="5"/>
    </row>
    <row r="41" spans="1:22" ht="15" thickBot="1" x14ac:dyDescent="0.4">
      <c r="A41" s="3" t="s">
        <v>44</v>
      </c>
      <c r="B41" s="1">
        <v>6943</v>
      </c>
      <c r="C41" s="2"/>
      <c r="D41" s="2">
        <v>317</v>
      </c>
      <c r="E41" s="2"/>
      <c r="F41" s="1">
        <v>4162</v>
      </c>
      <c r="G41" s="1">
        <v>3311</v>
      </c>
      <c r="H41" s="2">
        <v>151</v>
      </c>
      <c r="I41" s="1">
        <v>173481</v>
      </c>
      <c r="J41" s="1">
        <v>82735</v>
      </c>
      <c r="K41" s="7"/>
      <c r="L41" s="8"/>
    </row>
    <row r="42" spans="1:22" ht="15" thickBot="1" x14ac:dyDescent="0.4">
      <c r="A42" s="3" t="s">
        <v>46</v>
      </c>
      <c r="B42" s="1">
        <v>6037</v>
      </c>
      <c r="C42" s="2"/>
      <c r="D42" s="2">
        <v>311</v>
      </c>
      <c r="E42" s="2"/>
      <c r="F42" s="1">
        <v>1038</v>
      </c>
      <c r="G42" s="1">
        <v>1526</v>
      </c>
      <c r="H42" s="2">
        <v>79</v>
      </c>
      <c r="I42" s="1">
        <v>160980</v>
      </c>
      <c r="J42" s="1">
        <v>40683</v>
      </c>
      <c r="K42" s="7"/>
      <c r="L42" s="8"/>
    </row>
    <row r="43" spans="1:22" ht="15" thickBot="1" x14ac:dyDescent="0.4">
      <c r="A43" s="3" t="s">
        <v>34</v>
      </c>
      <c r="B43" s="1">
        <v>5922</v>
      </c>
      <c r="C43" s="2"/>
      <c r="D43" s="2">
        <v>116</v>
      </c>
      <c r="E43" s="2"/>
      <c r="F43" s="1">
        <v>1658</v>
      </c>
      <c r="G43" s="1">
        <v>1962</v>
      </c>
      <c r="H43" s="2">
        <v>38</v>
      </c>
      <c r="I43" s="1">
        <v>108581</v>
      </c>
      <c r="J43" s="1">
        <v>35980</v>
      </c>
      <c r="K43" s="8"/>
      <c r="L43" s="8"/>
    </row>
    <row r="44" spans="1:22" ht="15" thickBot="1" x14ac:dyDescent="0.4">
      <c r="A44" s="3" t="s">
        <v>54</v>
      </c>
      <c r="B44" s="1">
        <v>4563</v>
      </c>
      <c r="C44" s="2"/>
      <c r="D44" s="2">
        <v>50</v>
      </c>
      <c r="E44" s="2"/>
      <c r="F44" s="1">
        <v>1142</v>
      </c>
      <c r="G44" s="1">
        <v>5158</v>
      </c>
      <c r="H44" s="2">
        <v>57</v>
      </c>
      <c r="I44" s="1">
        <v>34905</v>
      </c>
      <c r="J44" s="1">
        <v>39456</v>
      </c>
      <c r="K44" s="8"/>
      <c r="L44" s="8"/>
    </row>
    <row r="45" spans="1:22" ht="15" thickBot="1" x14ac:dyDescent="0.4">
      <c r="A45" s="3" t="s">
        <v>42</v>
      </c>
      <c r="B45" s="1">
        <v>4149</v>
      </c>
      <c r="C45" s="2"/>
      <c r="D45" s="2">
        <v>209</v>
      </c>
      <c r="E45" s="2"/>
      <c r="F45" s="1">
        <v>1736</v>
      </c>
      <c r="G45" s="1">
        <v>3051</v>
      </c>
      <c r="H45" s="2">
        <v>154</v>
      </c>
      <c r="I45" s="1">
        <v>70927</v>
      </c>
      <c r="J45" s="1">
        <v>52163</v>
      </c>
      <c r="K45" s="8"/>
      <c r="L45" s="8"/>
    </row>
    <row r="46" spans="1:22" ht="15" thickBot="1" x14ac:dyDescent="0.4">
      <c r="A46" s="3" t="s">
        <v>37</v>
      </c>
      <c r="B46" s="1">
        <v>3927</v>
      </c>
      <c r="C46" s="2"/>
      <c r="D46" s="2">
        <v>148</v>
      </c>
      <c r="E46" s="2"/>
      <c r="F46" s="1">
        <v>1885</v>
      </c>
      <c r="G46" s="2">
        <v>931</v>
      </c>
      <c r="H46" s="2">
        <v>35</v>
      </c>
      <c r="I46" s="1">
        <v>112195</v>
      </c>
      <c r="J46" s="1">
        <v>26601</v>
      </c>
      <c r="K46" s="7"/>
      <c r="L46" s="8"/>
    </row>
    <row r="47" spans="1:22" ht="15" thickBot="1" x14ac:dyDescent="0.4">
      <c r="A47" s="3" t="s">
        <v>49</v>
      </c>
      <c r="B47" s="1">
        <v>2626</v>
      </c>
      <c r="C47" s="2"/>
      <c r="D47" s="2">
        <v>79</v>
      </c>
      <c r="E47" s="2"/>
      <c r="F47" s="1">
        <v>1168</v>
      </c>
      <c r="G47" s="1">
        <v>1469</v>
      </c>
      <c r="H47" s="2">
        <v>44</v>
      </c>
      <c r="I47" s="1">
        <v>41406</v>
      </c>
      <c r="J47" s="1">
        <v>23170</v>
      </c>
      <c r="K47" s="7"/>
      <c r="L47" s="8"/>
    </row>
    <row r="48" spans="1:22" ht="15" thickBot="1" x14ac:dyDescent="0.4">
      <c r="A48" s="3" t="s">
        <v>53</v>
      </c>
      <c r="B48" s="1">
        <v>2418</v>
      </c>
      <c r="C48" s="2"/>
      <c r="D48" s="2">
        <v>53</v>
      </c>
      <c r="E48" s="2"/>
      <c r="F48" s="2">
        <v>869</v>
      </c>
      <c r="G48" s="1">
        <v>3173</v>
      </c>
      <c r="H48" s="2">
        <v>70</v>
      </c>
      <c r="I48" s="1">
        <v>65488</v>
      </c>
      <c r="J48" s="1">
        <v>85935</v>
      </c>
      <c r="K48" s="8"/>
      <c r="L48" s="8"/>
    </row>
    <row r="49" spans="1:12" ht="15" thickBot="1" x14ac:dyDescent="0.4">
      <c r="A49" s="3" t="s">
        <v>39</v>
      </c>
      <c r="B49" s="1">
        <v>2055</v>
      </c>
      <c r="C49" s="2"/>
      <c r="D49" s="2">
        <v>78</v>
      </c>
      <c r="E49" s="2"/>
      <c r="F49" s="2">
        <v>714</v>
      </c>
      <c r="G49" s="1">
        <v>1529</v>
      </c>
      <c r="H49" s="2">
        <v>58</v>
      </c>
      <c r="I49" s="1">
        <v>40609</v>
      </c>
      <c r="J49" s="1">
        <v>30210</v>
      </c>
      <c r="K49" s="7"/>
      <c r="L49" s="8"/>
    </row>
    <row r="50" spans="1:12" ht="15" thickBot="1" x14ac:dyDescent="0.4">
      <c r="A50" s="3" t="s">
        <v>56</v>
      </c>
      <c r="B50" s="1">
        <v>1771</v>
      </c>
      <c r="C50" s="2"/>
      <c r="D50" s="2">
        <v>72</v>
      </c>
      <c r="E50" s="2"/>
      <c r="F50" s="2">
        <v>589</v>
      </c>
      <c r="G50" s="2">
        <v>988</v>
      </c>
      <c r="H50" s="2">
        <v>40</v>
      </c>
      <c r="I50" s="1">
        <v>85817</v>
      </c>
      <c r="J50" s="1">
        <v>47885</v>
      </c>
      <c r="K50" s="8"/>
      <c r="L50" s="8"/>
    </row>
    <row r="51" spans="1:12" ht="15" thickBot="1" x14ac:dyDescent="0.4">
      <c r="A51" s="3" t="s">
        <v>48</v>
      </c>
      <c r="B51" s="2">
        <v>956</v>
      </c>
      <c r="C51" s="2"/>
      <c r="D51" s="2">
        <v>54</v>
      </c>
      <c r="E51" s="2"/>
      <c r="F51" s="2">
        <v>63</v>
      </c>
      <c r="G51" s="1">
        <v>1532</v>
      </c>
      <c r="H51" s="2">
        <v>87</v>
      </c>
      <c r="I51" s="1">
        <v>28590</v>
      </c>
      <c r="J51" s="1">
        <v>45818</v>
      </c>
      <c r="K51" s="8"/>
      <c r="L51" s="8"/>
    </row>
    <row r="52" spans="1:12" ht="15" thickBot="1" x14ac:dyDescent="0.4">
      <c r="A52" s="3" t="s">
        <v>55</v>
      </c>
      <c r="B52" s="2">
        <v>838</v>
      </c>
      <c r="C52" s="2"/>
      <c r="D52" s="2">
        <v>12</v>
      </c>
      <c r="E52" s="2"/>
      <c r="F52" s="2">
        <v>251</v>
      </c>
      <c r="G52" s="1">
        <v>1448</v>
      </c>
      <c r="H52" s="2">
        <v>21</v>
      </c>
      <c r="I52" s="1">
        <v>20034</v>
      </c>
      <c r="J52" s="1">
        <v>34615</v>
      </c>
      <c r="K52" s="7"/>
      <c r="L52" s="8"/>
    </row>
    <row r="53" spans="1:12" ht="15" thickBot="1" x14ac:dyDescent="0.4">
      <c r="A53" s="3" t="s">
        <v>47</v>
      </c>
      <c r="B53" s="2">
        <v>643</v>
      </c>
      <c r="C53" s="2"/>
      <c r="D53" s="2">
        <v>17</v>
      </c>
      <c r="E53" s="2"/>
      <c r="F53" s="2">
        <v>35</v>
      </c>
      <c r="G53" s="2">
        <v>454</v>
      </c>
      <c r="H53" s="2">
        <v>12</v>
      </c>
      <c r="I53" s="1">
        <v>49572</v>
      </c>
      <c r="J53" s="1">
        <v>35012</v>
      </c>
      <c r="K53" s="7"/>
      <c r="L53" s="8"/>
    </row>
    <row r="54" spans="1:12" ht="15" thickBot="1" x14ac:dyDescent="0.4">
      <c r="A54" s="3" t="s">
        <v>51</v>
      </c>
      <c r="B54" s="2">
        <v>479</v>
      </c>
      <c r="C54" s="2"/>
      <c r="D54" s="2">
        <v>16</v>
      </c>
      <c r="E54" s="2"/>
      <c r="F54" s="2">
        <v>22</v>
      </c>
      <c r="G54" s="2">
        <v>448</v>
      </c>
      <c r="H54" s="2">
        <v>15</v>
      </c>
      <c r="I54" s="1">
        <v>33381</v>
      </c>
      <c r="J54" s="1">
        <v>31233</v>
      </c>
      <c r="K54" s="7"/>
      <c r="L54" s="8"/>
    </row>
    <row r="55" spans="1:12" ht="15" thickBot="1" x14ac:dyDescent="0.4">
      <c r="A55" s="3" t="s">
        <v>52</v>
      </c>
      <c r="B55" s="2">
        <v>408</v>
      </c>
      <c r="C55" s="2"/>
      <c r="D55" s="2">
        <v>10</v>
      </c>
      <c r="E55" s="2"/>
      <c r="F55" s="2">
        <v>40</v>
      </c>
      <c r="G55" s="2">
        <v>558</v>
      </c>
      <c r="H55" s="2">
        <v>14</v>
      </c>
      <c r="I55" s="1">
        <v>43507</v>
      </c>
      <c r="J55" s="1">
        <v>59473</v>
      </c>
      <c r="K55" s="8"/>
      <c r="L55" s="8"/>
    </row>
    <row r="56" spans="1:12" ht="15" thickBot="1" x14ac:dyDescent="0.4">
      <c r="A56" s="3" t="s">
        <v>64</v>
      </c>
      <c r="B56" s="2">
        <v>166</v>
      </c>
      <c r="C56" s="2"/>
      <c r="D56" s="2">
        <v>5</v>
      </c>
      <c r="E56" s="2"/>
      <c r="F56" s="2">
        <v>23</v>
      </c>
      <c r="G56" s="2"/>
      <c r="H56" s="2"/>
      <c r="I56" s="1">
        <v>4920</v>
      </c>
      <c r="J56" s="2"/>
      <c r="K56" s="8"/>
      <c r="L56" s="7"/>
    </row>
    <row r="57" spans="1:12" ht="21.5" thickBot="1" x14ac:dyDescent="0.4">
      <c r="A57" s="3" t="s">
        <v>67</v>
      </c>
      <c r="B57" s="2">
        <v>22</v>
      </c>
      <c r="C57" s="2"/>
      <c r="D57" s="2">
        <v>2</v>
      </c>
      <c r="E57" s="2"/>
      <c r="F57" s="2">
        <v>7</v>
      </c>
      <c r="G57" s="2"/>
      <c r="H57" s="2"/>
      <c r="I57" s="1">
        <v>4757</v>
      </c>
      <c r="J57" s="2"/>
      <c r="K57" s="8"/>
      <c r="L57" s="7"/>
    </row>
    <row r="58" spans="1:12" ht="15" thickBot="1" x14ac:dyDescent="0.4">
      <c r="A58" s="3" t="s">
        <v>65</v>
      </c>
      <c r="B58" s="1">
        <v>3189</v>
      </c>
      <c r="C58" s="2"/>
      <c r="D58" s="2">
        <v>127</v>
      </c>
      <c r="E58" s="2"/>
      <c r="F58" s="1">
        <v>2212</v>
      </c>
      <c r="G58" s="2">
        <v>942</v>
      </c>
      <c r="H58" s="2">
        <v>37</v>
      </c>
      <c r="I58" s="1">
        <v>13022</v>
      </c>
      <c r="J58" s="1">
        <v>3845</v>
      </c>
      <c r="K58" s="7"/>
      <c r="L58" s="7"/>
    </row>
    <row r="59" spans="1:12" ht="21.5" thickBot="1" x14ac:dyDescent="0.4">
      <c r="A59" s="62" t="s">
        <v>66</v>
      </c>
      <c r="B59" s="63">
        <v>69</v>
      </c>
      <c r="C59" s="63"/>
      <c r="D59" s="63">
        <v>6</v>
      </c>
      <c r="E59" s="63"/>
      <c r="F59" s="63">
        <v>2</v>
      </c>
      <c r="G59" s="63"/>
      <c r="H59" s="63"/>
      <c r="I59" s="64">
        <v>1457</v>
      </c>
      <c r="J59" s="63"/>
      <c r="K59" s="65"/>
      <c r="L59" s="47"/>
    </row>
  </sheetData>
  <mergeCells count="2">
    <mergeCell ref="L1:N1"/>
    <mergeCell ref="Q1:U1"/>
  </mergeCells>
  <hyperlinks>
    <hyperlink ref="A5" r:id="rId1" display="https://www.worldometers.info/coronavirus/usa/new-york/" xr:uid="{56A7AE27-1AB3-47D8-A741-FE0967FE87E7}"/>
    <hyperlink ref="A6" r:id="rId2" display="https://www.worldometers.info/coronavirus/usa/new-jersey/" xr:uid="{5ED147FA-401C-4A77-82DF-C6517AC0D439}"/>
    <hyperlink ref="A8" r:id="rId3" display="https://www.worldometers.info/coronavirus/usa/california/" xr:uid="{E81B2EFE-4C2F-43F6-9D19-2AC75BDAC8B3}"/>
    <hyperlink ref="A9" r:id="rId4" display="https://www.worldometers.info/coronavirus/usa/massachusetts/" xr:uid="{67601B75-51D8-4E16-815B-7B33C83B3179}"/>
    <hyperlink ref="A10" r:id="rId5" display="https://www.worldometers.info/coronavirus/usa/pennsylvania/" xr:uid="{2E8A3E0B-E2C1-428F-AC5A-4BE22612405E}"/>
    <hyperlink ref="A11" r:id="rId6" display="https://www.worldometers.info/coronavirus/usa/texas/" xr:uid="{B6288991-F391-417A-8C78-64518B9F1FDB}"/>
    <hyperlink ref="A13" r:id="rId7" display="https://www.worldometers.info/coronavirus/usa/florida/" xr:uid="{C1D8284C-A61B-4085-BE17-F71B381F2626}"/>
    <hyperlink ref="A17" r:id="rId8" display="https://www.worldometers.info/coronavirus/usa/louisiana/" xr:uid="{1D2846BA-0ED8-4D02-9B16-DCF2A206E0D2}"/>
    <hyperlink ref="A19" r:id="rId9" display="https://www.worldometers.info/coronavirus/usa/ohio/" xr:uid="{49F7DECE-D44C-483B-AC31-B0CE5EA32821}"/>
    <hyperlink ref="A23" r:id="rId10" display="https://www.worldometers.info/coronavirus/usa/washington/" xr:uid="{B53ECA34-64B9-493E-90E2-DC168EF464A9}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7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A2" sqref="A2:D56"/>
    </sheetView>
  </sheetViews>
  <sheetFormatPr defaultRowHeight="13" x14ac:dyDescent="0.3"/>
  <cols>
    <col min="1" max="1" width="20.90625" style="35" customWidth="1"/>
    <col min="2" max="2" width="11.90625" style="35" customWidth="1"/>
    <col min="3" max="3" width="14.36328125" style="35" hidden="1" customWidth="1"/>
    <col min="4" max="4" width="14.36328125" style="35" customWidth="1"/>
    <col min="5" max="5" width="14.36328125" style="35" hidden="1" customWidth="1"/>
    <col min="6" max="10" width="14.36328125" style="35" customWidth="1"/>
    <col min="11" max="11" width="4.08984375" style="34" customWidth="1"/>
    <col min="12" max="12" width="10.08984375" style="34" customWidth="1"/>
    <col min="13" max="13" width="8.7265625" style="34"/>
    <col min="14" max="14" width="12.6328125" style="34" customWidth="1"/>
    <col min="15" max="15" width="9.81640625" style="54" customWidth="1"/>
    <col min="16" max="16384" width="8.7265625" style="34"/>
  </cols>
  <sheetData>
    <row r="1" spans="1:15" customFormat="1" ht="44" thickBot="1" x14ac:dyDescent="0.4">
      <c r="A1" s="32" t="s">
        <v>1</v>
      </c>
      <c r="B1" s="33" t="s">
        <v>93</v>
      </c>
      <c r="C1" s="33" t="s">
        <v>92</v>
      </c>
      <c r="D1" s="33" t="s">
        <v>91</v>
      </c>
      <c r="E1" s="33" t="s">
        <v>90</v>
      </c>
      <c r="F1" s="33" t="s">
        <v>89</v>
      </c>
      <c r="G1" s="33" t="s">
        <v>88</v>
      </c>
      <c r="H1" s="33" t="s">
        <v>94</v>
      </c>
      <c r="I1" s="33" t="s">
        <v>87</v>
      </c>
      <c r="J1" s="33" t="s">
        <v>86</v>
      </c>
      <c r="L1" s="33" t="s">
        <v>98</v>
      </c>
      <c r="M1" s="33" t="s">
        <v>99</v>
      </c>
      <c r="N1" s="33" t="s">
        <v>100</v>
      </c>
      <c r="O1" s="33" t="s">
        <v>101</v>
      </c>
    </row>
    <row r="2" spans="1:15" ht="14.5" thickBot="1" x14ac:dyDescent="0.35">
      <c r="A2" s="3" t="s">
        <v>36</v>
      </c>
      <c r="B2" s="1">
        <v>14478</v>
      </c>
      <c r="C2" s="2"/>
      <c r="D2" s="2">
        <v>551</v>
      </c>
      <c r="E2" s="2"/>
      <c r="F2" s="1">
        <v>5976</v>
      </c>
      <c r="G2" s="1">
        <v>2953</v>
      </c>
      <c r="H2" s="2">
        <v>112</v>
      </c>
      <c r="I2" s="1">
        <v>187707</v>
      </c>
      <c r="J2" s="1">
        <v>38283</v>
      </c>
      <c r="K2" s="44"/>
      <c r="L2" s="51">
        <f>IFERROR(B2/I2,0)</f>
        <v>7.7130847544311085E-2</v>
      </c>
      <c r="M2" s="52">
        <f>IFERROR(H2/G2,0)</f>
        <v>3.792753132407721E-2</v>
      </c>
      <c r="N2" s="50">
        <f>D2*250</f>
        <v>137750</v>
      </c>
      <c r="O2" s="53">
        <f>ABS(N2-B2)/B2</f>
        <v>8.514435695538058</v>
      </c>
    </row>
    <row r="3" spans="1:15" ht="14.5" thickBot="1" x14ac:dyDescent="0.35">
      <c r="A3" s="3" t="s">
        <v>52</v>
      </c>
      <c r="B3" s="2">
        <v>408</v>
      </c>
      <c r="C3" s="2"/>
      <c r="D3" s="2">
        <v>10</v>
      </c>
      <c r="E3" s="2"/>
      <c r="F3" s="2">
        <v>40</v>
      </c>
      <c r="G3" s="2">
        <v>558</v>
      </c>
      <c r="H3" s="2">
        <v>14</v>
      </c>
      <c r="I3" s="1">
        <v>43507</v>
      </c>
      <c r="J3" s="1">
        <v>59473</v>
      </c>
      <c r="K3" s="44"/>
      <c r="L3" s="51">
        <f>IFERROR(B3/I3,0)</f>
        <v>9.3778012733583098E-3</v>
      </c>
      <c r="M3" s="52">
        <f>IFERROR(H3/G3,0)</f>
        <v>2.5089605734767026E-2</v>
      </c>
      <c r="N3" s="50">
        <f>D3*250</f>
        <v>2500</v>
      </c>
      <c r="O3" s="53">
        <f t="shared" ref="O3:O56" si="0">ABS(N3-B3)/B3</f>
        <v>5.1274509803921573</v>
      </c>
    </row>
    <row r="4" spans="1:15" ht="14.5" thickBot="1" x14ac:dyDescent="0.35">
      <c r="A4" s="3" t="s">
        <v>33</v>
      </c>
      <c r="B4" s="1">
        <v>16339</v>
      </c>
      <c r="C4" s="2"/>
      <c r="D4" s="2">
        <v>800</v>
      </c>
      <c r="E4" s="2"/>
      <c r="F4" s="1">
        <v>15469</v>
      </c>
      <c r="G4" s="1">
        <v>2245</v>
      </c>
      <c r="H4" s="2">
        <v>110</v>
      </c>
      <c r="I4" s="1">
        <v>260660</v>
      </c>
      <c r="J4" s="1">
        <v>35811</v>
      </c>
      <c r="K4" s="44"/>
      <c r="L4" s="51">
        <f>IFERROR(B4/I4,0)</f>
        <v>6.2683188828358785E-2</v>
      </c>
      <c r="M4" s="52">
        <f>IFERROR(H4/G4,0)</f>
        <v>4.8997772828507792E-2</v>
      </c>
      <c r="N4" s="50">
        <f>D4*250</f>
        <v>200000</v>
      </c>
      <c r="O4" s="53">
        <f t="shared" si="0"/>
        <v>11.240651202643981</v>
      </c>
    </row>
    <row r="5" spans="1:15" ht="12.5" customHeight="1" thickBot="1" x14ac:dyDescent="0.35">
      <c r="A5" s="3" t="s">
        <v>34</v>
      </c>
      <c r="B5" s="1">
        <v>5922</v>
      </c>
      <c r="C5" s="2"/>
      <c r="D5" s="2">
        <v>116</v>
      </c>
      <c r="E5" s="2"/>
      <c r="F5" s="1">
        <v>1658</v>
      </c>
      <c r="G5" s="1">
        <v>1962</v>
      </c>
      <c r="H5" s="2">
        <v>38</v>
      </c>
      <c r="I5" s="1">
        <v>108581</v>
      </c>
      <c r="J5" s="1">
        <v>35980</v>
      </c>
      <c r="K5" s="43"/>
      <c r="L5" s="51">
        <f>IFERROR(B5/I5,0)</f>
        <v>5.4539928716810494E-2</v>
      </c>
      <c r="M5" s="52">
        <f>IFERROR(H5/G5,0)</f>
        <v>1.9367991845056064E-2</v>
      </c>
      <c r="N5" s="50">
        <f>D5*250</f>
        <v>29000</v>
      </c>
      <c r="O5" s="53">
        <f t="shared" si="0"/>
        <v>3.8969942586963864</v>
      </c>
    </row>
    <row r="6" spans="1:15" ht="15" thickBot="1" x14ac:dyDescent="0.35">
      <c r="A6" s="46" t="s">
        <v>10</v>
      </c>
      <c r="B6" s="1">
        <v>94486</v>
      </c>
      <c r="C6" s="2"/>
      <c r="D6" s="1">
        <v>3790</v>
      </c>
      <c r="E6" s="2"/>
      <c r="F6" s="1">
        <v>73438</v>
      </c>
      <c r="G6" s="1">
        <v>2391</v>
      </c>
      <c r="H6" s="2">
        <v>96</v>
      </c>
      <c r="I6" s="1">
        <v>1582745</v>
      </c>
      <c r="J6" s="1">
        <v>40057</v>
      </c>
      <c r="K6" s="43"/>
      <c r="L6" s="51">
        <f>IFERROR(B6/I6,0)</f>
        <v>5.9697550774129755E-2</v>
      </c>
      <c r="M6" s="52">
        <f>IFERROR(H6/G6,0)</f>
        <v>4.0150564617314928E-2</v>
      </c>
      <c r="N6" s="50">
        <f>D6*250</f>
        <v>947500</v>
      </c>
      <c r="O6" s="53">
        <f t="shared" si="0"/>
        <v>9.027940647291663</v>
      </c>
    </row>
    <row r="7" spans="1:15" ht="14.5" thickBot="1" x14ac:dyDescent="0.35">
      <c r="A7" s="3" t="s">
        <v>18</v>
      </c>
      <c r="B7" s="1">
        <v>24174</v>
      </c>
      <c r="C7" s="2"/>
      <c r="D7" s="1">
        <v>1332</v>
      </c>
      <c r="E7" s="2"/>
      <c r="F7" s="1">
        <v>21351</v>
      </c>
      <c r="G7" s="1">
        <v>4198</v>
      </c>
      <c r="H7" s="2">
        <v>231</v>
      </c>
      <c r="I7" s="1">
        <v>150308</v>
      </c>
      <c r="J7" s="1">
        <v>26101</v>
      </c>
      <c r="K7" s="44"/>
      <c r="L7" s="51">
        <f>IFERROR(B7/I7,0)</f>
        <v>0.16082976288687229</v>
      </c>
      <c r="M7" s="52">
        <f>IFERROR(H7/G7,0)</f>
        <v>5.5026202953787517E-2</v>
      </c>
      <c r="N7" s="50">
        <f>D7*250</f>
        <v>333000</v>
      </c>
      <c r="O7" s="53">
        <f t="shared" si="0"/>
        <v>12.775130305286671</v>
      </c>
    </row>
    <row r="8" spans="1:15" ht="15" thickBot="1" x14ac:dyDescent="0.35">
      <c r="A8" s="3" t="s">
        <v>23</v>
      </c>
      <c r="B8" s="1">
        <v>40468</v>
      </c>
      <c r="C8" s="2"/>
      <c r="D8" s="1">
        <v>3693</v>
      </c>
      <c r="E8" s="2"/>
      <c r="F8" s="1">
        <v>30153</v>
      </c>
      <c r="G8" s="1">
        <v>11351</v>
      </c>
      <c r="H8" s="1">
        <v>1036</v>
      </c>
      <c r="I8" s="1">
        <v>214136</v>
      </c>
      <c r="J8" s="1">
        <v>60061</v>
      </c>
      <c r="K8" s="43"/>
      <c r="L8" s="51">
        <f>IFERROR(B8/I8,0)</f>
        <v>0.18898270258153696</v>
      </c>
      <c r="M8" s="52">
        <f>IFERROR(H8/G8,0)</f>
        <v>9.1269491674742312E-2</v>
      </c>
      <c r="N8" s="50">
        <f>D8*250</f>
        <v>923250</v>
      </c>
      <c r="O8" s="53">
        <f t="shared" si="0"/>
        <v>21.814322427597112</v>
      </c>
    </row>
    <row r="9" spans="1:15" ht="14.5" thickBot="1" x14ac:dyDescent="0.35">
      <c r="A9" s="3" t="s">
        <v>43</v>
      </c>
      <c r="B9" s="1">
        <v>8809</v>
      </c>
      <c r="C9" s="2"/>
      <c r="D9" s="2">
        <v>326</v>
      </c>
      <c r="E9" s="2"/>
      <c r="F9" s="1">
        <v>4187</v>
      </c>
      <c r="G9" s="1">
        <v>9046</v>
      </c>
      <c r="H9" s="2">
        <v>335</v>
      </c>
      <c r="I9" s="1">
        <v>51870</v>
      </c>
      <c r="J9" s="1">
        <v>53268</v>
      </c>
      <c r="K9" s="44"/>
      <c r="L9" s="51">
        <f>IFERROR(B9/I9,0)</f>
        <v>0.16982841719683825</v>
      </c>
      <c r="M9" s="52">
        <f>IFERROR(H9/G9,0)</f>
        <v>3.7032942737121377E-2</v>
      </c>
      <c r="N9" s="50">
        <f>D9*250</f>
        <v>81500</v>
      </c>
      <c r="O9" s="53">
        <f t="shared" si="0"/>
        <v>8.2519014644113966</v>
      </c>
    </row>
    <row r="10" spans="1:15" ht="14.5" thickBot="1" x14ac:dyDescent="0.35">
      <c r="A10" s="3" t="s">
        <v>63</v>
      </c>
      <c r="B10" s="1">
        <v>8110</v>
      </c>
      <c r="C10" s="2"/>
      <c r="D10" s="2">
        <v>432</v>
      </c>
      <c r="E10" s="2"/>
      <c r="F10" s="1">
        <v>6598</v>
      </c>
      <c r="G10" s="1">
        <v>11491</v>
      </c>
      <c r="H10" s="2">
        <v>612</v>
      </c>
      <c r="I10" s="1">
        <v>51991</v>
      </c>
      <c r="J10" s="1">
        <v>73668</v>
      </c>
      <c r="K10" s="44"/>
      <c r="L10" s="51">
        <f>IFERROR(B10/I10,0)</f>
        <v>0.15598853647746724</v>
      </c>
      <c r="M10" s="52">
        <f>IFERROR(H10/G10,0)</f>
        <v>5.3259072317465843E-2</v>
      </c>
      <c r="N10" s="50">
        <f>D10*250</f>
        <v>108000</v>
      </c>
      <c r="O10" s="53">
        <f t="shared" si="0"/>
        <v>12.316892725030826</v>
      </c>
    </row>
    <row r="11" spans="1:15" ht="15" thickBot="1" x14ac:dyDescent="0.35">
      <c r="A11" s="46" t="s">
        <v>13</v>
      </c>
      <c r="B11" s="1">
        <v>50867</v>
      </c>
      <c r="C11" s="2"/>
      <c r="D11" s="1">
        <v>2237</v>
      </c>
      <c r="E11" s="2"/>
      <c r="F11" s="1">
        <v>40992</v>
      </c>
      <c r="G11" s="1">
        <v>2368</v>
      </c>
      <c r="H11" s="2">
        <v>104</v>
      </c>
      <c r="I11" s="1">
        <v>872916</v>
      </c>
      <c r="J11" s="1">
        <v>40643</v>
      </c>
      <c r="K11" s="43"/>
      <c r="L11" s="51">
        <f>IFERROR(B11/I11,0)</f>
        <v>5.8272502737949587E-2</v>
      </c>
      <c r="M11" s="52">
        <f>IFERROR(H11/G11,0)</f>
        <v>4.3918918918918921E-2</v>
      </c>
      <c r="N11" s="50">
        <f>D11*250</f>
        <v>559250</v>
      </c>
      <c r="O11" s="53">
        <f t="shared" si="0"/>
        <v>9.994357835138695</v>
      </c>
    </row>
    <row r="12" spans="1:15" ht="14.5" thickBot="1" x14ac:dyDescent="0.35">
      <c r="A12" s="3" t="s">
        <v>16</v>
      </c>
      <c r="B12" s="1">
        <v>42902</v>
      </c>
      <c r="C12" s="2"/>
      <c r="D12" s="1">
        <v>1827</v>
      </c>
      <c r="E12" s="2"/>
      <c r="F12" s="1">
        <v>40378</v>
      </c>
      <c r="G12" s="1">
        <v>4041</v>
      </c>
      <c r="H12" s="2">
        <v>172</v>
      </c>
      <c r="I12" s="1">
        <v>481954</v>
      </c>
      <c r="J12" s="1">
        <v>45393</v>
      </c>
      <c r="K12" s="44"/>
      <c r="L12" s="51">
        <f>IFERROR(B12/I12,0)</f>
        <v>8.9016794133880001E-2</v>
      </c>
      <c r="M12" s="52">
        <f>IFERROR(H12/G12,0)</f>
        <v>4.2563721851026977E-2</v>
      </c>
      <c r="N12" s="50">
        <f>D12*250</f>
        <v>456750</v>
      </c>
      <c r="O12" s="53">
        <f t="shared" si="0"/>
        <v>9.646356813202182</v>
      </c>
    </row>
    <row r="13" spans="1:15" ht="14.5" thickBot="1" x14ac:dyDescent="0.35">
      <c r="A13" s="3" t="s">
        <v>64</v>
      </c>
      <c r="B13" s="2">
        <v>166</v>
      </c>
      <c r="C13" s="2"/>
      <c r="D13" s="2">
        <v>5</v>
      </c>
      <c r="E13" s="2"/>
      <c r="F13" s="2">
        <v>23</v>
      </c>
      <c r="G13" s="2"/>
      <c r="H13" s="2"/>
      <c r="I13" s="1">
        <v>4920</v>
      </c>
      <c r="J13" s="2"/>
      <c r="K13" s="44"/>
      <c r="L13" s="51">
        <f>IFERROR(B13/I13,0)</f>
        <v>3.3739837398373981E-2</v>
      </c>
      <c r="M13" s="52">
        <f>IFERROR(H13/G13,0)</f>
        <v>0</v>
      </c>
      <c r="N13" s="50">
        <f>D13*250</f>
        <v>1250</v>
      </c>
      <c r="O13" s="53">
        <f t="shared" si="0"/>
        <v>6.5301204819277112</v>
      </c>
    </row>
    <row r="14" spans="1:15" ht="15" thickBot="1" x14ac:dyDescent="0.35">
      <c r="A14" s="3" t="s">
        <v>47</v>
      </c>
      <c r="B14" s="2">
        <v>643</v>
      </c>
      <c r="C14" s="2"/>
      <c r="D14" s="2">
        <v>17</v>
      </c>
      <c r="E14" s="2"/>
      <c r="F14" s="2">
        <v>35</v>
      </c>
      <c r="G14" s="2">
        <v>454</v>
      </c>
      <c r="H14" s="2">
        <v>12</v>
      </c>
      <c r="I14" s="1">
        <v>49572</v>
      </c>
      <c r="J14" s="1">
        <v>35012</v>
      </c>
      <c r="K14" s="43"/>
      <c r="L14" s="51">
        <f>IFERROR(B14/I14,0)</f>
        <v>1.2971032034212862E-2</v>
      </c>
      <c r="M14" s="52">
        <f>IFERROR(H14/G14,0)</f>
        <v>2.643171806167401E-2</v>
      </c>
      <c r="N14" s="50">
        <f>D14*250</f>
        <v>4250</v>
      </c>
      <c r="O14" s="53">
        <f t="shared" si="0"/>
        <v>5.6096423017107311</v>
      </c>
    </row>
    <row r="15" spans="1:15" ht="14.5" thickBot="1" x14ac:dyDescent="0.35">
      <c r="A15" s="3" t="s">
        <v>49</v>
      </c>
      <c r="B15" s="1">
        <v>2626</v>
      </c>
      <c r="C15" s="2"/>
      <c r="D15" s="2">
        <v>79</v>
      </c>
      <c r="E15" s="2"/>
      <c r="F15" s="1">
        <v>1168</v>
      </c>
      <c r="G15" s="1">
        <v>1469</v>
      </c>
      <c r="H15" s="2">
        <v>44</v>
      </c>
      <c r="I15" s="1">
        <v>41406</v>
      </c>
      <c r="J15" s="1">
        <v>23170</v>
      </c>
      <c r="K15" s="44"/>
      <c r="L15" s="51">
        <f>IFERROR(B15/I15,0)</f>
        <v>6.3420760276288457E-2</v>
      </c>
      <c r="M15" s="52">
        <f>IFERROR(H15/G15,0)</f>
        <v>2.9952348536419333E-2</v>
      </c>
      <c r="N15" s="50">
        <f>D15*250</f>
        <v>19750</v>
      </c>
      <c r="O15" s="53">
        <f t="shared" si="0"/>
        <v>6.5209444021325211</v>
      </c>
    </row>
    <row r="16" spans="1:15" ht="14.5" thickBot="1" x14ac:dyDescent="0.35">
      <c r="A16" s="3" t="s">
        <v>12</v>
      </c>
      <c r="B16" s="1">
        <v>110304</v>
      </c>
      <c r="C16" s="2"/>
      <c r="D16" s="1">
        <v>4856</v>
      </c>
      <c r="E16" s="2"/>
      <c r="F16" s="1">
        <v>102095</v>
      </c>
      <c r="G16" s="1">
        <v>8705</v>
      </c>
      <c r="H16" s="2">
        <v>383</v>
      </c>
      <c r="I16" s="1">
        <v>747921</v>
      </c>
      <c r="J16" s="1">
        <v>59022</v>
      </c>
      <c r="K16" s="44"/>
      <c r="L16" s="51">
        <f>IFERROR(B16/I16,0)</f>
        <v>0.14748081682423678</v>
      </c>
      <c r="M16" s="52">
        <f>IFERROR(H16/G16,0)</f>
        <v>4.399770246984492E-2</v>
      </c>
      <c r="N16" s="50">
        <f>D16*250</f>
        <v>1214000</v>
      </c>
      <c r="O16" s="53">
        <f t="shared" si="0"/>
        <v>10.005947200464172</v>
      </c>
    </row>
    <row r="17" spans="1:15" ht="15" thickBot="1" x14ac:dyDescent="0.35">
      <c r="A17" s="3" t="s">
        <v>27</v>
      </c>
      <c r="B17" s="1">
        <v>31376</v>
      </c>
      <c r="C17" s="2"/>
      <c r="D17" s="1">
        <v>1976</v>
      </c>
      <c r="E17" s="2"/>
      <c r="F17" s="1">
        <v>27446</v>
      </c>
      <c r="G17" s="1">
        <v>4661</v>
      </c>
      <c r="H17" s="2">
        <v>294</v>
      </c>
      <c r="I17" s="1">
        <v>220801</v>
      </c>
      <c r="J17" s="1">
        <v>32798</v>
      </c>
      <c r="K17" s="43"/>
      <c r="L17" s="51">
        <f>IFERROR(B17/I17,0)</f>
        <v>0.14210080570287273</v>
      </c>
      <c r="M17" s="52">
        <f>IFERROR(H17/G17,0)</f>
        <v>6.3076593005792742E-2</v>
      </c>
      <c r="N17" s="50">
        <f>D17*250</f>
        <v>494000</v>
      </c>
      <c r="O17" s="53">
        <f t="shared" si="0"/>
        <v>14.744518103008669</v>
      </c>
    </row>
    <row r="18" spans="1:15" ht="14.5" thickBot="1" x14ac:dyDescent="0.35">
      <c r="A18" s="3" t="s">
        <v>41</v>
      </c>
      <c r="B18" s="1">
        <v>17252</v>
      </c>
      <c r="C18" s="2"/>
      <c r="D18" s="2">
        <v>454</v>
      </c>
      <c r="E18" s="2"/>
      <c r="F18" s="1">
        <v>7480</v>
      </c>
      <c r="G18" s="1">
        <v>5468</v>
      </c>
      <c r="H18" s="2">
        <v>144</v>
      </c>
      <c r="I18" s="1">
        <v>128040</v>
      </c>
      <c r="J18" s="1">
        <v>40582</v>
      </c>
      <c r="K18" s="44"/>
      <c r="L18" s="51">
        <f>IFERROR(B18/I18,0)</f>
        <v>0.13473914401749454</v>
      </c>
      <c r="M18" s="52">
        <f>IFERROR(H18/G18,0)</f>
        <v>2.6335040234089245E-2</v>
      </c>
      <c r="N18" s="50">
        <f>D18*250</f>
        <v>113500</v>
      </c>
      <c r="O18" s="53">
        <f t="shared" si="0"/>
        <v>5.5789473684210522</v>
      </c>
    </row>
    <row r="19" spans="1:15" ht="14.5" thickBot="1" x14ac:dyDescent="0.35">
      <c r="A19" s="3" t="s">
        <v>45</v>
      </c>
      <c r="B19" s="1">
        <v>9085</v>
      </c>
      <c r="C19" s="2"/>
      <c r="D19" s="2">
        <v>207</v>
      </c>
      <c r="E19" s="2"/>
      <c r="F19" s="1">
        <v>5060</v>
      </c>
      <c r="G19" s="1">
        <v>3118</v>
      </c>
      <c r="H19" s="2">
        <v>71</v>
      </c>
      <c r="I19" s="1">
        <v>76434</v>
      </c>
      <c r="J19" s="1">
        <v>26236</v>
      </c>
      <c r="K19" s="44"/>
      <c r="L19" s="51">
        <f>IFERROR(B19/I19,0)</f>
        <v>0.11886071643509433</v>
      </c>
      <c r="M19" s="52">
        <f>IFERROR(H19/G19,0)</f>
        <v>2.2771007055805002E-2</v>
      </c>
      <c r="N19" s="50">
        <f>D19*250</f>
        <v>51750</v>
      </c>
      <c r="O19" s="53">
        <f t="shared" si="0"/>
        <v>4.6962025316455698</v>
      </c>
    </row>
    <row r="20" spans="1:15" ht="14.5" thickBot="1" x14ac:dyDescent="0.35">
      <c r="A20" s="3" t="s">
        <v>38</v>
      </c>
      <c r="B20" s="1">
        <v>8571</v>
      </c>
      <c r="C20" s="2"/>
      <c r="D20" s="2">
        <v>391</v>
      </c>
      <c r="E20" s="2"/>
      <c r="F20" s="1">
        <v>5078</v>
      </c>
      <c r="G20" s="1">
        <v>1918</v>
      </c>
      <c r="H20" s="2">
        <v>88</v>
      </c>
      <c r="I20" s="1">
        <v>171459</v>
      </c>
      <c r="J20" s="1">
        <v>38378</v>
      </c>
      <c r="K20" s="44"/>
      <c r="L20" s="51">
        <f>IFERROR(B20/I20,0)</f>
        <v>4.9988627018704178E-2</v>
      </c>
      <c r="M20" s="52">
        <f>IFERROR(H20/G20,0)</f>
        <v>4.5881126173096975E-2</v>
      </c>
      <c r="N20" s="50">
        <f>D20*250</f>
        <v>97750</v>
      </c>
      <c r="O20" s="53">
        <f t="shared" si="0"/>
        <v>10.404736903511843</v>
      </c>
    </row>
    <row r="21" spans="1:15" ht="15" thickBot="1" x14ac:dyDescent="0.35">
      <c r="A21" s="46" t="s">
        <v>14</v>
      </c>
      <c r="B21" s="1">
        <v>37169</v>
      </c>
      <c r="C21" s="2"/>
      <c r="D21" s="1">
        <v>2690</v>
      </c>
      <c r="E21" s="2"/>
      <c r="F21" s="1">
        <v>8230</v>
      </c>
      <c r="G21" s="1">
        <v>7995</v>
      </c>
      <c r="H21" s="2">
        <v>579</v>
      </c>
      <c r="I21" s="1">
        <v>316036</v>
      </c>
      <c r="J21" s="1">
        <v>67982</v>
      </c>
      <c r="K21" s="44"/>
      <c r="L21" s="51">
        <f>IFERROR(B21/I21,0)</f>
        <v>0.11761001911174676</v>
      </c>
      <c r="M21" s="52">
        <f>IFERROR(H21/G21,0)</f>
        <v>7.2420262664165097E-2</v>
      </c>
      <c r="N21" s="50">
        <f>D21*250</f>
        <v>672500</v>
      </c>
      <c r="O21" s="53">
        <f t="shared" si="0"/>
        <v>17.09303451801232</v>
      </c>
    </row>
    <row r="22" spans="1:15" ht="15" thickBot="1" x14ac:dyDescent="0.35">
      <c r="A22" s="3" t="s">
        <v>39</v>
      </c>
      <c r="B22" s="1">
        <v>2055</v>
      </c>
      <c r="C22" s="2"/>
      <c r="D22" s="2">
        <v>78</v>
      </c>
      <c r="E22" s="2"/>
      <c r="F22" s="2">
        <v>714</v>
      </c>
      <c r="G22" s="1">
        <v>1529</v>
      </c>
      <c r="H22" s="2">
        <v>58</v>
      </c>
      <c r="I22" s="1">
        <v>40609</v>
      </c>
      <c r="J22" s="1">
        <v>30210</v>
      </c>
      <c r="K22" s="43"/>
      <c r="L22" s="51">
        <f>IFERROR(B22/I22,0)</f>
        <v>5.0604545790342043E-2</v>
      </c>
      <c r="M22" s="52">
        <f>IFERROR(H22/G22,0)</f>
        <v>3.793328973185088E-2</v>
      </c>
      <c r="N22" s="50">
        <f>D22*250</f>
        <v>19500</v>
      </c>
      <c r="O22" s="53">
        <f t="shared" si="0"/>
        <v>8.4890510948905114</v>
      </c>
    </row>
    <row r="23" spans="1:15" ht="15" thickBot="1" x14ac:dyDescent="0.35">
      <c r="A23" s="3" t="s">
        <v>26</v>
      </c>
      <c r="B23" s="1">
        <v>46313</v>
      </c>
      <c r="C23" s="2"/>
      <c r="D23" s="1">
        <v>2277</v>
      </c>
      <c r="E23" s="2"/>
      <c r="F23" s="1">
        <v>40753</v>
      </c>
      <c r="G23" s="1">
        <v>7661</v>
      </c>
      <c r="H23" s="2">
        <v>377</v>
      </c>
      <c r="I23" s="1">
        <v>240362</v>
      </c>
      <c r="J23" s="1">
        <v>39758</v>
      </c>
      <c r="K23" s="55"/>
      <c r="L23" s="51">
        <f>IFERROR(B23/I23,0)</f>
        <v>0.19268020735390787</v>
      </c>
      <c r="M23" s="52">
        <f>IFERROR(H23/G23,0)</f>
        <v>4.92102858634643E-2</v>
      </c>
      <c r="N23" s="50">
        <f>D23*250</f>
        <v>569250</v>
      </c>
      <c r="O23" s="53">
        <f t="shared" si="0"/>
        <v>11.291365275408632</v>
      </c>
    </row>
    <row r="24" spans="1:15" ht="15" thickBot="1" x14ac:dyDescent="0.35">
      <c r="A24" s="46" t="s">
        <v>17</v>
      </c>
      <c r="B24" s="1">
        <v>92675</v>
      </c>
      <c r="C24" s="2"/>
      <c r="D24" s="1">
        <v>6372</v>
      </c>
      <c r="E24" s="2"/>
      <c r="F24" s="1">
        <v>53754</v>
      </c>
      <c r="G24" s="1">
        <v>13446</v>
      </c>
      <c r="H24" s="2">
        <v>924</v>
      </c>
      <c r="I24" s="1">
        <v>532373</v>
      </c>
      <c r="J24" s="1">
        <v>77239</v>
      </c>
      <c r="K24" s="44"/>
      <c r="L24" s="51">
        <f>IFERROR(B24/I24,0)</f>
        <v>0.17407907613646822</v>
      </c>
      <c r="M24" s="52">
        <f>IFERROR(H24/G24,0)</f>
        <v>6.8719321731369923E-2</v>
      </c>
      <c r="N24" s="50">
        <f>D24*250</f>
        <v>1593000</v>
      </c>
      <c r="O24" s="53">
        <f t="shared" si="0"/>
        <v>16.189101699487455</v>
      </c>
    </row>
    <row r="25" spans="1:15" ht="14.5" thickBot="1" x14ac:dyDescent="0.35">
      <c r="A25" s="3" t="s">
        <v>11</v>
      </c>
      <c r="B25" s="1">
        <v>54679</v>
      </c>
      <c r="C25" s="2"/>
      <c r="D25" s="1">
        <v>5228</v>
      </c>
      <c r="E25" s="2"/>
      <c r="F25" s="1">
        <v>16283</v>
      </c>
      <c r="G25" s="1">
        <v>5475</v>
      </c>
      <c r="H25" s="2">
        <v>523</v>
      </c>
      <c r="I25" s="1">
        <v>537698</v>
      </c>
      <c r="J25" s="1">
        <v>53841</v>
      </c>
      <c r="K25" s="44"/>
      <c r="L25" s="51">
        <f>IFERROR(B25/I25,0)</f>
        <v>0.10169091199892877</v>
      </c>
      <c r="M25" s="52">
        <f>IFERROR(H25/G25,0)</f>
        <v>9.552511415525114E-2</v>
      </c>
      <c r="N25" s="50">
        <f>D25*250</f>
        <v>1307000</v>
      </c>
      <c r="O25" s="53">
        <f t="shared" si="0"/>
        <v>22.903143802922511</v>
      </c>
    </row>
    <row r="26" spans="1:15" ht="15" thickBot="1" x14ac:dyDescent="0.35">
      <c r="A26" s="3" t="s">
        <v>32</v>
      </c>
      <c r="B26" s="1">
        <v>20573</v>
      </c>
      <c r="C26" s="2"/>
      <c r="D26" s="2">
        <v>878</v>
      </c>
      <c r="E26" s="2"/>
      <c r="F26" s="1">
        <v>5580</v>
      </c>
      <c r="G26" s="1">
        <v>3648</v>
      </c>
      <c r="H26" s="2">
        <v>156</v>
      </c>
      <c r="I26" s="1">
        <v>197964</v>
      </c>
      <c r="J26" s="1">
        <v>35102</v>
      </c>
      <c r="K26" s="43"/>
      <c r="L26" s="51">
        <f>IFERROR(B26/I26,0)</f>
        <v>0.10392293548321917</v>
      </c>
      <c r="M26" s="52">
        <f>IFERROR(H26/G26,0)</f>
        <v>4.2763157894736843E-2</v>
      </c>
      <c r="N26" s="50">
        <f>D26*250</f>
        <v>219500</v>
      </c>
      <c r="O26" s="53">
        <f t="shared" si="0"/>
        <v>9.6693238710931801</v>
      </c>
    </row>
    <row r="27" spans="1:15" ht="14.5" thickBot="1" x14ac:dyDescent="0.35">
      <c r="A27" s="3" t="s">
        <v>30</v>
      </c>
      <c r="B27" s="1">
        <v>13252</v>
      </c>
      <c r="C27" s="2"/>
      <c r="D27" s="2">
        <v>625</v>
      </c>
      <c r="E27" s="2"/>
      <c r="F27" s="1">
        <v>4946</v>
      </c>
      <c r="G27" s="1">
        <v>4453</v>
      </c>
      <c r="H27" s="2">
        <v>210</v>
      </c>
      <c r="I27" s="1">
        <v>146959</v>
      </c>
      <c r="J27" s="1">
        <v>49379</v>
      </c>
      <c r="K27" s="44"/>
      <c r="L27" s="51">
        <f>IFERROR(B27/I27,0)</f>
        <v>9.0174810661477006E-2</v>
      </c>
      <c r="M27" s="52">
        <f>IFERROR(H27/G27,0)</f>
        <v>4.7159218504379069E-2</v>
      </c>
      <c r="N27" s="50">
        <f>D27*250</f>
        <v>156250</v>
      </c>
      <c r="O27" s="53">
        <f t="shared" si="0"/>
        <v>10.790673105946272</v>
      </c>
    </row>
    <row r="28" spans="1:15" ht="15" thickBot="1" x14ac:dyDescent="0.35">
      <c r="A28" s="3" t="s">
        <v>35</v>
      </c>
      <c r="B28" s="1">
        <v>12267</v>
      </c>
      <c r="C28" s="2"/>
      <c r="D28" s="2">
        <v>690</v>
      </c>
      <c r="E28" s="2"/>
      <c r="F28" s="1">
        <v>8560</v>
      </c>
      <c r="G28" s="1">
        <v>1999</v>
      </c>
      <c r="H28" s="2">
        <v>112</v>
      </c>
      <c r="I28" s="1">
        <v>165411</v>
      </c>
      <c r="J28" s="1">
        <v>26951</v>
      </c>
      <c r="K28" s="43"/>
      <c r="L28" s="51">
        <f>IFERROR(B28/I28,0)</f>
        <v>7.4160726916589592E-2</v>
      </c>
      <c r="M28" s="52">
        <f>IFERROR(H28/G28,0)</f>
        <v>5.6028014007003503E-2</v>
      </c>
      <c r="N28" s="50">
        <f>D28*250</f>
        <v>172500</v>
      </c>
      <c r="O28" s="53">
        <f t="shared" si="0"/>
        <v>13.062117877231596</v>
      </c>
    </row>
    <row r="29" spans="1:15" ht="15" thickBot="1" x14ac:dyDescent="0.35">
      <c r="A29" s="3" t="s">
        <v>51</v>
      </c>
      <c r="B29" s="2">
        <v>479</v>
      </c>
      <c r="C29" s="2"/>
      <c r="D29" s="2">
        <v>16</v>
      </c>
      <c r="E29" s="2"/>
      <c r="F29" s="2">
        <v>22</v>
      </c>
      <c r="G29" s="2">
        <v>448</v>
      </c>
      <c r="H29" s="2">
        <v>15</v>
      </c>
      <c r="I29" s="1">
        <v>33381</v>
      </c>
      <c r="J29" s="1">
        <v>31233</v>
      </c>
      <c r="K29" s="43"/>
      <c r="L29" s="51">
        <f>IFERROR(B29/I29,0)</f>
        <v>1.4349480243252149E-2</v>
      </c>
      <c r="M29" s="52">
        <f>IFERROR(H29/G29,0)</f>
        <v>3.3482142857142856E-2</v>
      </c>
      <c r="N29" s="50">
        <f>D29*250</f>
        <v>4000</v>
      </c>
      <c r="O29" s="53">
        <f t="shared" si="0"/>
        <v>7.3507306889352817</v>
      </c>
    </row>
    <row r="30" spans="1:15" ht="15" thickBot="1" x14ac:dyDescent="0.35">
      <c r="A30" s="3" t="s">
        <v>50</v>
      </c>
      <c r="B30" s="1">
        <v>12134</v>
      </c>
      <c r="C30" s="2"/>
      <c r="D30" s="2">
        <v>150</v>
      </c>
      <c r="E30" s="2"/>
      <c r="F30" s="1">
        <v>11635</v>
      </c>
      <c r="G30" s="1">
        <v>6273</v>
      </c>
      <c r="H30" s="2">
        <v>78</v>
      </c>
      <c r="I30" s="1">
        <v>86027</v>
      </c>
      <c r="J30" s="1">
        <v>44472</v>
      </c>
      <c r="K30" s="43"/>
      <c r="L30" s="51">
        <f>IFERROR(B30/I30,0)</f>
        <v>0.14104874051169983</v>
      </c>
      <c r="M30" s="52">
        <f>IFERROR(H30/G30,0)</f>
        <v>1.2434241989478718E-2</v>
      </c>
      <c r="N30" s="50">
        <f>D30*250</f>
        <v>37500</v>
      </c>
      <c r="O30" s="53">
        <f t="shared" si="0"/>
        <v>2.090489533542113</v>
      </c>
    </row>
    <row r="31" spans="1:15" ht="15" thickBot="1" x14ac:dyDescent="0.35">
      <c r="A31" s="3" t="s">
        <v>31</v>
      </c>
      <c r="B31" s="1">
        <v>7770</v>
      </c>
      <c r="C31" s="2"/>
      <c r="D31" s="2">
        <v>394</v>
      </c>
      <c r="E31" s="2"/>
      <c r="F31" s="1">
        <v>2337</v>
      </c>
      <c r="G31" s="1">
        <v>2523</v>
      </c>
      <c r="H31" s="2">
        <v>128</v>
      </c>
      <c r="I31" s="1">
        <v>128803</v>
      </c>
      <c r="J31" s="1">
        <v>41817</v>
      </c>
      <c r="K31" s="43"/>
      <c r="L31" s="51">
        <f>IFERROR(B31/I31,0)</f>
        <v>6.0324681878527672E-2</v>
      </c>
      <c r="M31" s="52">
        <f>IFERROR(H31/G31,0)</f>
        <v>5.0733254062623863E-2</v>
      </c>
      <c r="N31" s="50">
        <f>D31*250</f>
        <v>98500</v>
      </c>
      <c r="O31" s="53">
        <f t="shared" si="0"/>
        <v>11.676962676962678</v>
      </c>
    </row>
    <row r="32" spans="1:15" ht="14.5" thickBot="1" x14ac:dyDescent="0.35">
      <c r="A32" s="3" t="s">
        <v>42</v>
      </c>
      <c r="B32" s="1">
        <v>4149</v>
      </c>
      <c r="C32" s="2"/>
      <c r="D32" s="2">
        <v>209</v>
      </c>
      <c r="E32" s="2"/>
      <c r="F32" s="1">
        <v>1736</v>
      </c>
      <c r="G32" s="1">
        <v>3051</v>
      </c>
      <c r="H32" s="2">
        <v>154</v>
      </c>
      <c r="I32" s="1">
        <v>70927</v>
      </c>
      <c r="J32" s="1">
        <v>52163</v>
      </c>
      <c r="K32" s="44"/>
      <c r="L32" s="51">
        <f>IFERROR(B32/I32,0)</f>
        <v>5.849676427876549E-2</v>
      </c>
      <c r="M32" s="52">
        <f>IFERROR(H32/G32,0)</f>
        <v>5.0475254015077027E-2</v>
      </c>
      <c r="N32" s="50">
        <f>D32*250</f>
        <v>52250</v>
      </c>
      <c r="O32" s="53">
        <f t="shared" si="0"/>
        <v>11.593395999035913</v>
      </c>
    </row>
    <row r="33" spans="1:15" ht="15" thickBot="1" x14ac:dyDescent="0.35">
      <c r="A33" s="46" t="s">
        <v>8</v>
      </c>
      <c r="B33" s="1">
        <v>155384</v>
      </c>
      <c r="C33" s="2"/>
      <c r="D33" s="1">
        <v>11139</v>
      </c>
      <c r="E33" s="2"/>
      <c r="F33" s="1">
        <v>131283</v>
      </c>
      <c r="G33" s="1">
        <v>17494</v>
      </c>
      <c r="H33" s="1">
        <v>1254</v>
      </c>
      <c r="I33" s="1">
        <v>603807</v>
      </c>
      <c r="J33" s="1">
        <v>67980</v>
      </c>
      <c r="K33" s="44"/>
      <c r="L33" s="51">
        <f>IFERROR(B33/I33,0)</f>
        <v>0.25734050781127082</v>
      </c>
      <c r="M33" s="52">
        <f>IFERROR(H33/G33,0)</f>
        <v>7.168171944666743E-2</v>
      </c>
      <c r="N33" s="50">
        <f>D33*250</f>
        <v>2784750</v>
      </c>
      <c r="O33" s="53">
        <f t="shared" si="0"/>
        <v>16.921729392987697</v>
      </c>
    </row>
    <row r="34" spans="1:15" ht="14.5" thickBot="1" x14ac:dyDescent="0.35">
      <c r="A34" s="3" t="s">
        <v>44</v>
      </c>
      <c r="B34" s="1">
        <v>6943</v>
      </c>
      <c r="C34" s="2"/>
      <c r="D34" s="2">
        <v>317</v>
      </c>
      <c r="E34" s="2"/>
      <c r="F34" s="1">
        <v>4162</v>
      </c>
      <c r="G34" s="1">
        <v>3311</v>
      </c>
      <c r="H34" s="2">
        <v>151</v>
      </c>
      <c r="I34" s="1">
        <v>173481</v>
      </c>
      <c r="J34" s="1">
        <v>82735</v>
      </c>
      <c r="K34" s="44"/>
      <c r="L34" s="51">
        <f>IFERROR(B34/I34,0)</f>
        <v>4.0021673843245079E-2</v>
      </c>
      <c r="M34" s="52">
        <f>IFERROR(H34/G34,0)</f>
        <v>4.5605557233464211E-2</v>
      </c>
      <c r="N34" s="50">
        <f>D34*250</f>
        <v>79250</v>
      </c>
      <c r="O34" s="53">
        <f t="shared" si="0"/>
        <v>10.414374189831484</v>
      </c>
    </row>
    <row r="35" spans="1:15" ht="15" thickBot="1" x14ac:dyDescent="0.35">
      <c r="A35" s="46" t="s">
        <v>7</v>
      </c>
      <c r="B35" s="1">
        <v>371193</v>
      </c>
      <c r="C35" s="2"/>
      <c r="D35" s="1">
        <v>29231</v>
      </c>
      <c r="E35" s="2"/>
      <c r="F35" s="1">
        <v>277880</v>
      </c>
      <c r="G35" s="1">
        <v>19081</v>
      </c>
      <c r="H35" s="1">
        <v>1503</v>
      </c>
      <c r="I35" s="1">
        <v>1699826</v>
      </c>
      <c r="J35" s="1">
        <v>87379</v>
      </c>
      <c r="K35" s="44"/>
      <c r="L35" s="51">
        <f>IFERROR(B35/I35,0)</f>
        <v>0.21837117446138604</v>
      </c>
      <c r="M35" s="52">
        <f>IFERROR(H35/G35,0)</f>
        <v>7.8769456527435666E-2</v>
      </c>
      <c r="N35" s="50">
        <f>D35*250</f>
        <v>7307750</v>
      </c>
      <c r="O35" s="53">
        <f t="shared" si="0"/>
        <v>18.687197765044061</v>
      </c>
    </row>
    <row r="36" spans="1:15" ht="14.5" thickBot="1" x14ac:dyDescent="0.35">
      <c r="A36" s="3" t="s">
        <v>24</v>
      </c>
      <c r="B36" s="1">
        <v>23364</v>
      </c>
      <c r="C36" s="2"/>
      <c r="D36" s="2">
        <v>784</v>
      </c>
      <c r="E36" s="2"/>
      <c r="F36" s="1">
        <v>10943</v>
      </c>
      <c r="G36" s="1">
        <v>2228</v>
      </c>
      <c r="H36" s="2">
        <v>75</v>
      </c>
      <c r="I36" s="1">
        <v>336656</v>
      </c>
      <c r="J36" s="1">
        <v>32099</v>
      </c>
      <c r="K36" s="44"/>
      <c r="L36" s="51">
        <f>IFERROR(B36/I36,0)</f>
        <v>6.940021862078799E-2</v>
      </c>
      <c r="M36" s="52">
        <f>IFERROR(H36/G36,0)</f>
        <v>3.3662477558348294E-2</v>
      </c>
      <c r="N36" s="50">
        <f>D36*250</f>
        <v>196000</v>
      </c>
      <c r="O36" s="53">
        <f t="shared" si="0"/>
        <v>7.3889744906694057</v>
      </c>
    </row>
    <row r="37" spans="1:15" ht="15" thickBot="1" x14ac:dyDescent="0.35">
      <c r="A37" s="3" t="s">
        <v>53</v>
      </c>
      <c r="B37" s="1">
        <v>2418</v>
      </c>
      <c r="C37" s="2"/>
      <c r="D37" s="2">
        <v>53</v>
      </c>
      <c r="E37" s="2"/>
      <c r="F37" s="2">
        <v>869</v>
      </c>
      <c r="G37" s="1">
        <v>3173</v>
      </c>
      <c r="H37" s="2">
        <v>70</v>
      </c>
      <c r="I37" s="1">
        <v>65488</v>
      </c>
      <c r="J37" s="1">
        <v>85935</v>
      </c>
      <c r="K37" s="43"/>
      <c r="L37" s="51">
        <f>IFERROR(B37/I37,0)</f>
        <v>3.692279501588077E-2</v>
      </c>
      <c r="M37" s="52">
        <f>IFERROR(H37/G37,0)</f>
        <v>2.2061140876142454E-2</v>
      </c>
      <c r="N37" s="50">
        <f>D37*250</f>
        <v>13250</v>
      </c>
      <c r="O37" s="53">
        <f t="shared" si="0"/>
        <v>4.4797353184449955</v>
      </c>
    </row>
    <row r="38" spans="1:15" ht="14.5" thickBot="1" x14ac:dyDescent="0.35">
      <c r="A38" s="3" t="s">
        <v>67</v>
      </c>
      <c r="B38" s="2">
        <v>22</v>
      </c>
      <c r="C38" s="2"/>
      <c r="D38" s="2">
        <v>2</v>
      </c>
      <c r="E38" s="2"/>
      <c r="F38" s="2">
        <v>7</v>
      </c>
      <c r="G38" s="2"/>
      <c r="H38" s="2"/>
      <c r="I38" s="1">
        <v>4757</v>
      </c>
      <c r="J38" s="2"/>
      <c r="K38" s="44"/>
      <c r="L38" s="51">
        <f>IFERROR(B38/I38,0)</f>
        <v>4.6247635064116041E-3</v>
      </c>
      <c r="M38" s="52">
        <f>IFERROR(H38/G38,0)</f>
        <v>0</v>
      </c>
      <c r="N38" s="50">
        <f>D38*250</f>
        <v>500</v>
      </c>
      <c r="O38" s="53">
        <f t="shared" si="0"/>
        <v>21.727272727272727</v>
      </c>
    </row>
    <row r="39" spans="1:15" ht="15" thickBot="1" x14ac:dyDescent="0.35">
      <c r="A39" s="46" t="s">
        <v>21</v>
      </c>
      <c r="B39" s="1">
        <v>31973</v>
      </c>
      <c r="C39" s="2"/>
      <c r="D39" s="1">
        <v>1976</v>
      </c>
      <c r="E39" s="2"/>
      <c r="F39" s="1">
        <v>24259</v>
      </c>
      <c r="G39" s="1">
        <v>2735</v>
      </c>
      <c r="H39" s="2">
        <v>169</v>
      </c>
      <c r="I39" s="1">
        <v>324553</v>
      </c>
      <c r="J39" s="1">
        <v>27765</v>
      </c>
      <c r="K39" s="44"/>
      <c r="L39" s="51">
        <f>IFERROR(B39/I39,0)</f>
        <v>9.8513956118107052E-2</v>
      </c>
      <c r="M39" s="52">
        <f>IFERROR(H39/G39,0)</f>
        <v>6.1791590493601466E-2</v>
      </c>
      <c r="N39" s="50">
        <f>D39*250</f>
        <v>494000</v>
      </c>
      <c r="O39" s="53">
        <f t="shared" si="0"/>
        <v>14.450536390079129</v>
      </c>
    </row>
    <row r="40" spans="1:15" ht="14.5" thickBot="1" x14ac:dyDescent="0.35">
      <c r="A40" s="3" t="s">
        <v>46</v>
      </c>
      <c r="B40" s="1">
        <v>6037</v>
      </c>
      <c r="C40" s="2"/>
      <c r="D40" s="2">
        <v>311</v>
      </c>
      <c r="E40" s="2"/>
      <c r="F40" s="1">
        <v>1038</v>
      </c>
      <c r="G40" s="1">
        <v>1526</v>
      </c>
      <c r="H40" s="2">
        <v>79</v>
      </c>
      <c r="I40" s="1">
        <v>160980</v>
      </c>
      <c r="J40" s="1">
        <v>40683</v>
      </c>
      <c r="K40" s="44"/>
      <c r="L40" s="51">
        <f>IFERROR(B40/I40,0)</f>
        <v>3.7501552987948814E-2</v>
      </c>
      <c r="M40" s="52">
        <f>IFERROR(H40/G40,0)</f>
        <v>5.1769331585845346E-2</v>
      </c>
      <c r="N40" s="50">
        <f>D40*250</f>
        <v>77750</v>
      </c>
      <c r="O40" s="53">
        <f t="shared" si="0"/>
        <v>11.878913367566673</v>
      </c>
    </row>
    <row r="41" spans="1:15" ht="14.5" thickBot="1" x14ac:dyDescent="0.35">
      <c r="A41" s="3" t="s">
        <v>37</v>
      </c>
      <c r="B41" s="1">
        <v>3927</v>
      </c>
      <c r="C41" s="2"/>
      <c r="D41" s="2">
        <v>148</v>
      </c>
      <c r="E41" s="2"/>
      <c r="F41" s="1">
        <v>1885</v>
      </c>
      <c r="G41" s="2">
        <v>931</v>
      </c>
      <c r="H41" s="2">
        <v>35</v>
      </c>
      <c r="I41" s="1">
        <v>112195</v>
      </c>
      <c r="J41" s="1">
        <v>26601</v>
      </c>
      <c r="K41" s="44"/>
      <c r="L41" s="51">
        <f>IFERROR(B41/I41,0)</f>
        <v>3.5001559784304116E-2</v>
      </c>
      <c r="M41" s="52">
        <f>IFERROR(H41/G41,0)</f>
        <v>3.7593984962406013E-2</v>
      </c>
      <c r="N41" s="50">
        <f>D41*250</f>
        <v>37000</v>
      </c>
      <c r="O41" s="53">
        <f t="shared" si="0"/>
        <v>8.4219505984211871</v>
      </c>
    </row>
    <row r="42" spans="1:15" ht="15" thickBot="1" x14ac:dyDescent="0.35">
      <c r="A42" s="46" t="s">
        <v>19</v>
      </c>
      <c r="B42" s="1">
        <v>71681</v>
      </c>
      <c r="C42" s="2"/>
      <c r="D42" s="1">
        <v>5165</v>
      </c>
      <c r="E42" s="2"/>
      <c r="F42" s="1">
        <v>25888</v>
      </c>
      <c r="G42" s="1">
        <v>5599</v>
      </c>
      <c r="H42" s="2">
        <v>403</v>
      </c>
      <c r="I42" s="1">
        <v>410112</v>
      </c>
      <c r="J42" s="1">
        <v>32035</v>
      </c>
      <c r="K42" s="44"/>
      <c r="L42" s="51">
        <f>IFERROR(B42/I42,0)</f>
        <v>0.17478396145443195</v>
      </c>
      <c r="M42" s="52">
        <f>IFERROR(H42/G42,0)</f>
        <v>7.1977138774781207E-2</v>
      </c>
      <c r="N42" s="50">
        <f>D42*250</f>
        <v>1291250</v>
      </c>
      <c r="O42" s="53">
        <f t="shared" si="0"/>
        <v>17.013839092646588</v>
      </c>
    </row>
    <row r="43" spans="1:15" ht="14.5" thickBot="1" x14ac:dyDescent="0.35">
      <c r="A43" s="3" t="s">
        <v>65</v>
      </c>
      <c r="B43" s="1">
        <v>3189</v>
      </c>
      <c r="C43" s="2"/>
      <c r="D43" s="2">
        <v>127</v>
      </c>
      <c r="E43" s="2"/>
      <c r="F43" s="1">
        <v>2212</v>
      </c>
      <c r="G43" s="2">
        <v>942</v>
      </c>
      <c r="H43" s="2">
        <v>37</v>
      </c>
      <c r="I43" s="1">
        <v>13022</v>
      </c>
      <c r="J43" s="1">
        <v>3845</v>
      </c>
      <c r="K43" s="44"/>
      <c r="L43" s="51">
        <f>IFERROR(B43/I43,0)</f>
        <v>0.24489325756412225</v>
      </c>
      <c r="M43" s="52">
        <f>IFERROR(H43/G43,0)</f>
        <v>3.9278131634819531E-2</v>
      </c>
      <c r="N43" s="50">
        <f>D43*250</f>
        <v>31750</v>
      </c>
      <c r="O43" s="53">
        <f t="shared" si="0"/>
        <v>8.9560990906240203</v>
      </c>
    </row>
    <row r="44" spans="1:15" ht="15" thickBot="1" x14ac:dyDescent="0.35">
      <c r="A44" s="3" t="s">
        <v>40</v>
      </c>
      <c r="B44" s="1">
        <v>14065</v>
      </c>
      <c r="C44" s="2"/>
      <c r="D44" s="2">
        <v>608</v>
      </c>
      <c r="E44" s="2"/>
      <c r="F44" s="1">
        <v>12373</v>
      </c>
      <c r="G44" s="1">
        <v>13277</v>
      </c>
      <c r="H44" s="2">
        <v>574</v>
      </c>
      <c r="I44" s="1">
        <v>132701</v>
      </c>
      <c r="J44" s="1">
        <v>125265</v>
      </c>
      <c r="K44" s="43"/>
      <c r="L44" s="51">
        <f>IFERROR(B44/I44,0)</f>
        <v>0.1059901583258604</v>
      </c>
      <c r="M44" s="52">
        <f>IFERROR(H44/G44,0)</f>
        <v>4.3232657979965353E-2</v>
      </c>
      <c r="N44" s="50">
        <f>D44*250</f>
        <v>152000</v>
      </c>
      <c r="O44" s="53">
        <f t="shared" si="0"/>
        <v>9.8069676501955207</v>
      </c>
    </row>
    <row r="45" spans="1:15" ht="14.5" thickBot="1" x14ac:dyDescent="0.35">
      <c r="A45" s="3" t="s">
        <v>25</v>
      </c>
      <c r="B45" s="1">
        <v>10096</v>
      </c>
      <c r="C45" s="2"/>
      <c r="D45" s="2">
        <v>435</v>
      </c>
      <c r="E45" s="2"/>
      <c r="F45" s="1">
        <v>3618</v>
      </c>
      <c r="G45" s="1">
        <v>1961</v>
      </c>
      <c r="H45" s="2">
        <v>84</v>
      </c>
      <c r="I45" s="1">
        <v>163947</v>
      </c>
      <c r="J45" s="1">
        <v>31842</v>
      </c>
      <c r="K45" s="44"/>
      <c r="L45" s="51">
        <f>IFERROR(B45/I45,0)</f>
        <v>6.1580876746753527E-2</v>
      </c>
      <c r="M45" s="52">
        <f>IFERROR(H45/G45,0)</f>
        <v>4.2835288118306988E-2</v>
      </c>
      <c r="N45" s="50">
        <f>D45*250</f>
        <v>108750</v>
      </c>
      <c r="O45" s="53">
        <f t="shared" si="0"/>
        <v>9.7715927099841515</v>
      </c>
    </row>
    <row r="46" spans="1:15" ht="14.5" thickBot="1" x14ac:dyDescent="0.35">
      <c r="A46" s="3" t="s">
        <v>54</v>
      </c>
      <c r="B46" s="1">
        <v>4563</v>
      </c>
      <c r="C46" s="2"/>
      <c r="D46" s="2">
        <v>50</v>
      </c>
      <c r="E46" s="2"/>
      <c r="F46" s="1">
        <v>1142</v>
      </c>
      <c r="G46" s="1">
        <v>5158</v>
      </c>
      <c r="H46" s="2">
        <v>57</v>
      </c>
      <c r="I46" s="1">
        <v>34905</v>
      </c>
      <c r="J46" s="1">
        <v>39456</v>
      </c>
      <c r="K46" s="44"/>
      <c r="L46" s="51">
        <f>IFERROR(B46/I46,0)</f>
        <v>0.13072625698324022</v>
      </c>
      <c r="M46" s="52">
        <f>IFERROR(H46/G46,0)</f>
        <v>1.1050794881737108E-2</v>
      </c>
      <c r="N46" s="50">
        <f>D46*250</f>
        <v>12500</v>
      </c>
      <c r="O46" s="53">
        <f t="shared" si="0"/>
        <v>1.7394258163488934</v>
      </c>
    </row>
    <row r="47" spans="1:15" ht="14.5" thickBot="1" x14ac:dyDescent="0.35">
      <c r="A47" s="3" t="s">
        <v>20</v>
      </c>
      <c r="B47" s="1">
        <v>20145</v>
      </c>
      <c r="C47" s="2"/>
      <c r="D47" s="2">
        <v>336</v>
      </c>
      <c r="E47" s="2"/>
      <c r="F47" s="1">
        <v>7064</v>
      </c>
      <c r="G47" s="1">
        <v>2950</v>
      </c>
      <c r="H47" s="2">
        <v>49</v>
      </c>
      <c r="I47" s="1">
        <v>383576</v>
      </c>
      <c r="J47" s="1">
        <v>56167</v>
      </c>
      <c r="K47" s="44"/>
      <c r="L47" s="51">
        <f>IFERROR(B47/I47,0)</f>
        <v>5.2518927148726718E-2</v>
      </c>
      <c r="M47" s="52">
        <f>IFERROR(H47/G47,0)</f>
        <v>1.6610169491525422E-2</v>
      </c>
      <c r="N47" s="50">
        <f>D47*250</f>
        <v>84000</v>
      </c>
      <c r="O47" s="53">
        <f t="shared" si="0"/>
        <v>3.1697691734921816</v>
      </c>
    </row>
    <row r="48" spans="1:15" ht="15" thickBot="1" x14ac:dyDescent="0.35">
      <c r="A48" s="46" t="s">
        <v>15</v>
      </c>
      <c r="B48" s="1">
        <v>56166</v>
      </c>
      <c r="C48" s="2"/>
      <c r="D48" s="1">
        <v>1535</v>
      </c>
      <c r="E48" s="2"/>
      <c r="F48" s="1">
        <v>22138</v>
      </c>
      <c r="G48" s="1">
        <v>1937</v>
      </c>
      <c r="H48" s="2">
        <v>53</v>
      </c>
      <c r="I48" s="1">
        <v>872935</v>
      </c>
      <c r="J48" s="1">
        <v>30105</v>
      </c>
      <c r="K48" s="43"/>
      <c r="L48" s="51">
        <f>IFERROR(B48/I48,0)</f>
        <v>6.4341560368183198E-2</v>
      </c>
      <c r="M48" s="52">
        <f>IFERROR(H48/G48,0)</f>
        <v>2.7361899845121322E-2</v>
      </c>
      <c r="N48" s="50">
        <f>D48*250</f>
        <v>383750</v>
      </c>
      <c r="O48" s="53">
        <f t="shared" si="0"/>
        <v>5.8324253106861805</v>
      </c>
    </row>
    <row r="49" spans="1:15" ht="15" thickBot="1" x14ac:dyDescent="0.35">
      <c r="A49" s="58" t="s">
        <v>66</v>
      </c>
      <c r="B49" s="56">
        <v>69</v>
      </c>
      <c r="C49" s="56"/>
      <c r="D49" s="56">
        <v>6</v>
      </c>
      <c r="E49" s="56"/>
      <c r="F49" s="56">
        <v>2</v>
      </c>
      <c r="G49" s="56"/>
      <c r="H49" s="56"/>
      <c r="I49" s="57">
        <v>1457</v>
      </c>
      <c r="J49" s="56"/>
      <c r="K49" s="8"/>
      <c r="L49" s="51">
        <f>IFERROR(B49/I49,0)</f>
        <v>4.7357584076870282E-2</v>
      </c>
      <c r="M49" s="52">
        <f>IFERROR(H49/G49,0)</f>
        <v>0</v>
      </c>
      <c r="N49" s="50">
        <f>D49*250</f>
        <v>1500</v>
      </c>
      <c r="O49" s="53">
        <f t="shared" si="0"/>
        <v>20.739130434782609</v>
      </c>
    </row>
    <row r="50" spans="1:15" ht="15" thickBot="1" x14ac:dyDescent="0.35">
      <c r="A50" s="3" t="s">
        <v>28</v>
      </c>
      <c r="B50" s="1">
        <v>8392</v>
      </c>
      <c r="C50" s="2"/>
      <c r="D50" s="2">
        <v>97</v>
      </c>
      <c r="E50" s="2"/>
      <c r="F50" s="1">
        <v>3214</v>
      </c>
      <c r="G50" s="1">
        <v>2618</v>
      </c>
      <c r="H50" s="2">
        <v>30</v>
      </c>
      <c r="I50" s="1">
        <v>194433</v>
      </c>
      <c r="J50" s="1">
        <v>60647</v>
      </c>
      <c r="K50" s="43"/>
      <c r="L50" s="51">
        <f>IFERROR(B50/I50,0)</f>
        <v>4.3161397499395682E-2</v>
      </c>
      <c r="M50" s="52">
        <f>IFERROR(H50/G50,0)</f>
        <v>1.145912910618793E-2</v>
      </c>
      <c r="N50" s="50">
        <f>D50*250</f>
        <v>24250</v>
      </c>
      <c r="O50" s="53">
        <f t="shared" si="0"/>
        <v>1.8896568160152527</v>
      </c>
    </row>
    <row r="51" spans="1:15" ht="14.5" thickBot="1" x14ac:dyDescent="0.35">
      <c r="A51" s="3" t="s">
        <v>48</v>
      </c>
      <c r="B51" s="2">
        <v>956</v>
      </c>
      <c r="C51" s="2"/>
      <c r="D51" s="2">
        <v>54</v>
      </c>
      <c r="E51" s="2"/>
      <c r="F51" s="2">
        <v>63</v>
      </c>
      <c r="G51" s="1">
        <v>1532</v>
      </c>
      <c r="H51" s="2">
        <v>87</v>
      </c>
      <c r="I51" s="1">
        <v>28590</v>
      </c>
      <c r="J51" s="1">
        <v>45818</v>
      </c>
      <c r="K51" s="44"/>
      <c r="L51" s="51">
        <f>IFERROR(B51/I51,0)</f>
        <v>3.3438265127667018E-2</v>
      </c>
      <c r="M51" s="52">
        <f>IFERROR(H51/G51,0)</f>
        <v>5.6788511749347258E-2</v>
      </c>
      <c r="N51" s="50">
        <f>D51*250</f>
        <v>13500</v>
      </c>
      <c r="O51" s="53">
        <f t="shared" si="0"/>
        <v>13.121338912133892</v>
      </c>
    </row>
    <row r="52" spans="1:15" ht="15" thickBot="1" x14ac:dyDescent="0.35">
      <c r="A52" s="3" t="s">
        <v>29</v>
      </c>
      <c r="B52" s="1">
        <v>36244</v>
      </c>
      <c r="C52" s="2"/>
      <c r="D52" s="1">
        <v>1171</v>
      </c>
      <c r="E52" s="2"/>
      <c r="F52" s="1">
        <v>29971</v>
      </c>
      <c r="G52" s="1">
        <v>4246</v>
      </c>
      <c r="H52" s="2">
        <v>137</v>
      </c>
      <c r="I52" s="1">
        <v>272333</v>
      </c>
      <c r="J52" s="1">
        <v>31906</v>
      </c>
      <c r="K52" s="43"/>
      <c r="L52" s="51">
        <f>IFERROR(B52/I52,0)</f>
        <v>0.13308706620203942</v>
      </c>
      <c r="M52" s="52">
        <f>IFERROR(H52/G52,0)</f>
        <v>3.2265661799340553E-2</v>
      </c>
      <c r="N52" s="50">
        <f>D52*250</f>
        <v>292750</v>
      </c>
      <c r="O52" s="53">
        <f t="shared" si="0"/>
        <v>7.07719898465953</v>
      </c>
    </row>
    <row r="53" spans="1:15" ht="15" thickBot="1" x14ac:dyDescent="0.35">
      <c r="A53" s="46" t="s">
        <v>9</v>
      </c>
      <c r="B53" s="1">
        <v>20595</v>
      </c>
      <c r="C53" s="2"/>
      <c r="D53" s="1">
        <v>1086</v>
      </c>
      <c r="E53" s="2"/>
      <c r="F53" s="1">
        <v>14095</v>
      </c>
      <c r="G53" s="1">
        <v>2705</v>
      </c>
      <c r="H53" s="2">
        <v>143</v>
      </c>
      <c r="I53" s="1">
        <v>316276</v>
      </c>
      <c r="J53" s="1">
        <v>41534</v>
      </c>
      <c r="K53" s="44"/>
      <c r="L53" s="51">
        <f>IFERROR(B53/I53,0)</f>
        <v>6.5117176137297797E-2</v>
      </c>
      <c r="M53" s="52">
        <f>IFERROR(H53/G53,0)</f>
        <v>5.2865064695009241E-2</v>
      </c>
      <c r="N53" s="50">
        <f>D53*250</f>
        <v>271500</v>
      </c>
      <c r="O53" s="53">
        <f t="shared" si="0"/>
        <v>12.182811361981063</v>
      </c>
    </row>
    <row r="54" spans="1:15" ht="15" thickBot="1" x14ac:dyDescent="0.35">
      <c r="A54" s="3" t="s">
        <v>56</v>
      </c>
      <c r="B54" s="1">
        <v>1771</v>
      </c>
      <c r="C54" s="2"/>
      <c r="D54" s="2">
        <v>72</v>
      </c>
      <c r="E54" s="2"/>
      <c r="F54" s="2">
        <v>589</v>
      </c>
      <c r="G54" s="2">
        <v>988</v>
      </c>
      <c r="H54" s="2">
        <v>40</v>
      </c>
      <c r="I54" s="1">
        <v>85817</v>
      </c>
      <c r="J54" s="1">
        <v>47885</v>
      </c>
      <c r="K54" s="43"/>
      <c r="L54" s="51">
        <f>IFERROR(B54/I54,0)</f>
        <v>2.0636936737476259E-2</v>
      </c>
      <c r="M54" s="52">
        <f>IFERROR(H54/G54,0)</f>
        <v>4.048582995951417E-2</v>
      </c>
      <c r="N54" s="50">
        <f>D54*250</f>
        <v>18000</v>
      </c>
      <c r="O54" s="53">
        <f t="shared" si="0"/>
        <v>9.1637492941840772</v>
      </c>
    </row>
    <row r="55" spans="1:15" ht="15" thickBot="1" x14ac:dyDescent="0.35">
      <c r="A55" s="3" t="s">
        <v>22</v>
      </c>
      <c r="B55" s="1">
        <v>15277</v>
      </c>
      <c r="C55" s="2"/>
      <c r="D55" s="2">
        <v>510</v>
      </c>
      <c r="E55" s="2"/>
      <c r="F55" s="1">
        <v>6418</v>
      </c>
      <c r="G55" s="1">
        <v>2624</v>
      </c>
      <c r="H55" s="2">
        <v>88</v>
      </c>
      <c r="I55" s="1">
        <v>201483</v>
      </c>
      <c r="J55" s="1">
        <v>34605</v>
      </c>
      <c r="K55" s="43"/>
      <c r="L55" s="51">
        <f>IFERROR(B55/I55,0)</f>
        <v>7.5822774129827325E-2</v>
      </c>
      <c r="M55" s="52">
        <f>IFERROR(H55/G55,0)</f>
        <v>3.3536585365853661E-2</v>
      </c>
      <c r="N55" s="50">
        <f>D55*250</f>
        <v>127500</v>
      </c>
      <c r="O55" s="53">
        <f t="shared" si="0"/>
        <v>7.34587942658899</v>
      </c>
    </row>
    <row r="56" spans="1:15" ht="14.5" thickBot="1" x14ac:dyDescent="0.35">
      <c r="A56" s="14" t="s">
        <v>55</v>
      </c>
      <c r="B56" s="15">
        <v>838</v>
      </c>
      <c r="C56" s="15"/>
      <c r="D56" s="15">
        <v>12</v>
      </c>
      <c r="E56" s="15"/>
      <c r="F56" s="15">
        <v>251</v>
      </c>
      <c r="G56" s="38">
        <v>1448</v>
      </c>
      <c r="H56" s="15">
        <v>21</v>
      </c>
      <c r="I56" s="38">
        <v>20034</v>
      </c>
      <c r="J56" s="38">
        <v>34615</v>
      </c>
      <c r="K56" s="66"/>
      <c r="L56" s="51">
        <f>IFERROR(B56/I56,0)</f>
        <v>4.1828890885494657E-2</v>
      </c>
      <c r="M56" s="52">
        <f>IFERROR(H56/G56,0)</f>
        <v>1.4502762430939226E-2</v>
      </c>
      <c r="N56" s="50">
        <f>D56*250</f>
        <v>3000</v>
      </c>
      <c r="O56" s="53">
        <f t="shared" si="0"/>
        <v>2.5799522673031028</v>
      </c>
    </row>
    <row r="57" spans="1:15" ht="15" thickBot="1" x14ac:dyDescent="0.35">
      <c r="A57" s="3"/>
      <c r="B57" s="49">
        <f>SUM(B2:B56)</f>
        <v>1655809</v>
      </c>
      <c r="C57" s="2"/>
      <c r="D57" s="49">
        <f>SUM(D2:D56)</f>
        <v>97931</v>
      </c>
      <c r="E57" s="2"/>
      <c r="F57" s="49">
        <f>SUM(F2:F56)</f>
        <v>1124539</v>
      </c>
      <c r="G57" s="1"/>
      <c r="H57" s="2"/>
      <c r="I57" s="49">
        <f>SUM(I2:I56)</f>
        <v>14556842</v>
      </c>
      <c r="J57" s="1"/>
      <c r="K57" s="8"/>
      <c r="N57" s="49">
        <f>SUM(N2:N56)</f>
        <v>24482750</v>
      </c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7"/>
      <c r="L58" s="37"/>
    </row>
    <row r="59" spans="1:15" ht="13.5" thickBot="1" x14ac:dyDescent="0.35">
      <c r="A59" s="3"/>
      <c r="B59" s="1"/>
      <c r="C59" s="2"/>
      <c r="D59" s="2"/>
      <c r="E59" s="2"/>
      <c r="F59" s="1"/>
      <c r="G59" s="2"/>
      <c r="H59" s="2"/>
      <c r="I59" s="1"/>
      <c r="J59" s="1"/>
      <c r="K59" s="7"/>
      <c r="L59" s="37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7"/>
      <c r="L60" s="37"/>
    </row>
    <row r="61" spans="1:15" ht="13.5" thickBot="1" x14ac:dyDescent="0.35">
      <c r="A61" s="3"/>
      <c r="B61" s="1"/>
      <c r="C61" s="2"/>
      <c r="D61" s="2"/>
      <c r="E61" s="2"/>
      <c r="F61" s="1"/>
      <c r="G61" s="1"/>
      <c r="H61" s="2"/>
      <c r="I61" s="1"/>
      <c r="J61" s="1"/>
      <c r="K61" s="7"/>
      <c r="L61" s="37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8"/>
      <c r="L62" s="37"/>
    </row>
    <row r="63" spans="1:15" ht="15" thickBot="1" x14ac:dyDescent="0.35">
      <c r="A63" s="3"/>
      <c r="B63" s="2"/>
      <c r="C63" s="2"/>
      <c r="D63" s="2"/>
      <c r="E63" s="2"/>
      <c r="F63" s="2"/>
      <c r="G63" s="2"/>
      <c r="H63" s="2"/>
      <c r="I63" s="1"/>
      <c r="J63" s="1"/>
      <c r="K63" s="8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7"/>
    </row>
    <row r="65" spans="1:12" ht="13.5" thickBot="1" x14ac:dyDescent="0.35">
      <c r="A65" s="3"/>
      <c r="B65" s="1"/>
      <c r="C65" s="2"/>
      <c r="D65" s="2"/>
      <c r="E65" s="2"/>
      <c r="F65" s="1"/>
      <c r="G65" s="2"/>
      <c r="H65" s="2"/>
      <c r="I65" s="1"/>
      <c r="J65" s="1"/>
      <c r="K65" s="7"/>
      <c r="L65" s="37"/>
    </row>
    <row r="66" spans="1:12" ht="13.5" thickBot="1" x14ac:dyDescent="0.35">
      <c r="A66" s="3"/>
      <c r="B66" s="2"/>
      <c r="C66" s="2"/>
      <c r="D66" s="2"/>
      <c r="E66" s="2"/>
      <c r="F66" s="2"/>
      <c r="G66" s="2"/>
      <c r="H66" s="2"/>
      <c r="I66" s="1"/>
      <c r="J66" s="1"/>
      <c r="K66" s="7"/>
      <c r="L66" s="37"/>
    </row>
    <row r="67" spans="1:12" ht="13.5" thickBot="1" x14ac:dyDescent="0.35">
      <c r="A67" s="14"/>
      <c r="B67" s="15"/>
      <c r="C67" s="15"/>
      <c r="D67" s="15"/>
      <c r="E67" s="15"/>
      <c r="F67" s="15"/>
      <c r="G67" s="15"/>
      <c r="H67" s="15"/>
      <c r="I67" s="38"/>
      <c r="J67" s="38"/>
      <c r="K67" s="39"/>
    </row>
  </sheetData>
  <autoFilter ref="A1:N56" xr:uid="{0FFC770D-E812-4BB2-BFE4-43D655F753EE}">
    <sortState xmlns:xlrd2="http://schemas.microsoft.com/office/spreadsheetml/2017/richdata2" ref="A2:N57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5" r:id="rId1" display="https://www.worldometers.info/coronavirus/usa/new-york/" xr:uid="{7DCF5ED6-A5AA-43E3-A875-661C26A08A72}"/>
    <hyperlink ref="A33" r:id="rId2" display="https://www.worldometers.info/coronavirus/usa/new-jersey/" xr:uid="{8AE6D7D6-A531-404A-8AC5-73AEA62BCDBC}"/>
    <hyperlink ref="A6" r:id="rId3" display="https://www.worldometers.info/coronavirus/usa/california/" xr:uid="{03A24719-B31F-48EC-9AB0-5BF7B9E03F1B}"/>
    <hyperlink ref="A24" r:id="rId4" display="https://www.worldometers.info/coronavirus/usa/massachusetts/" xr:uid="{CF307097-793F-4A34-A23A-FC31ED51424F}"/>
    <hyperlink ref="A42" r:id="rId5" display="https://www.worldometers.info/coronavirus/usa/pennsylvania/" xr:uid="{49074719-0BD3-43C5-AB1F-0DA45C63F711}"/>
    <hyperlink ref="A48" r:id="rId6" display="https://www.worldometers.info/coronavirus/usa/texas/" xr:uid="{FF56A28D-CF31-4A7D-AE9F-1415CF7D4B31}"/>
    <hyperlink ref="A11" r:id="rId7" display="https://www.worldometers.info/coronavirus/usa/florida/" xr:uid="{9FF1D1E3-C1FC-48AB-8B3A-1B0038F996C7}"/>
    <hyperlink ref="A21" r:id="rId8" display="https://www.worldometers.info/coronavirus/usa/louisiana/" xr:uid="{9A6098AF-BEBF-497F-A549-8727C2926355}"/>
    <hyperlink ref="A39" r:id="rId9" display="https://www.worldometers.info/coronavirus/usa/ohio/" xr:uid="{1348AE95-3F51-4356-98D2-5646DEF6F22A}"/>
    <hyperlink ref="A53" r:id="rId10" display="https://www.worldometers.info/coronavirus/usa/washington/" xr:uid="{5ABC5D6B-86EC-443A-8940-9315F9DE3058}"/>
  </hyperlinks>
  <pageMargins left="0.7" right="0.7" top="0.75" bottom="0.75" header="0.3" footer="0.3"/>
  <pageSetup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8" workbookViewId="0">
      <selection activeCell="A2" sqref="A2:B56"/>
    </sheetView>
  </sheetViews>
  <sheetFormatPr defaultRowHeight="14.5" x14ac:dyDescent="0.35"/>
  <cols>
    <col min="1" max="1" width="13.81640625" customWidth="1"/>
    <col min="2" max="2" width="8.7265625" style="45"/>
  </cols>
  <sheetData>
    <row r="1" spans="1:2" ht="15" thickBot="1" x14ac:dyDescent="0.4"/>
    <row r="2" spans="1:2" ht="15" thickBot="1" x14ac:dyDescent="0.4">
      <c r="A2" s="3" t="s">
        <v>36</v>
      </c>
      <c r="B2" s="40">
        <v>551</v>
      </c>
    </row>
    <row r="3" spans="1:2" ht="15" thickBot="1" x14ac:dyDescent="0.4">
      <c r="A3" s="3" t="s">
        <v>52</v>
      </c>
      <c r="B3" s="40">
        <v>10</v>
      </c>
    </row>
    <row r="4" spans="1:2" ht="15" thickBot="1" x14ac:dyDescent="0.4">
      <c r="A4" s="3" t="s">
        <v>33</v>
      </c>
      <c r="B4" s="40">
        <v>800</v>
      </c>
    </row>
    <row r="5" spans="1:2" ht="15" thickBot="1" x14ac:dyDescent="0.4">
      <c r="A5" s="3" t="s">
        <v>34</v>
      </c>
      <c r="B5" s="40">
        <v>116</v>
      </c>
    </row>
    <row r="6" spans="1:2" ht="15" thickBot="1" x14ac:dyDescent="0.4">
      <c r="A6" s="46" t="s">
        <v>10</v>
      </c>
      <c r="B6" s="40">
        <v>3790</v>
      </c>
    </row>
    <row r="7" spans="1:2" ht="15" thickBot="1" x14ac:dyDescent="0.4">
      <c r="A7" s="3" t="s">
        <v>18</v>
      </c>
      <c r="B7" s="40">
        <v>1332</v>
      </c>
    </row>
    <row r="8" spans="1:2" ht="15" thickBot="1" x14ac:dyDescent="0.4">
      <c r="A8" s="3" t="s">
        <v>23</v>
      </c>
      <c r="B8" s="40">
        <v>3693</v>
      </c>
    </row>
    <row r="9" spans="1:2" ht="15" thickBot="1" x14ac:dyDescent="0.4">
      <c r="A9" s="3" t="s">
        <v>43</v>
      </c>
      <c r="B9" s="40">
        <v>326</v>
      </c>
    </row>
    <row r="10" spans="1:2" ht="21.5" thickBot="1" x14ac:dyDescent="0.4">
      <c r="A10" s="3" t="s">
        <v>63</v>
      </c>
      <c r="B10" s="40">
        <v>432</v>
      </c>
    </row>
    <row r="11" spans="1:2" ht="15" thickBot="1" x14ac:dyDescent="0.4">
      <c r="A11" s="46" t="s">
        <v>13</v>
      </c>
      <c r="B11" s="40">
        <v>2237</v>
      </c>
    </row>
    <row r="12" spans="1:2" ht="15" thickBot="1" x14ac:dyDescent="0.4">
      <c r="A12" s="3" t="s">
        <v>16</v>
      </c>
      <c r="B12" s="40">
        <v>1827</v>
      </c>
    </row>
    <row r="13" spans="1:2" ht="15" thickBot="1" x14ac:dyDescent="0.4">
      <c r="A13" s="3" t="s">
        <v>64</v>
      </c>
      <c r="B13" s="40">
        <v>5</v>
      </c>
    </row>
    <row r="14" spans="1:2" ht="15" thickBot="1" x14ac:dyDescent="0.4">
      <c r="A14" s="3" t="s">
        <v>47</v>
      </c>
      <c r="B14" s="40">
        <v>17</v>
      </c>
    </row>
    <row r="15" spans="1:2" ht="15" thickBot="1" x14ac:dyDescent="0.4">
      <c r="A15" s="3" t="s">
        <v>49</v>
      </c>
      <c r="B15" s="40">
        <v>79</v>
      </c>
    </row>
    <row r="16" spans="1:2" ht="15" thickBot="1" x14ac:dyDescent="0.4">
      <c r="A16" s="3" t="s">
        <v>12</v>
      </c>
      <c r="B16" s="40">
        <v>4856</v>
      </c>
    </row>
    <row r="17" spans="1:2" ht="15" thickBot="1" x14ac:dyDescent="0.4">
      <c r="A17" s="3" t="s">
        <v>27</v>
      </c>
      <c r="B17" s="40">
        <v>1976</v>
      </c>
    </row>
    <row r="18" spans="1:2" ht="15" thickBot="1" x14ac:dyDescent="0.4">
      <c r="A18" s="3" t="s">
        <v>41</v>
      </c>
      <c r="B18" s="40">
        <v>454</v>
      </c>
    </row>
    <row r="19" spans="1:2" ht="15" thickBot="1" x14ac:dyDescent="0.4">
      <c r="A19" s="3" t="s">
        <v>45</v>
      </c>
      <c r="B19" s="40">
        <v>207</v>
      </c>
    </row>
    <row r="20" spans="1:2" ht="15" thickBot="1" x14ac:dyDescent="0.4">
      <c r="A20" s="3" t="s">
        <v>38</v>
      </c>
      <c r="B20" s="40">
        <v>391</v>
      </c>
    </row>
    <row r="21" spans="1:2" ht="15" thickBot="1" x14ac:dyDescent="0.4">
      <c r="A21" s="46" t="s">
        <v>14</v>
      </c>
      <c r="B21" s="40">
        <v>2690</v>
      </c>
    </row>
    <row r="22" spans="1:2" ht="15" thickBot="1" x14ac:dyDescent="0.4">
      <c r="A22" s="3" t="s">
        <v>39</v>
      </c>
      <c r="B22" s="40">
        <v>78</v>
      </c>
    </row>
    <row r="23" spans="1:2" ht="15" thickBot="1" x14ac:dyDescent="0.4">
      <c r="A23" s="3" t="s">
        <v>26</v>
      </c>
      <c r="B23" s="40">
        <v>2277</v>
      </c>
    </row>
    <row r="24" spans="1:2" ht="15" thickBot="1" x14ac:dyDescent="0.4">
      <c r="A24" s="46" t="s">
        <v>17</v>
      </c>
      <c r="B24" s="40">
        <v>6372</v>
      </c>
    </row>
    <row r="25" spans="1:2" ht="15" thickBot="1" x14ac:dyDescent="0.4">
      <c r="A25" s="3" t="s">
        <v>11</v>
      </c>
      <c r="B25" s="40">
        <v>5228</v>
      </c>
    </row>
    <row r="26" spans="1:2" ht="15" thickBot="1" x14ac:dyDescent="0.4">
      <c r="A26" s="3" t="s">
        <v>32</v>
      </c>
      <c r="B26" s="40">
        <v>878</v>
      </c>
    </row>
    <row r="27" spans="1:2" ht="15" thickBot="1" x14ac:dyDescent="0.4">
      <c r="A27" s="3" t="s">
        <v>30</v>
      </c>
      <c r="B27" s="40">
        <v>625</v>
      </c>
    </row>
    <row r="28" spans="1:2" ht="15" thickBot="1" x14ac:dyDescent="0.4">
      <c r="A28" s="3" t="s">
        <v>35</v>
      </c>
      <c r="B28" s="40">
        <v>690</v>
      </c>
    </row>
    <row r="29" spans="1:2" ht="15" thickBot="1" x14ac:dyDescent="0.4">
      <c r="A29" s="3" t="s">
        <v>51</v>
      </c>
      <c r="B29" s="40">
        <v>16</v>
      </c>
    </row>
    <row r="30" spans="1:2" ht="15" thickBot="1" x14ac:dyDescent="0.4">
      <c r="A30" s="3" t="s">
        <v>50</v>
      </c>
      <c r="B30" s="40">
        <v>150</v>
      </c>
    </row>
    <row r="31" spans="1:2" ht="15" thickBot="1" x14ac:dyDescent="0.4">
      <c r="A31" s="3" t="s">
        <v>31</v>
      </c>
      <c r="B31" s="40">
        <v>394</v>
      </c>
    </row>
    <row r="32" spans="1:2" ht="15" thickBot="1" x14ac:dyDescent="0.4">
      <c r="A32" s="3" t="s">
        <v>42</v>
      </c>
      <c r="B32" s="40">
        <v>209</v>
      </c>
    </row>
    <row r="33" spans="1:2" ht="15" thickBot="1" x14ac:dyDescent="0.4">
      <c r="A33" s="46" t="s">
        <v>8</v>
      </c>
      <c r="B33" s="40">
        <v>11139</v>
      </c>
    </row>
    <row r="34" spans="1:2" ht="15" thickBot="1" x14ac:dyDescent="0.4">
      <c r="A34" s="3" t="s">
        <v>44</v>
      </c>
      <c r="B34" s="40">
        <v>317</v>
      </c>
    </row>
    <row r="35" spans="1:2" ht="15" thickBot="1" x14ac:dyDescent="0.4">
      <c r="A35" s="46" t="s">
        <v>7</v>
      </c>
      <c r="B35" s="40">
        <v>29231</v>
      </c>
    </row>
    <row r="36" spans="1:2" ht="15" thickBot="1" x14ac:dyDescent="0.4">
      <c r="A36" s="3" t="s">
        <v>24</v>
      </c>
      <c r="B36" s="40">
        <v>784</v>
      </c>
    </row>
    <row r="37" spans="1:2" ht="15" thickBot="1" x14ac:dyDescent="0.4">
      <c r="A37" s="3" t="s">
        <v>53</v>
      </c>
      <c r="B37" s="40">
        <v>53</v>
      </c>
    </row>
    <row r="38" spans="1:2" ht="21.5" thickBot="1" x14ac:dyDescent="0.4">
      <c r="A38" s="3" t="s">
        <v>67</v>
      </c>
      <c r="B38" s="40">
        <v>2</v>
      </c>
    </row>
    <row r="39" spans="1:2" ht="15" thickBot="1" x14ac:dyDescent="0.4">
      <c r="A39" s="46" t="s">
        <v>21</v>
      </c>
      <c r="B39" s="40">
        <v>1976</v>
      </c>
    </row>
    <row r="40" spans="1:2" ht="15" thickBot="1" x14ac:dyDescent="0.4">
      <c r="A40" s="3" t="s">
        <v>46</v>
      </c>
      <c r="B40" s="40">
        <v>311</v>
      </c>
    </row>
    <row r="41" spans="1:2" ht="15" thickBot="1" x14ac:dyDescent="0.4">
      <c r="A41" s="3" t="s">
        <v>37</v>
      </c>
      <c r="B41" s="40">
        <v>148</v>
      </c>
    </row>
    <row r="42" spans="1:2" ht="15" thickBot="1" x14ac:dyDescent="0.4">
      <c r="A42" s="46" t="s">
        <v>19</v>
      </c>
      <c r="B42" s="40">
        <v>5165</v>
      </c>
    </row>
    <row r="43" spans="1:2" ht="15" thickBot="1" x14ac:dyDescent="0.4">
      <c r="A43" s="3" t="s">
        <v>65</v>
      </c>
      <c r="B43" s="40">
        <v>127</v>
      </c>
    </row>
    <row r="44" spans="1:2" ht="15" thickBot="1" x14ac:dyDescent="0.4">
      <c r="A44" s="3" t="s">
        <v>40</v>
      </c>
      <c r="B44" s="40">
        <v>608</v>
      </c>
    </row>
    <row r="45" spans="1:2" ht="15" thickBot="1" x14ac:dyDescent="0.4">
      <c r="A45" s="3" t="s">
        <v>25</v>
      </c>
      <c r="B45" s="40">
        <v>435</v>
      </c>
    </row>
    <row r="46" spans="1:2" ht="15" thickBot="1" x14ac:dyDescent="0.4">
      <c r="A46" s="3" t="s">
        <v>54</v>
      </c>
      <c r="B46" s="40">
        <v>50</v>
      </c>
    </row>
    <row r="47" spans="1:2" ht="15" thickBot="1" x14ac:dyDescent="0.4">
      <c r="A47" s="3" t="s">
        <v>20</v>
      </c>
      <c r="B47" s="40">
        <v>336</v>
      </c>
    </row>
    <row r="48" spans="1:2" ht="15" thickBot="1" x14ac:dyDescent="0.4">
      <c r="A48" s="46" t="s">
        <v>15</v>
      </c>
      <c r="B48" s="40">
        <v>1535</v>
      </c>
    </row>
    <row r="49" spans="1:2" ht="21.5" thickBot="1" x14ac:dyDescent="0.4">
      <c r="A49" s="58" t="s">
        <v>66</v>
      </c>
      <c r="B49" s="59">
        <v>6</v>
      </c>
    </row>
    <row r="50" spans="1:2" ht="15" thickBot="1" x14ac:dyDescent="0.4">
      <c r="A50" s="3" t="s">
        <v>28</v>
      </c>
      <c r="B50" s="40">
        <v>97</v>
      </c>
    </row>
    <row r="51" spans="1:2" ht="15" thickBot="1" x14ac:dyDescent="0.4">
      <c r="A51" s="3" t="s">
        <v>48</v>
      </c>
      <c r="B51" s="40">
        <v>54</v>
      </c>
    </row>
    <row r="52" spans="1:2" ht="15" thickBot="1" x14ac:dyDescent="0.4">
      <c r="A52" s="3" t="s">
        <v>29</v>
      </c>
      <c r="B52" s="40">
        <v>1171</v>
      </c>
    </row>
    <row r="53" spans="1:2" ht="15" thickBot="1" x14ac:dyDescent="0.4">
      <c r="A53" s="46" t="s">
        <v>9</v>
      </c>
      <c r="B53" s="40">
        <v>1086</v>
      </c>
    </row>
    <row r="54" spans="1:2" ht="15" thickBot="1" x14ac:dyDescent="0.4">
      <c r="A54" s="3" t="s">
        <v>56</v>
      </c>
      <c r="B54" s="40">
        <v>72</v>
      </c>
    </row>
    <row r="55" spans="1:2" ht="15" thickBot="1" x14ac:dyDescent="0.4">
      <c r="A55" s="3" t="s">
        <v>22</v>
      </c>
      <c r="B55" s="40">
        <v>510</v>
      </c>
    </row>
    <row r="56" spans="1:2" ht="15" thickBot="1" x14ac:dyDescent="0.4">
      <c r="A56" s="14" t="s">
        <v>55</v>
      </c>
      <c r="B56" s="41">
        <v>12</v>
      </c>
    </row>
    <row r="57" spans="1:2" ht="15" thickBot="1" x14ac:dyDescent="0.4">
      <c r="A57" s="3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4"/>
    </row>
  </sheetData>
  <autoFilter ref="A1:A56" xr:uid="{1D19E26B-1765-4516-BAF0-E2894C03DB8E}"/>
  <hyperlinks>
    <hyperlink ref="A35" r:id="rId1" display="https://www.worldometers.info/coronavirus/usa/new-york/" xr:uid="{5B3EC7F6-C886-4CB5-B659-F5CD016923CF}"/>
    <hyperlink ref="A33" r:id="rId2" display="https://www.worldometers.info/coronavirus/usa/new-jersey/" xr:uid="{0F9DC343-0FDA-49C2-9BC9-1ADFF49B8844}"/>
    <hyperlink ref="A6" r:id="rId3" display="https://www.worldometers.info/coronavirus/usa/california/" xr:uid="{35BD1F74-F672-4949-B8ED-2AA4DA44FD9C}"/>
    <hyperlink ref="A24" r:id="rId4" display="https://www.worldometers.info/coronavirus/usa/massachusetts/" xr:uid="{DA647DF2-D0A2-4D89-A426-9F1BEB519800}"/>
    <hyperlink ref="A42" r:id="rId5" display="https://www.worldometers.info/coronavirus/usa/pennsylvania/" xr:uid="{F77798E8-D19B-41D9-B70C-87670BCE21C4}"/>
    <hyperlink ref="A48" r:id="rId6" display="https://www.worldometers.info/coronavirus/usa/texas/" xr:uid="{240D5759-CA0E-46D6-B60B-C73888FC7590}"/>
    <hyperlink ref="A11" r:id="rId7" display="https://www.worldometers.info/coronavirus/usa/florida/" xr:uid="{98C93F7A-80D9-4181-8437-BB1379FFFA17}"/>
    <hyperlink ref="A21" r:id="rId8" display="https://www.worldometers.info/coronavirus/usa/louisiana/" xr:uid="{306C574E-DEC1-4346-80B8-636F9AD640D8}"/>
    <hyperlink ref="A39" r:id="rId9" display="https://www.worldometers.info/coronavirus/usa/ohio/" xr:uid="{0ABC4DBA-9A79-408C-8161-41351FD2F7ED}"/>
    <hyperlink ref="A53" r:id="rId10" display="https://www.worldometers.info/coronavirus/usa/washington/" xr:uid="{0BF4783D-A42F-44D0-962E-65E419A2169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36" bestFit="1" customWidth="1"/>
    <col min="3" max="3" width="10" style="42" bestFit="1" customWidth="1"/>
    <col min="4" max="16384" width="8.7265625" style="36"/>
  </cols>
  <sheetData>
    <row r="1" spans="1:3" ht="13" thickBot="1" x14ac:dyDescent="0.4">
      <c r="A1" s="36" t="s">
        <v>97</v>
      </c>
      <c r="C1" s="42" t="s">
        <v>96</v>
      </c>
    </row>
    <row r="2" spans="1:3" ht="13" thickBot="1" x14ac:dyDescent="0.4">
      <c r="A2" s="36" t="s">
        <v>36</v>
      </c>
      <c r="B2" s="3" t="s">
        <v>36</v>
      </c>
      <c r="C2" s="40">
        <v>551</v>
      </c>
    </row>
    <row r="3" spans="1:3" ht="13" thickBot="1" x14ac:dyDescent="0.4">
      <c r="B3" s="3" t="s">
        <v>52</v>
      </c>
      <c r="C3" s="40">
        <v>10</v>
      </c>
    </row>
    <row r="4" spans="1:3" ht="13" thickBot="1" x14ac:dyDescent="0.4">
      <c r="A4" s="36" t="s">
        <v>33</v>
      </c>
      <c r="B4" s="3" t="s">
        <v>33</v>
      </c>
      <c r="C4" s="40">
        <v>800</v>
      </c>
    </row>
    <row r="5" spans="1:3" ht="13" thickBot="1" x14ac:dyDescent="0.4">
      <c r="A5" s="36" t="s">
        <v>34</v>
      </c>
      <c r="B5" s="3" t="s">
        <v>34</v>
      </c>
      <c r="C5" s="40">
        <v>116</v>
      </c>
    </row>
    <row r="6" spans="1:3" ht="15" thickBot="1" x14ac:dyDescent="0.4">
      <c r="A6" s="36" t="s">
        <v>10</v>
      </c>
      <c r="B6" s="46" t="s">
        <v>10</v>
      </c>
      <c r="C6" s="40">
        <v>3790</v>
      </c>
    </row>
    <row r="7" spans="1:3" ht="13" thickBot="1" x14ac:dyDescent="0.4">
      <c r="A7" s="36" t="s">
        <v>18</v>
      </c>
      <c r="B7" s="3" t="s">
        <v>18</v>
      </c>
      <c r="C7" s="40">
        <v>1332</v>
      </c>
    </row>
    <row r="8" spans="1:3" ht="13" thickBot="1" x14ac:dyDescent="0.4">
      <c r="A8" s="36" t="s">
        <v>23</v>
      </c>
      <c r="B8" s="3" t="s">
        <v>23</v>
      </c>
      <c r="C8" s="40">
        <v>3693</v>
      </c>
    </row>
    <row r="9" spans="1:3" ht="13" thickBot="1" x14ac:dyDescent="0.4">
      <c r="A9" s="36" t="s">
        <v>43</v>
      </c>
      <c r="B9" s="3" t="s">
        <v>43</v>
      </c>
      <c r="C9" s="40">
        <v>326</v>
      </c>
    </row>
    <row r="10" spans="1:3" ht="13" thickBot="1" x14ac:dyDescent="0.4">
      <c r="A10" s="36" t="s">
        <v>95</v>
      </c>
      <c r="B10" s="3" t="s">
        <v>63</v>
      </c>
      <c r="C10" s="40">
        <v>432</v>
      </c>
    </row>
    <row r="11" spans="1:3" ht="15" thickBot="1" x14ac:dyDescent="0.4">
      <c r="A11" s="36" t="s">
        <v>13</v>
      </c>
      <c r="B11" s="46" t="s">
        <v>13</v>
      </c>
      <c r="C11" s="40">
        <v>2237</v>
      </c>
    </row>
    <row r="12" spans="1:3" ht="13" thickBot="1" x14ac:dyDescent="0.4">
      <c r="A12" s="36" t="s">
        <v>16</v>
      </c>
      <c r="B12" s="3" t="s">
        <v>16</v>
      </c>
      <c r="C12" s="40">
        <v>1827</v>
      </c>
    </row>
    <row r="13" spans="1:3" ht="13" thickBot="1" x14ac:dyDescent="0.4">
      <c r="A13" s="36" t="s">
        <v>64</v>
      </c>
      <c r="B13" s="3" t="s">
        <v>64</v>
      </c>
      <c r="C13" s="40">
        <v>5</v>
      </c>
    </row>
    <row r="14" spans="1:3" ht="13" thickBot="1" x14ac:dyDescent="0.4">
      <c r="B14" s="3" t="s">
        <v>47</v>
      </c>
      <c r="C14" s="40">
        <v>17</v>
      </c>
    </row>
    <row r="15" spans="1:3" ht="13" thickBot="1" x14ac:dyDescent="0.4">
      <c r="A15" s="36" t="s">
        <v>49</v>
      </c>
      <c r="B15" s="3" t="s">
        <v>49</v>
      </c>
      <c r="C15" s="40">
        <v>79</v>
      </c>
    </row>
    <row r="16" spans="1:3" ht="13" thickBot="1" x14ac:dyDescent="0.4">
      <c r="A16" s="36" t="s">
        <v>12</v>
      </c>
      <c r="B16" s="3" t="s">
        <v>12</v>
      </c>
      <c r="C16" s="40">
        <v>4856</v>
      </c>
    </row>
    <row r="17" spans="1:3" ht="13" thickBot="1" x14ac:dyDescent="0.4">
      <c r="A17" s="36" t="s">
        <v>27</v>
      </c>
      <c r="B17" s="3" t="s">
        <v>27</v>
      </c>
      <c r="C17" s="40">
        <v>1976</v>
      </c>
    </row>
    <row r="18" spans="1:3" ht="13" thickBot="1" x14ac:dyDescent="0.4">
      <c r="A18" s="36" t="s">
        <v>41</v>
      </c>
      <c r="B18" s="3" t="s">
        <v>41</v>
      </c>
      <c r="C18" s="40">
        <v>454</v>
      </c>
    </row>
    <row r="19" spans="1:3" ht="13" thickBot="1" x14ac:dyDescent="0.4">
      <c r="A19" s="36" t="s">
        <v>45</v>
      </c>
      <c r="B19" s="3" t="s">
        <v>45</v>
      </c>
      <c r="C19" s="40">
        <v>207</v>
      </c>
    </row>
    <row r="20" spans="1:3" ht="13" thickBot="1" x14ac:dyDescent="0.4">
      <c r="A20" s="36" t="s">
        <v>38</v>
      </c>
      <c r="B20" s="3" t="s">
        <v>38</v>
      </c>
      <c r="C20" s="40">
        <v>391</v>
      </c>
    </row>
    <row r="21" spans="1:3" ht="15" thickBot="1" x14ac:dyDescent="0.4">
      <c r="A21" s="36" t="s">
        <v>14</v>
      </c>
      <c r="B21" s="46" t="s">
        <v>14</v>
      </c>
      <c r="C21" s="40">
        <v>2690</v>
      </c>
    </row>
    <row r="22" spans="1:3" ht="13" thickBot="1" x14ac:dyDescent="0.4">
      <c r="B22" s="3" t="s">
        <v>39</v>
      </c>
      <c r="C22" s="40">
        <v>78</v>
      </c>
    </row>
    <row r="23" spans="1:3" ht="13" thickBot="1" x14ac:dyDescent="0.4">
      <c r="A23" s="36" t="s">
        <v>26</v>
      </c>
      <c r="B23" s="3" t="s">
        <v>26</v>
      </c>
      <c r="C23" s="40">
        <v>2277</v>
      </c>
    </row>
    <row r="24" spans="1:3" ht="15" thickBot="1" x14ac:dyDescent="0.4">
      <c r="A24" s="36" t="s">
        <v>17</v>
      </c>
      <c r="B24" s="46" t="s">
        <v>17</v>
      </c>
      <c r="C24" s="40">
        <v>6372</v>
      </c>
    </row>
    <row r="25" spans="1:3" ht="13" thickBot="1" x14ac:dyDescent="0.4">
      <c r="A25" s="36" t="s">
        <v>11</v>
      </c>
      <c r="B25" s="3" t="s">
        <v>11</v>
      </c>
      <c r="C25" s="40">
        <v>5228</v>
      </c>
    </row>
    <row r="26" spans="1:3" ht="13" thickBot="1" x14ac:dyDescent="0.4">
      <c r="A26" s="36" t="s">
        <v>32</v>
      </c>
      <c r="B26" s="3" t="s">
        <v>32</v>
      </c>
      <c r="C26" s="40">
        <v>878</v>
      </c>
    </row>
    <row r="27" spans="1:3" ht="13" thickBot="1" x14ac:dyDescent="0.4">
      <c r="A27" s="36" t="s">
        <v>30</v>
      </c>
      <c r="B27" s="3" t="s">
        <v>30</v>
      </c>
      <c r="C27" s="40">
        <v>625</v>
      </c>
    </row>
    <row r="28" spans="1:3" ht="13" thickBot="1" x14ac:dyDescent="0.4">
      <c r="A28" s="36" t="s">
        <v>35</v>
      </c>
      <c r="B28" s="3" t="s">
        <v>35</v>
      </c>
      <c r="C28" s="40">
        <v>690</v>
      </c>
    </row>
    <row r="29" spans="1:3" ht="13" thickBot="1" x14ac:dyDescent="0.4">
      <c r="B29" s="3" t="s">
        <v>51</v>
      </c>
      <c r="C29" s="40">
        <v>16</v>
      </c>
    </row>
    <row r="30" spans="1:3" ht="13" thickBot="1" x14ac:dyDescent="0.4">
      <c r="B30" s="3" t="s">
        <v>50</v>
      </c>
      <c r="C30" s="40">
        <v>150</v>
      </c>
    </row>
    <row r="31" spans="1:3" ht="13" thickBot="1" x14ac:dyDescent="0.4">
      <c r="A31" s="36" t="s">
        <v>31</v>
      </c>
      <c r="B31" s="3" t="s">
        <v>31</v>
      </c>
      <c r="C31" s="40">
        <v>394</v>
      </c>
    </row>
    <row r="32" spans="1:3" ht="13" thickBot="1" x14ac:dyDescent="0.4">
      <c r="A32" s="36" t="s">
        <v>42</v>
      </c>
      <c r="B32" s="3" t="s">
        <v>42</v>
      </c>
      <c r="C32" s="40">
        <v>209</v>
      </c>
    </row>
    <row r="33" spans="1:3" ht="15" thickBot="1" x14ac:dyDescent="0.4">
      <c r="A33" s="36" t="s">
        <v>8</v>
      </c>
      <c r="B33" s="46" t="s">
        <v>8</v>
      </c>
      <c r="C33" s="40">
        <v>11139</v>
      </c>
    </row>
    <row r="34" spans="1:3" ht="13" thickBot="1" x14ac:dyDescent="0.4">
      <c r="A34" s="36" t="s">
        <v>44</v>
      </c>
      <c r="B34" s="3" t="s">
        <v>44</v>
      </c>
      <c r="C34" s="40">
        <v>317</v>
      </c>
    </row>
    <row r="35" spans="1:3" ht="15" thickBot="1" x14ac:dyDescent="0.4">
      <c r="A35" s="36" t="s">
        <v>7</v>
      </c>
      <c r="B35" s="46" t="s">
        <v>7</v>
      </c>
      <c r="C35" s="40">
        <v>29231</v>
      </c>
    </row>
    <row r="36" spans="1:3" ht="13" thickBot="1" x14ac:dyDescent="0.4">
      <c r="A36" s="36" t="s">
        <v>24</v>
      </c>
      <c r="B36" s="3" t="s">
        <v>24</v>
      </c>
      <c r="C36" s="40">
        <v>784</v>
      </c>
    </row>
    <row r="37" spans="1:3" ht="13" thickBot="1" x14ac:dyDescent="0.4">
      <c r="B37" s="3" t="s">
        <v>53</v>
      </c>
      <c r="C37" s="40">
        <v>53</v>
      </c>
    </row>
    <row r="38" spans="1:3" ht="15" thickBot="1" x14ac:dyDescent="0.4">
      <c r="A38" s="36" t="s">
        <v>21</v>
      </c>
      <c r="B38" s="46" t="s">
        <v>21</v>
      </c>
      <c r="C38" s="40">
        <v>1976</v>
      </c>
    </row>
    <row r="39" spans="1:3" ht="13" thickBot="1" x14ac:dyDescent="0.4">
      <c r="A39" s="36" t="s">
        <v>46</v>
      </c>
      <c r="B39" s="3" t="s">
        <v>46</v>
      </c>
      <c r="C39" s="40">
        <v>311</v>
      </c>
    </row>
    <row r="40" spans="1:3" ht="13" thickBot="1" x14ac:dyDescent="0.4">
      <c r="A40" s="36" t="s">
        <v>37</v>
      </c>
      <c r="B40" s="3" t="s">
        <v>37</v>
      </c>
      <c r="C40" s="40">
        <v>148</v>
      </c>
    </row>
    <row r="41" spans="1:3" ht="15" thickBot="1" x14ac:dyDescent="0.4">
      <c r="A41" s="36" t="s">
        <v>19</v>
      </c>
      <c r="B41" s="46" t="s">
        <v>19</v>
      </c>
      <c r="C41" s="40">
        <v>5165</v>
      </c>
    </row>
    <row r="42" spans="1:3" ht="13" thickBot="1" x14ac:dyDescent="0.4">
      <c r="A42" s="36" t="s">
        <v>65</v>
      </c>
      <c r="B42" s="3" t="s">
        <v>65</v>
      </c>
      <c r="C42" s="40">
        <v>127</v>
      </c>
    </row>
    <row r="43" spans="1:3" ht="13" thickBot="1" x14ac:dyDescent="0.4">
      <c r="B43" s="3" t="s">
        <v>40</v>
      </c>
      <c r="C43" s="40">
        <v>608</v>
      </c>
    </row>
    <row r="44" spans="1:3" ht="13" thickBot="1" x14ac:dyDescent="0.4">
      <c r="A44" s="36" t="s">
        <v>25</v>
      </c>
      <c r="B44" s="3" t="s">
        <v>25</v>
      </c>
      <c r="C44" s="40">
        <v>435</v>
      </c>
    </row>
    <row r="45" spans="1:3" ht="13" thickBot="1" x14ac:dyDescent="0.4">
      <c r="A45" s="36" t="s">
        <v>54</v>
      </c>
      <c r="B45" s="3" t="s">
        <v>54</v>
      </c>
      <c r="C45" s="40">
        <v>50</v>
      </c>
    </row>
    <row r="46" spans="1:3" ht="13" thickBot="1" x14ac:dyDescent="0.4">
      <c r="A46" s="36" t="s">
        <v>20</v>
      </c>
      <c r="B46" s="3" t="s">
        <v>20</v>
      </c>
      <c r="C46" s="40">
        <v>336</v>
      </c>
    </row>
    <row r="47" spans="1:3" ht="15" thickBot="1" x14ac:dyDescent="0.4">
      <c r="A47" s="36" t="s">
        <v>15</v>
      </c>
      <c r="B47" s="46" t="s">
        <v>15</v>
      </c>
      <c r="C47" s="40">
        <v>1535</v>
      </c>
    </row>
    <row r="48" spans="1:3" ht="13" thickBot="1" x14ac:dyDescent="0.4">
      <c r="A48" s="36" t="s">
        <v>28</v>
      </c>
      <c r="B48" s="3" t="s">
        <v>28</v>
      </c>
      <c r="C48" s="40">
        <v>97</v>
      </c>
    </row>
    <row r="49" spans="1:3" ht="13" thickBot="1" x14ac:dyDescent="0.4">
      <c r="A49" s="36" t="s">
        <v>48</v>
      </c>
      <c r="B49" s="3" t="s">
        <v>48</v>
      </c>
      <c r="C49" s="40">
        <v>54</v>
      </c>
    </row>
    <row r="50" spans="1:3" ht="13" thickBot="1" x14ac:dyDescent="0.4">
      <c r="A50" s="36" t="s">
        <v>29</v>
      </c>
      <c r="B50" s="3" t="s">
        <v>29</v>
      </c>
      <c r="C50" s="40">
        <v>1171</v>
      </c>
    </row>
    <row r="51" spans="1:3" ht="15" thickBot="1" x14ac:dyDescent="0.4">
      <c r="A51" s="36" t="s">
        <v>9</v>
      </c>
      <c r="B51" s="46" t="s">
        <v>9</v>
      </c>
      <c r="C51" s="40">
        <v>1086</v>
      </c>
    </row>
    <row r="52" spans="1:3" ht="13" thickBot="1" x14ac:dyDescent="0.4">
      <c r="B52" s="3" t="s">
        <v>56</v>
      </c>
      <c r="C52" s="40">
        <v>72</v>
      </c>
    </row>
    <row r="53" spans="1:3" ht="13" thickBot="1" x14ac:dyDescent="0.4">
      <c r="A53" s="36" t="s">
        <v>22</v>
      </c>
      <c r="B53" s="3" t="s">
        <v>22</v>
      </c>
      <c r="C53" s="40">
        <v>510</v>
      </c>
    </row>
    <row r="54" spans="1:3" ht="13" thickBot="1" x14ac:dyDescent="0.4">
      <c r="A54" s="36" t="s">
        <v>55</v>
      </c>
      <c r="B54" s="14" t="s">
        <v>55</v>
      </c>
      <c r="C54" s="41">
        <v>12</v>
      </c>
    </row>
    <row r="59" spans="1:3" ht="13" thickBot="1" x14ac:dyDescent="0.4"/>
    <row r="60" spans="1:3" ht="14.5" x14ac:dyDescent="0.35">
      <c r="B60" s="3"/>
      <c r="C60" s="45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5" r:id="rId1" display="https://www.worldometers.info/coronavirus/usa/new-york/" xr:uid="{C51127AA-B036-4FCE-A82E-9F3312FD7E2A}"/>
    <hyperlink ref="B33" r:id="rId2" display="https://www.worldometers.info/coronavirus/usa/new-jersey/" xr:uid="{4B638706-4E38-413E-89BB-7AA9D25754A4}"/>
    <hyperlink ref="B6" r:id="rId3" display="https://www.worldometers.info/coronavirus/usa/california/" xr:uid="{B65C0974-8ED8-4626-AEA3-62789F8F6ED0}"/>
    <hyperlink ref="B24" r:id="rId4" display="https://www.worldometers.info/coronavirus/usa/massachusetts/" xr:uid="{616CD84F-62A6-48B3-9B70-35F5A8F6FA19}"/>
    <hyperlink ref="B41" r:id="rId5" display="https://www.worldometers.info/coronavirus/usa/pennsylvania/" xr:uid="{181280FC-1219-4145-B873-C37AB8F5FA43}"/>
    <hyperlink ref="B47" r:id="rId6" display="https://www.worldometers.info/coronavirus/usa/texas/" xr:uid="{8B73B672-5BB1-4F21-84AE-BFDA79182529}"/>
    <hyperlink ref="B11" r:id="rId7" display="https://www.worldometers.info/coronavirus/usa/florida/" xr:uid="{954B7006-A9F8-4D93-BF4C-01302DB3E2B2}"/>
    <hyperlink ref="B21" r:id="rId8" display="https://www.worldometers.info/coronavirus/usa/louisiana/" xr:uid="{547CD61B-8C46-493B-9B94-8775C5545A99}"/>
    <hyperlink ref="B38" r:id="rId9" display="https://www.worldometers.info/coronavirus/usa/ohio/" xr:uid="{ABB3A4F6-F88B-44AF-A540-48DB397F075D}"/>
    <hyperlink ref="B51" r:id="rId10" display="https://www.worldometers.info/coronavirus/usa/washington/" xr:uid="{F2AD2ADD-D2EF-4954-A526-C58B420CD806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2020-05-25T11:19:12Z</dcterms:modified>
</cp:coreProperties>
</file>