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81B35DA3-73E9-4318-9E98-5F82765581A9}" xr6:coauthVersionLast="45" xr6:coauthVersionMax="45" xr10:uidLastSave="{144A928D-F33C-4407-A1EE-874AD80664EF}"/>
  <bookViews>
    <workbookView xWindow="8190" yWindow="-19020" windowWidth="25875" windowHeight="1648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Updates'!$A$1:$V$52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54" i="3"/>
  <c r="N44" i="3"/>
  <c r="N5" i="3"/>
  <c r="N6" i="3"/>
  <c r="N22" i="3"/>
  <c r="N43" i="3"/>
  <c r="N4" i="3"/>
  <c r="N27" i="3"/>
  <c r="N16" i="3"/>
  <c r="N25" i="3"/>
  <c r="N14" i="3"/>
  <c r="N52" i="3"/>
  <c r="N33" i="3"/>
  <c r="N24" i="3"/>
  <c r="N20" i="3"/>
  <c r="N46" i="3"/>
  <c r="N26" i="3"/>
  <c r="N34" i="3"/>
  <c r="N51" i="3"/>
  <c r="N41" i="3"/>
  <c r="N17" i="3"/>
  <c r="N55" i="3"/>
  <c r="N32" i="3"/>
  <c r="N10" i="3"/>
  <c r="N19" i="3"/>
  <c r="N48" i="3"/>
  <c r="O2" i="3" s="1"/>
  <c r="N35" i="3"/>
  <c r="N30" i="3"/>
  <c r="N45" i="3"/>
  <c r="N23" i="3"/>
  <c r="N38" i="3"/>
  <c r="N8" i="3"/>
  <c r="N36" i="3"/>
  <c r="N29" i="3"/>
  <c r="N31" i="3"/>
  <c r="N12" i="3"/>
  <c r="N39" i="3"/>
  <c r="N40" i="3"/>
  <c r="N7" i="3"/>
  <c r="N18" i="3"/>
  <c r="N13" i="3"/>
  <c r="N3" i="3"/>
  <c r="N37" i="3"/>
  <c r="N42" i="3"/>
  <c r="N9" i="3"/>
  <c r="N2" i="3"/>
  <c r="N49" i="3"/>
  <c r="N50" i="3"/>
  <c r="N28" i="3"/>
  <c r="N11" i="3"/>
  <c r="N15" i="3"/>
  <c r="N47" i="3"/>
  <c r="N53" i="3"/>
  <c r="N56" i="3"/>
  <c r="N21" i="3"/>
  <c r="M29" i="3"/>
  <c r="O27" i="3" l="1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29" i="3" l="1"/>
  <c r="L43" i="3"/>
  <c r="L18" i="3"/>
  <c r="L12" i="3"/>
  <c r="L11" i="3"/>
  <c r="L48" i="3"/>
  <c r="L54" i="3"/>
  <c r="L19" i="3"/>
  <c r="L30" i="3"/>
  <c r="L32" i="3"/>
  <c r="L24" i="3"/>
  <c r="L53" i="3"/>
  <c r="L7" i="3"/>
  <c r="L5" i="3"/>
  <c r="L26" i="3"/>
  <c r="L22" i="3"/>
  <c r="L47" i="3"/>
  <c r="L56" i="3"/>
  <c r="L45" i="3"/>
  <c r="L31" i="3"/>
  <c r="L16" i="3"/>
  <c r="L23" i="3"/>
  <c r="L42" i="3"/>
  <c r="L28" i="3"/>
  <c r="L27" i="3"/>
  <c r="L52" i="3"/>
  <c r="L55" i="3"/>
  <c r="L15" i="3"/>
  <c r="L9" i="3"/>
  <c r="L44" i="3"/>
  <c r="L34" i="3"/>
  <c r="L39" i="3"/>
  <c r="L40" i="3"/>
  <c r="L46" i="3"/>
  <c r="L41" i="3"/>
  <c r="L25" i="3"/>
  <c r="L17" i="3"/>
  <c r="L33" i="3"/>
  <c r="L50" i="3"/>
  <c r="L8" i="3"/>
  <c r="L38" i="3"/>
  <c r="L37" i="3"/>
  <c r="L2" i="3"/>
  <c r="L21" i="3"/>
  <c r="L49" i="3"/>
  <c r="L51" i="3"/>
  <c r="L3" i="3"/>
  <c r="L14" i="3"/>
  <c r="L36" i="3"/>
  <c r="L35" i="3"/>
  <c r="L10" i="3"/>
  <c r="L13" i="3"/>
  <c r="L6" i="3"/>
  <c r="L20" i="3"/>
  <c r="M33" i="3" l="1"/>
  <c r="M28" i="3"/>
  <c r="M45" i="3"/>
  <c r="M37" i="3"/>
  <c r="M54" i="3"/>
  <c r="M35" i="3"/>
  <c r="M50" i="3"/>
  <c r="M7" i="3"/>
  <c r="M23" i="3"/>
  <c r="M17" i="3"/>
  <c r="M52" i="3"/>
  <c r="M56" i="3"/>
  <c r="M27" i="3"/>
  <c r="M6" i="3"/>
  <c r="M4" i="3"/>
  <c r="M24" i="3"/>
  <c r="M16" i="3"/>
  <c r="M36" i="3"/>
  <c r="M43" i="3"/>
  <c r="M38" i="3"/>
  <c r="M31" i="3"/>
  <c r="M48" i="3"/>
  <c r="M41" i="3"/>
  <c r="M5" i="3"/>
  <c r="M53" i="3"/>
  <c r="M3" i="3"/>
  <c r="M30" i="3"/>
  <c r="M9" i="3"/>
  <c r="M15" i="3"/>
  <c r="M19" i="3"/>
  <c r="M46" i="3"/>
  <c r="M55" i="3"/>
  <c r="M49" i="3"/>
  <c r="M34" i="3"/>
  <c r="M14" i="3"/>
  <c r="M10" i="3"/>
  <c r="M40" i="3"/>
  <c r="M47" i="3"/>
  <c r="M22" i="3"/>
  <c r="M20" i="3"/>
  <c r="M25" i="3"/>
  <c r="M51" i="3"/>
  <c r="M44" i="3"/>
  <c r="M39" i="3"/>
  <c r="M42" i="3"/>
  <c r="M13" i="3"/>
  <c r="M21" i="3"/>
  <c r="M2" i="3"/>
  <c r="M11" i="3"/>
  <c r="M32" i="3"/>
  <c r="M8" i="3"/>
  <c r="M18" i="3"/>
  <c r="M26" i="3"/>
  <c r="M12" i="3"/>
  <c r="L4" i="3" l="1"/>
  <c r="N5" i="1" l="1"/>
  <c r="O5" i="1" s="1"/>
  <c r="N6" i="1"/>
  <c r="N7" i="1"/>
  <c r="N8" i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N24" i="1"/>
  <c r="N25" i="1"/>
  <c r="O25" i="1" s="1"/>
  <c r="N26" i="1"/>
  <c r="O26" i="1" s="1"/>
  <c r="N27" i="1"/>
  <c r="O27" i="1" s="1"/>
  <c r="N28" i="1"/>
  <c r="N29" i="1"/>
  <c r="O29" i="1" s="1"/>
  <c r="N30" i="1"/>
  <c r="N31" i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N40" i="1"/>
  <c r="N41" i="1"/>
  <c r="O41" i="1" s="1"/>
  <c r="N42" i="1"/>
  <c r="O42" i="1" s="1"/>
  <c r="N43" i="1"/>
  <c r="O43" i="1" s="1"/>
  <c r="N44" i="1"/>
  <c r="O44" i="1" s="1"/>
  <c r="N45" i="1"/>
  <c r="O45" i="1" s="1"/>
  <c r="N46" i="1"/>
  <c r="N47" i="1"/>
  <c r="N48" i="1"/>
  <c r="N49" i="1"/>
  <c r="O49" i="1" s="1"/>
  <c r="N50" i="1"/>
  <c r="O50" i="1" s="1"/>
  <c r="O47" i="1" l="1"/>
  <c r="O28" i="1"/>
  <c r="O46" i="1"/>
  <c r="O31" i="1"/>
  <c r="O8" i="1"/>
  <c r="O30" i="1"/>
  <c r="O23" i="1"/>
  <c r="O15" i="1"/>
  <c r="O6" i="1"/>
  <c r="O39" i="1"/>
  <c r="O24" i="1"/>
  <c r="O48" i="1"/>
  <c r="O40" i="1"/>
  <c r="O7" i="1"/>
  <c r="U2" i="1"/>
  <c r="N51" i="1" l="1"/>
  <c r="O51" i="1" l="1"/>
  <c r="U11" i="1"/>
  <c r="V11" i="1" s="1"/>
  <c r="U45" i="1"/>
  <c r="V45" i="1" s="1"/>
  <c r="U47" i="1"/>
  <c r="V47" i="1" s="1"/>
  <c r="U22" i="1"/>
  <c r="V22" i="1" s="1"/>
  <c r="U17" i="1"/>
  <c r="V17" i="1" s="1"/>
  <c r="U24" i="1"/>
  <c r="V24" i="1" s="1"/>
  <c r="U34" i="1"/>
  <c r="V34" i="1" s="1"/>
  <c r="U29" i="1"/>
  <c r="V29" i="1" s="1"/>
  <c r="U33" i="1"/>
  <c r="V33" i="1" s="1"/>
  <c r="U27" i="1"/>
  <c r="V27" i="1" s="1"/>
  <c r="U18" i="1"/>
  <c r="V18" i="1" s="1"/>
  <c r="U20" i="1"/>
  <c r="V20" i="1" s="1"/>
  <c r="U15" i="1"/>
  <c r="V15" i="1" s="1"/>
  <c r="U19" i="1"/>
  <c r="V19" i="1" s="1"/>
  <c r="U35" i="1"/>
  <c r="V35" i="1" s="1"/>
  <c r="U44" i="1"/>
  <c r="V44" i="1" s="1"/>
  <c r="U10" i="1"/>
  <c r="V10" i="1" s="1"/>
  <c r="U26" i="1"/>
  <c r="V26" i="1" s="1"/>
  <c r="U42" i="1"/>
  <c r="V42" i="1" s="1"/>
  <c r="U5" i="1"/>
  <c r="V5" i="1" s="1"/>
  <c r="U21" i="1"/>
  <c r="V21" i="1" s="1"/>
  <c r="U50" i="1"/>
  <c r="V50" i="1" s="1"/>
  <c r="U28" i="1"/>
  <c r="V28" i="1" s="1"/>
  <c r="U23" i="1"/>
  <c r="V23" i="1" s="1"/>
  <c r="U14" i="1"/>
  <c r="V14" i="1" s="1"/>
  <c r="U48" i="1"/>
  <c r="V48" i="1" s="1"/>
  <c r="U43" i="1"/>
  <c r="V43" i="1" s="1"/>
  <c r="U13" i="1"/>
  <c r="V13" i="1" s="1"/>
  <c r="U36" i="1"/>
  <c r="V36" i="1" s="1"/>
  <c r="U31" i="1"/>
  <c r="V31" i="1" s="1"/>
  <c r="U6" i="1"/>
  <c r="V6" i="1" s="1"/>
  <c r="U38" i="1"/>
  <c r="V38" i="1" s="1"/>
  <c r="U49" i="1"/>
  <c r="V49" i="1" s="1"/>
  <c r="U8" i="1"/>
  <c r="V8" i="1" s="1"/>
  <c r="U40" i="1"/>
  <c r="V40" i="1" s="1"/>
  <c r="U37" i="1"/>
  <c r="V37" i="1" s="1"/>
  <c r="U12" i="1"/>
  <c r="V12" i="1" s="1"/>
  <c r="U46" i="1"/>
  <c r="V46" i="1" s="1"/>
  <c r="U7" i="1"/>
  <c r="V7" i="1" s="1"/>
  <c r="U39" i="1"/>
  <c r="V39" i="1" s="1"/>
  <c r="U30" i="1"/>
  <c r="V30" i="1" s="1"/>
  <c r="U9" i="1"/>
  <c r="V9" i="1" s="1"/>
  <c r="U41" i="1"/>
  <c r="V41" i="1" s="1"/>
  <c r="U16" i="1"/>
  <c r="V16" i="1" s="1"/>
  <c r="U32" i="1"/>
  <c r="V32" i="1" s="1"/>
  <c r="U25" i="1"/>
  <c r="V25" i="1" s="1"/>
  <c r="S39" i="1"/>
  <c r="S23" i="1"/>
  <c r="S50" i="1"/>
  <c r="S42" i="1"/>
  <c r="S34" i="1"/>
  <c r="S26" i="1"/>
  <c r="S18" i="1"/>
  <c r="S10" i="1"/>
  <c r="S44" i="1"/>
  <c r="S36" i="1"/>
  <c r="S28" i="1"/>
  <c r="S20" i="1"/>
  <c r="S12" i="1"/>
  <c r="S15" i="1"/>
  <c r="S7" i="1"/>
  <c r="S49" i="1"/>
  <c r="S41" i="1"/>
  <c r="S33" i="1"/>
  <c r="S17" i="1"/>
  <c r="S9" i="1"/>
  <c r="S46" i="1"/>
  <c r="S38" i="1"/>
  <c r="S30" i="1"/>
  <c r="S22" i="1"/>
  <c r="S14" i="1"/>
  <c r="S6" i="1"/>
  <c r="S31" i="1"/>
  <c r="S43" i="1"/>
  <c r="S27" i="1"/>
  <c r="S11" i="1"/>
  <c r="S40" i="1"/>
  <c r="S32" i="1"/>
  <c r="S24" i="1"/>
  <c r="S16" i="1"/>
  <c r="S8" i="1"/>
  <c r="S47" i="1"/>
  <c r="S35" i="1"/>
  <c r="S19" i="1"/>
  <c r="S48" i="1"/>
  <c r="S51" i="1" s="1"/>
  <c r="S45" i="1"/>
  <c r="S37" i="1"/>
  <c r="S29" i="1"/>
  <c r="S21" i="1"/>
  <c r="S13" i="1"/>
  <c r="S25" i="1"/>
  <c r="S5" i="1"/>
  <c r="T44" i="1"/>
  <c r="T48" i="1"/>
  <c r="T51" i="1" s="1"/>
  <c r="T47" i="1"/>
  <c r="T39" i="1"/>
  <c r="T31" i="1"/>
  <c r="T23" i="1"/>
  <c r="T15" i="1"/>
  <c r="T7" i="1"/>
  <c r="T20" i="1"/>
  <c r="T49" i="1"/>
  <c r="T17" i="1"/>
  <c r="T9" i="1"/>
  <c r="T41" i="1"/>
  <c r="T33" i="1"/>
  <c r="T46" i="1"/>
  <c r="T38" i="1"/>
  <c r="T30" i="1"/>
  <c r="T22" i="1"/>
  <c r="T14" i="1"/>
  <c r="T6" i="1"/>
  <c r="T36" i="1"/>
  <c r="T12" i="1"/>
  <c r="T43" i="1"/>
  <c r="T35" i="1"/>
  <c r="T27" i="1"/>
  <c r="T19" i="1"/>
  <c r="T11" i="1"/>
  <c r="T32" i="1"/>
  <c r="T16" i="1"/>
  <c r="T45" i="1"/>
  <c r="T37" i="1"/>
  <c r="T29" i="1"/>
  <c r="T21" i="1"/>
  <c r="T13" i="1"/>
  <c r="T5" i="1"/>
  <c r="T28" i="1"/>
  <c r="T40" i="1"/>
  <c r="T24" i="1"/>
  <c r="T8" i="1"/>
  <c r="T50" i="1"/>
  <c r="T42" i="1"/>
  <c r="T34" i="1"/>
  <c r="T26" i="1"/>
  <c r="T18" i="1"/>
  <c r="T10" i="1"/>
  <c r="T25" i="1"/>
  <c r="R10" i="1"/>
  <c r="R45" i="1"/>
  <c r="R37" i="1"/>
  <c r="R29" i="1"/>
  <c r="R21" i="1"/>
  <c r="R13" i="1"/>
  <c r="R5" i="1"/>
  <c r="R26" i="1"/>
  <c r="R42" i="1"/>
  <c r="R31" i="1"/>
  <c r="R15" i="1"/>
  <c r="R7" i="1"/>
  <c r="R34" i="1"/>
  <c r="R47" i="1"/>
  <c r="R39" i="1"/>
  <c r="R23" i="1"/>
  <c r="R44" i="1"/>
  <c r="R36" i="1"/>
  <c r="R28" i="1"/>
  <c r="R20" i="1"/>
  <c r="R12" i="1"/>
  <c r="R50" i="1"/>
  <c r="R18" i="1"/>
  <c r="R49" i="1"/>
  <c r="R41" i="1"/>
  <c r="R33" i="1"/>
  <c r="R17" i="1"/>
  <c r="R9" i="1"/>
  <c r="R38" i="1"/>
  <c r="R22" i="1"/>
  <c r="R6" i="1"/>
  <c r="R43" i="1"/>
  <c r="R35" i="1"/>
  <c r="R27" i="1"/>
  <c r="R19" i="1"/>
  <c r="R11" i="1"/>
  <c r="R46" i="1"/>
  <c r="R30" i="1"/>
  <c r="R14" i="1"/>
  <c r="R48" i="1"/>
  <c r="R51" i="1" s="1"/>
  <c r="R40" i="1"/>
  <c r="R32" i="1"/>
  <c r="R24" i="1"/>
  <c r="R16" i="1"/>
  <c r="R8" i="1"/>
  <c r="R25" i="1"/>
  <c r="Q21" i="1"/>
  <c r="Q18" i="1"/>
  <c r="Q29" i="1"/>
  <c r="Q22" i="1"/>
  <c r="Q41" i="1"/>
  <c r="Q16" i="1"/>
  <c r="Q48" i="1"/>
  <c r="Q51" i="1" s="1"/>
  <c r="Q23" i="1"/>
  <c r="Q34" i="1"/>
  <c r="Q5" i="1"/>
  <c r="Q8" i="1"/>
  <c r="Q24" i="1"/>
  <c r="Q45" i="1"/>
  <c r="Q31" i="1"/>
  <c r="Q42" i="1"/>
  <c r="Q27" i="1"/>
  <c r="Q13" i="1"/>
  <c r="Q28" i="1"/>
  <c r="Q32" i="1"/>
  <c r="Q26" i="1"/>
  <c r="Q46" i="1"/>
  <c r="Q50" i="1"/>
  <c r="Q49" i="1"/>
  <c r="Q14" i="1"/>
  <c r="Q15" i="1"/>
  <c r="Q12" i="1"/>
  <c r="Q33" i="1"/>
  <c r="Q30" i="1"/>
  <c r="Q11" i="1"/>
  <c r="Q37" i="1"/>
  <c r="Q38" i="1"/>
  <c r="Q43" i="1"/>
  <c r="Q7" i="1"/>
  <c r="Q44" i="1"/>
  <c r="Q40" i="1"/>
  <c r="Q19" i="1"/>
  <c r="Q36" i="1"/>
  <c r="Q6" i="1"/>
  <c r="Q10" i="1"/>
  <c r="Q20" i="1"/>
  <c r="Q39" i="1"/>
  <c r="Q47" i="1"/>
  <c r="Q35" i="1"/>
  <c r="Q17" i="1"/>
  <c r="Q25" i="1"/>
  <c r="Q9" i="1"/>
  <c r="U51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<sst xmlns="http://schemas.openxmlformats.org/spreadsheetml/2006/main" count="321" uniqueCount="102">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</sst>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2" fillId="4" borderId="3" xfId="0" applyFont="1" applyFill="1" applyBorder="1" applyAlignment="1">
      <alignment horizontal="right" vertical="top" wrapText="1"/>
    </xf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5" fillId="5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3" fillId="3" borderId="7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0" fontId="4" fillId="3" borderId="3" xfId="3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workbookViewId="0">
      <selection activeCell="A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6" t="s">
        <v>68</v>
      </c>
      <c r="M1" s="56"/>
      <c r="N1" s="56"/>
      <c r="O1" s="6">
        <v>1.4999999999999999E-2</v>
      </c>
      <c r="P1" s="6"/>
      <c r="Q1" s="57" t="s">
        <v>77</v>
      </c>
      <c r="R1" s="57"/>
      <c r="S1" s="57"/>
      <c r="T1" s="57"/>
      <c r="U1" s="57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9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3" t="s">
        <v>7</v>
      </c>
      <c r="B5" s="1">
        <v>347151</v>
      </c>
      <c r="C5" s="2"/>
      <c r="D5" s="1">
        <v>27003</v>
      </c>
      <c r="E5" s="2"/>
      <c r="F5" s="1">
        <v>261785</v>
      </c>
      <c r="G5" s="1">
        <v>17845</v>
      </c>
      <c r="H5" s="1">
        <v>1388</v>
      </c>
      <c r="I5" s="1">
        <v>1204650</v>
      </c>
      <c r="J5" s="1">
        <v>61924</v>
      </c>
      <c r="K5" s="7"/>
      <c r="L5" s="8"/>
      <c r="M5" s="26">
        <f t="shared" ref="M5:M28" si="0">D5/B5</f>
        <v>7.7784595176162541E-2</v>
      </c>
      <c r="N5" s="4">
        <f t="shared" ref="N5:N28" si="1">D5/$O$1</f>
        <v>1800200</v>
      </c>
      <c r="O5" s="5">
        <f t="shared" ref="O5:O28" si="2">ABS(F5-N5)/N5</f>
        <v>0.85458004666148202</v>
      </c>
      <c r="P5" s="5"/>
      <c r="Q5" s="22">
        <f t="shared" ref="Q5:Q28" si="3">$Q$2*$N5</f>
        <v>270030</v>
      </c>
      <c r="R5" s="22">
        <f t="shared" ref="R5:R28" si="4">$R$2*$N5</f>
        <v>1080120</v>
      </c>
      <c r="S5" s="22">
        <f t="shared" ref="S5:S28" si="5">$S$2*$N5</f>
        <v>450050</v>
      </c>
      <c r="T5" s="22">
        <f t="shared" ref="T5:T28" si="6">$T$2*$N5</f>
        <v>225025</v>
      </c>
      <c r="U5" s="22">
        <f t="shared" ref="U5:U28" si="7">$U$2*$N5</f>
        <v>27003</v>
      </c>
      <c r="V5" s="19">
        <f t="shared" ref="V5:V28" si="8">N5-U5</f>
        <v>1773197</v>
      </c>
    </row>
    <row r="6" spans="1:22" ht="15" thickBot="1" x14ac:dyDescent="0.4">
      <c r="A6" s="47" t="s">
        <v>8</v>
      </c>
      <c r="B6" s="1">
        <v>141137</v>
      </c>
      <c r="C6" s="2"/>
      <c r="D6" s="1">
        <v>9341</v>
      </c>
      <c r="E6" s="2"/>
      <c r="F6" s="1">
        <v>130247</v>
      </c>
      <c r="G6" s="1">
        <v>15890</v>
      </c>
      <c r="H6" s="1">
        <v>1052</v>
      </c>
      <c r="I6" s="1">
        <v>425933</v>
      </c>
      <c r="J6" s="1">
        <v>47954</v>
      </c>
      <c r="K6" s="7"/>
      <c r="L6" s="8"/>
      <c r="M6" s="26">
        <f t="shared" si="0"/>
        <v>6.6183920587797665E-2</v>
      </c>
      <c r="N6" s="4">
        <f t="shared" si="1"/>
        <v>622733.33333333337</v>
      </c>
      <c r="O6" s="5">
        <f t="shared" si="2"/>
        <v>0.79084626913606682</v>
      </c>
      <c r="P6" s="5"/>
      <c r="Q6" s="22">
        <f t="shared" si="3"/>
        <v>93410</v>
      </c>
      <c r="R6" s="22">
        <f t="shared" si="4"/>
        <v>373640</v>
      </c>
      <c r="S6" s="22">
        <f t="shared" si="5"/>
        <v>155683.33333333334</v>
      </c>
      <c r="T6" s="22">
        <f t="shared" si="6"/>
        <v>77841.666666666672</v>
      </c>
      <c r="U6" s="22">
        <f t="shared" si="7"/>
        <v>9341</v>
      </c>
      <c r="V6" s="19">
        <f t="shared" si="8"/>
        <v>613392.33333333337</v>
      </c>
    </row>
    <row r="7" spans="1:22" ht="15" thickBot="1" x14ac:dyDescent="0.4">
      <c r="A7" s="3" t="s">
        <v>12</v>
      </c>
      <c r="B7" s="1">
        <v>79007</v>
      </c>
      <c r="C7" s="2"/>
      <c r="D7" s="1">
        <v>3459</v>
      </c>
      <c r="E7" s="2"/>
      <c r="F7" s="1">
        <v>74903</v>
      </c>
      <c r="G7" s="1">
        <v>6235</v>
      </c>
      <c r="H7" s="2">
        <v>273</v>
      </c>
      <c r="I7" s="1">
        <v>442425</v>
      </c>
      <c r="J7" s="1">
        <v>34914</v>
      </c>
      <c r="K7" s="7"/>
      <c r="L7" s="8"/>
      <c r="M7" s="26">
        <f t="shared" si="0"/>
        <v>4.3780930803599682E-2</v>
      </c>
      <c r="N7" s="4">
        <f t="shared" si="1"/>
        <v>230600</v>
      </c>
      <c r="O7" s="5">
        <f t="shared" si="2"/>
        <v>0.6751821335646141</v>
      </c>
      <c r="P7" s="5"/>
      <c r="Q7" s="22">
        <f t="shared" si="3"/>
        <v>34590</v>
      </c>
      <c r="R7" s="22">
        <f t="shared" si="4"/>
        <v>138360</v>
      </c>
      <c r="S7" s="22">
        <f t="shared" si="5"/>
        <v>57650</v>
      </c>
      <c r="T7" s="22">
        <f t="shared" si="6"/>
        <v>28825</v>
      </c>
      <c r="U7" s="22">
        <f t="shared" si="7"/>
        <v>3459</v>
      </c>
      <c r="V7" s="19">
        <f t="shared" si="8"/>
        <v>227141</v>
      </c>
    </row>
    <row r="8" spans="1:22" ht="15" thickBot="1" x14ac:dyDescent="0.4">
      <c r="A8" s="3" t="s">
        <v>17</v>
      </c>
      <c r="B8" s="1">
        <v>78462</v>
      </c>
      <c r="C8" s="2"/>
      <c r="D8" s="1">
        <v>5108</v>
      </c>
      <c r="E8" s="2"/>
      <c r="F8" s="1">
        <v>51206</v>
      </c>
      <c r="G8" s="1">
        <v>11384</v>
      </c>
      <c r="H8" s="2">
        <v>741</v>
      </c>
      <c r="I8" s="1">
        <v>394728</v>
      </c>
      <c r="J8" s="1">
        <v>57269</v>
      </c>
      <c r="K8" s="7"/>
      <c r="L8" s="8"/>
      <c r="M8" s="26">
        <f t="shared" si="0"/>
        <v>6.5101577833855881E-2</v>
      </c>
      <c r="N8" s="4">
        <f t="shared" si="1"/>
        <v>340533.33333333337</v>
      </c>
      <c r="O8" s="5">
        <f t="shared" si="2"/>
        <v>0.84962999216914648</v>
      </c>
      <c r="P8" s="5"/>
      <c r="Q8" s="22">
        <f t="shared" si="3"/>
        <v>51080.000000000007</v>
      </c>
      <c r="R8" s="22">
        <f t="shared" si="4"/>
        <v>204320.00000000003</v>
      </c>
      <c r="S8" s="22">
        <f t="shared" si="5"/>
        <v>85133.333333333343</v>
      </c>
      <c r="T8" s="22">
        <f t="shared" si="6"/>
        <v>42566.666666666672</v>
      </c>
      <c r="U8" s="22">
        <f t="shared" si="7"/>
        <v>5108</v>
      </c>
      <c r="V8" s="19">
        <f t="shared" si="8"/>
        <v>335425.33333333337</v>
      </c>
    </row>
    <row r="9" spans="1:22" ht="15" thickBot="1" x14ac:dyDescent="0.4">
      <c r="A9" s="47" t="s">
        <v>10</v>
      </c>
      <c r="B9" s="1">
        <v>69203</v>
      </c>
      <c r="C9" s="2"/>
      <c r="D9" s="1">
        <v>2778</v>
      </c>
      <c r="E9" s="2"/>
      <c r="F9" s="1">
        <v>55297</v>
      </c>
      <c r="G9" s="1">
        <v>1751</v>
      </c>
      <c r="H9" s="2">
        <v>70</v>
      </c>
      <c r="I9" s="1">
        <v>994820</v>
      </c>
      <c r="J9" s="1">
        <v>25178</v>
      </c>
      <c r="K9" s="7"/>
      <c r="L9" s="8"/>
      <c r="M9" s="26">
        <f t="shared" si="0"/>
        <v>4.0142768377093477E-2</v>
      </c>
      <c r="N9" s="4">
        <f t="shared" si="1"/>
        <v>185200</v>
      </c>
      <c r="O9" s="5">
        <f t="shared" si="2"/>
        <v>0.7014200863930885</v>
      </c>
      <c r="P9" s="5"/>
      <c r="Q9" s="22">
        <f t="shared" si="3"/>
        <v>27780</v>
      </c>
      <c r="R9" s="22">
        <f t="shared" si="4"/>
        <v>111120</v>
      </c>
      <c r="S9" s="22">
        <f t="shared" si="5"/>
        <v>46300</v>
      </c>
      <c r="T9" s="22">
        <f t="shared" si="6"/>
        <v>23150</v>
      </c>
      <c r="U9" s="22">
        <f t="shared" si="7"/>
        <v>2778</v>
      </c>
      <c r="V9" s="19">
        <f t="shared" si="8"/>
        <v>182422</v>
      </c>
    </row>
    <row r="10" spans="1:22" ht="15" thickBot="1" x14ac:dyDescent="0.4">
      <c r="A10" s="47" t="s">
        <v>19</v>
      </c>
      <c r="B10" s="1">
        <v>60576</v>
      </c>
      <c r="C10" s="2"/>
      <c r="D10" s="1">
        <v>3841</v>
      </c>
      <c r="E10" s="2"/>
      <c r="F10" s="1">
        <v>55635</v>
      </c>
      <c r="G10" s="1">
        <v>4732</v>
      </c>
      <c r="H10" s="2">
        <v>300</v>
      </c>
      <c r="I10" s="1">
        <v>298235</v>
      </c>
      <c r="J10" s="1">
        <v>23296</v>
      </c>
      <c r="K10" s="7"/>
      <c r="L10" s="8"/>
      <c r="M10" s="26">
        <f t="shared" si="0"/>
        <v>6.3407950343370309E-2</v>
      </c>
      <c r="N10" s="4">
        <f t="shared" si="1"/>
        <v>256066.66666666669</v>
      </c>
      <c r="O10" s="5">
        <f t="shared" si="2"/>
        <v>0.78273236136422808</v>
      </c>
      <c r="P10" s="5"/>
      <c r="Q10" s="22">
        <f t="shared" si="3"/>
        <v>38410</v>
      </c>
      <c r="R10" s="22">
        <f t="shared" si="4"/>
        <v>153640</v>
      </c>
      <c r="S10" s="22">
        <f t="shared" si="5"/>
        <v>64016.666666666672</v>
      </c>
      <c r="T10" s="22">
        <f t="shared" si="6"/>
        <v>32008.333333333336</v>
      </c>
      <c r="U10" s="22">
        <f t="shared" si="7"/>
        <v>3841</v>
      </c>
      <c r="V10" s="19">
        <f t="shared" si="8"/>
        <v>252225.66666666669</v>
      </c>
    </row>
    <row r="11" spans="1:22" ht="15" thickBot="1" x14ac:dyDescent="0.4">
      <c r="A11" s="3" t="s">
        <v>11</v>
      </c>
      <c r="B11" s="1">
        <v>47552</v>
      </c>
      <c r="C11" s="2"/>
      <c r="D11" s="1">
        <v>4584</v>
      </c>
      <c r="E11" s="2"/>
      <c r="F11" s="1">
        <v>20282</v>
      </c>
      <c r="G11" s="1">
        <v>4761</v>
      </c>
      <c r="H11" s="2">
        <v>459</v>
      </c>
      <c r="I11" s="1">
        <v>308233</v>
      </c>
      <c r="J11" s="1">
        <v>30864</v>
      </c>
      <c r="K11" s="7"/>
      <c r="L11" s="8"/>
      <c r="M11" s="26">
        <f t="shared" si="0"/>
        <v>9.6399730820995969E-2</v>
      </c>
      <c r="N11" s="4">
        <f t="shared" si="1"/>
        <v>305600</v>
      </c>
      <c r="O11" s="5">
        <f t="shared" si="2"/>
        <v>0.93363219895287963</v>
      </c>
      <c r="P11" s="5"/>
      <c r="Q11" s="22">
        <f t="shared" si="3"/>
        <v>45840</v>
      </c>
      <c r="R11" s="22">
        <f t="shared" si="4"/>
        <v>183360</v>
      </c>
      <c r="S11" s="22">
        <f t="shared" si="5"/>
        <v>76400</v>
      </c>
      <c r="T11" s="22">
        <f t="shared" si="6"/>
        <v>38200</v>
      </c>
      <c r="U11" s="22">
        <f t="shared" si="7"/>
        <v>4584</v>
      </c>
      <c r="V11" s="19">
        <f t="shared" si="8"/>
        <v>301016</v>
      </c>
    </row>
    <row r="12" spans="1:22" ht="15" thickBot="1" x14ac:dyDescent="0.4">
      <c r="A12" s="47" t="s">
        <v>13</v>
      </c>
      <c r="B12" s="1">
        <v>40982</v>
      </c>
      <c r="C12" s="2"/>
      <c r="D12" s="1">
        <v>1735</v>
      </c>
      <c r="E12" s="2"/>
      <c r="F12" s="1">
        <v>38201</v>
      </c>
      <c r="G12" s="1">
        <v>1908</v>
      </c>
      <c r="H12" s="2">
        <v>81</v>
      </c>
      <c r="I12" s="1">
        <v>561741</v>
      </c>
      <c r="J12" s="1">
        <v>26155</v>
      </c>
      <c r="K12" s="7"/>
      <c r="L12" s="8"/>
      <c r="M12" s="26">
        <f t="shared" si="0"/>
        <v>4.233565955785467E-2</v>
      </c>
      <c r="N12" s="4">
        <f t="shared" si="1"/>
        <v>115666.66666666667</v>
      </c>
      <c r="O12" s="5">
        <f t="shared" si="2"/>
        <v>0.6697319884726225</v>
      </c>
      <c r="P12" s="5"/>
      <c r="Q12" s="22">
        <f t="shared" si="3"/>
        <v>17350</v>
      </c>
      <c r="R12" s="22">
        <f t="shared" si="4"/>
        <v>69400</v>
      </c>
      <c r="S12" s="22">
        <f t="shared" si="5"/>
        <v>28916.666666666668</v>
      </c>
      <c r="T12" s="22">
        <f t="shared" si="6"/>
        <v>14458.333333333334</v>
      </c>
      <c r="U12" s="22">
        <f t="shared" si="7"/>
        <v>1735</v>
      </c>
      <c r="V12" s="19">
        <f t="shared" si="8"/>
        <v>113931.66666666667</v>
      </c>
    </row>
    <row r="13" spans="1:22" ht="15" thickBot="1" x14ac:dyDescent="0.4">
      <c r="A13" s="47" t="s">
        <v>15</v>
      </c>
      <c r="B13" s="1">
        <v>40855</v>
      </c>
      <c r="C13" s="2"/>
      <c r="D13" s="1">
        <v>1153</v>
      </c>
      <c r="E13" s="2"/>
      <c r="F13" s="1">
        <v>16110</v>
      </c>
      <c r="G13" s="1">
        <v>1409</v>
      </c>
      <c r="H13" s="2">
        <v>40</v>
      </c>
      <c r="I13" s="1">
        <v>525787</v>
      </c>
      <c r="J13" s="1">
        <v>18133</v>
      </c>
      <c r="K13" s="7"/>
      <c r="L13" s="8"/>
      <c r="M13" s="26">
        <f t="shared" si="0"/>
        <v>2.822175988251132E-2</v>
      </c>
      <c r="N13" s="4">
        <f t="shared" si="1"/>
        <v>76866.666666666672</v>
      </c>
      <c r="O13" s="5">
        <f t="shared" si="2"/>
        <v>0.79041630529054641</v>
      </c>
      <c r="P13" s="5"/>
      <c r="Q13" s="22">
        <f t="shared" si="3"/>
        <v>11530</v>
      </c>
      <c r="R13" s="22">
        <f t="shared" si="4"/>
        <v>46120</v>
      </c>
      <c r="S13" s="22">
        <f t="shared" si="5"/>
        <v>19216.666666666668</v>
      </c>
      <c r="T13" s="22">
        <f t="shared" si="6"/>
        <v>9608.3333333333339</v>
      </c>
      <c r="U13" s="22">
        <f t="shared" si="7"/>
        <v>1153</v>
      </c>
      <c r="V13" s="19">
        <f t="shared" si="8"/>
        <v>75713.666666666672</v>
      </c>
    </row>
    <row r="14" spans="1:22" ht="15" thickBot="1" x14ac:dyDescent="0.4">
      <c r="A14" s="3" t="s">
        <v>16</v>
      </c>
      <c r="B14" s="1">
        <v>34002</v>
      </c>
      <c r="C14" s="2"/>
      <c r="D14" s="1">
        <v>1444</v>
      </c>
      <c r="E14" s="2"/>
      <c r="F14" s="1">
        <v>32218</v>
      </c>
      <c r="G14" s="1">
        <v>3202</v>
      </c>
      <c r="H14" s="2">
        <v>136</v>
      </c>
      <c r="I14" s="1">
        <v>251288</v>
      </c>
      <c r="J14" s="1">
        <v>23668</v>
      </c>
      <c r="K14" s="8"/>
      <c r="L14" s="8"/>
      <c r="M14" s="26">
        <f t="shared" si="0"/>
        <v>4.2468090112346334E-2</v>
      </c>
      <c r="N14" s="4">
        <f t="shared" si="1"/>
        <v>96266.666666666672</v>
      </c>
      <c r="O14" s="5">
        <f t="shared" si="2"/>
        <v>0.66532548476454301</v>
      </c>
      <c r="P14" s="5"/>
      <c r="Q14" s="22">
        <f t="shared" si="3"/>
        <v>14440</v>
      </c>
      <c r="R14" s="22">
        <f t="shared" si="4"/>
        <v>57760</v>
      </c>
      <c r="S14" s="22">
        <f t="shared" si="5"/>
        <v>24066.666666666668</v>
      </c>
      <c r="T14" s="22">
        <f t="shared" si="6"/>
        <v>12033.333333333334</v>
      </c>
      <c r="U14" s="22">
        <f t="shared" si="7"/>
        <v>1444</v>
      </c>
      <c r="V14" s="19">
        <f t="shared" si="8"/>
        <v>94822.666666666672</v>
      </c>
    </row>
    <row r="15" spans="1:22" ht="15" thickBot="1" x14ac:dyDescent="0.4">
      <c r="A15" s="3" t="s">
        <v>23</v>
      </c>
      <c r="B15" s="1">
        <v>33765</v>
      </c>
      <c r="C15" s="2"/>
      <c r="D15" s="1">
        <v>3008</v>
      </c>
      <c r="E15" s="2"/>
      <c r="F15" s="1">
        <v>30692</v>
      </c>
      <c r="G15" s="1">
        <v>9470</v>
      </c>
      <c r="H15" s="2">
        <v>844</v>
      </c>
      <c r="I15" s="1">
        <v>132508</v>
      </c>
      <c r="J15" s="1">
        <v>37166</v>
      </c>
      <c r="K15" s="8"/>
      <c r="L15" s="8"/>
      <c r="M15" s="26">
        <f t="shared" si="0"/>
        <v>8.9086332000592336E-2</v>
      </c>
      <c r="N15" s="4">
        <f t="shared" si="1"/>
        <v>200533.33333333334</v>
      </c>
      <c r="O15" s="5">
        <f t="shared" si="2"/>
        <v>0.8469481382978723</v>
      </c>
      <c r="P15" s="5"/>
      <c r="Q15" s="22">
        <f t="shared" si="3"/>
        <v>30080</v>
      </c>
      <c r="R15" s="22">
        <f t="shared" si="4"/>
        <v>120320</v>
      </c>
      <c r="S15" s="22">
        <f t="shared" si="5"/>
        <v>50133.333333333336</v>
      </c>
      <c r="T15" s="22">
        <f t="shared" si="6"/>
        <v>25066.666666666668</v>
      </c>
      <c r="U15" s="22">
        <f t="shared" si="7"/>
        <v>3008</v>
      </c>
      <c r="V15" s="19">
        <f t="shared" si="8"/>
        <v>197525.33333333334</v>
      </c>
    </row>
    <row r="16" spans="1:22" ht="15" thickBot="1" x14ac:dyDescent="0.4">
      <c r="A16" s="3" t="s">
        <v>26</v>
      </c>
      <c r="B16" s="1">
        <v>33373</v>
      </c>
      <c r="C16" s="2"/>
      <c r="D16" s="1">
        <v>1683</v>
      </c>
      <c r="E16" s="2"/>
      <c r="F16" s="1">
        <v>29392</v>
      </c>
      <c r="G16" s="1">
        <v>5520</v>
      </c>
      <c r="H16" s="2">
        <v>278</v>
      </c>
      <c r="I16" s="1">
        <v>164780</v>
      </c>
      <c r="J16" s="1">
        <v>27256</v>
      </c>
      <c r="K16" s="8"/>
      <c r="L16" s="8"/>
      <c r="M16" s="26">
        <f t="shared" si="0"/>
        <v>5.0429988313906451E-2</v>
      </c>
      <c r="N16" s="4">
        <f t="shared" si="1"/>
        <v>112200</v>
      </c>
      <c r="O16" s="5">
        <f t="shared" si="2"/>
        <v>0.73803921568627451</v>
      </c>
      <c r="P16" s="5"/>
      <c r="Q16" s="22">
        <f t="shared" si="3"/>
        <v>16830</v>
      </c>
      <c r="R16" s="22">
        <f t="shared" si="4"/>
        <v>67320</v>
      </c>
      <c r="S16" s="22">
        <f t="shared" si="5"/>
        <v>28050</v>
      </c>
      <c r="T16" s="22">
        <f t="shared" si="6"/>
        <v>14025</v>
      </c>
      <c r="U16" s="22">
        <f t="shared" si="7"/>
        <v>1683</v>
      </c>
      <c r="V16" s="19">
        <f t="shared" si="8"/>
        <v>110517</v>
      </c>
    </row>
    <row r="17" spans="1:22" ht="15" thickBot="1" x14ac:dyDescent="0.4">
      <c r="A17" s="47" t="s">
        <v>14</v>
      </c>
      <c r="B17" s="1">
        <v>31815</v>
      </c>
      <c r="C17" s="2"/>
      <c r="D17" s="1">
        <v>2308</v>
      </c>
      <c r="E17" s="2"/>
      <c r="F17" s="1">
        <v>9191</v>
      </c>
      <c r="G17" s="1">
        <v>6844</v>
      </c>
      <c r="H17" s="2">
        <v>496</v>
      </c>
      <c r="I17" s="1">
        <v>220830</v>
      </c>
      <c r="J17" s="1">
        <v>47503</v>
      </c>
      <c r="K17" s="7"/>
      <c r="L17" s="8"/>
      <c r="M17" s="26">
        <f t="shared" si="0"/>
        <v>7.2544397296872551E-2</v>
      </c>
      <c r="N17" s="4">
        <f t="shared" si="1"/>
        <v>153866.66666666669</v>
      </c>
      <c r="O17" s="5">
        <f t="shared" si="2"/>
        <v>0.94026646447140383</v>
      </c>
      <c r="P17" s="5"/>
      <c r="Q17" s="22">
        <f t="shared" si="3"/>
        <v>23080.000000000004</v>
      </c>
      <c r="R17" s="22">
        <f t="shared" si="4"/>
        <v>92320.000000000015</v>
      </c>
      <c r="S17" s="22">
        <f t="shared" si="5"/>
        <v>38466.666666666672</v>
      </c>
      <c r="T17" s="22">
        <f t="shared" si="6"/>
        <v>19233.333333333336</v>
      </c>
      <c r="U17" s="22">
        <f t="shared" si="7"/>
        <v>2308</v>
      </c>
      <c r="V17" s="19">
        <f t="shared" si="8"/>
        <v>151558.66666666669</v>
      </c>
    </row>
    <row r="18" spans="1:22" ht="15" thickBot="1" x14ac:dyDescent="0.4">
      <c r="A18" s="3" t="s">
        <v>29</v>
      </c>
      <c r="B18" s="1">
        <v>25070</v>
      </c>
      <c r="C18" s="2"/>
      <c r="D18" s="2">
        <v>850</v>
      </c>
      <c r="E18" s="2"/>
      <c r="F18" s="1">
        <v>21096</v>
      </c>
      <c r="G18" s="1">
        <v>2937</v>
      </c>
      <c r="H18" s="2">
        <v>100</v>
      </c>
      <c r="I18" s="1">
        <v>167758</v>
      </c>
      <c r="J18" s="1">
        <v>19654</v>
      </c>
      <c r="K18" s="7"/>
      <c r="L18" s="8"/>
      <c r="M18" s="26">
        <f t="shared" si="0"/>
        <v>3.3905065815715993E-2</v>
      </c>
      <c r="N18" s="4">
        <f t="shared" si="1"/>
        <v>56666.666666666672</v>
      </c>
      <c r="O18" s="5">
        <f t="shared" si="2"/>
        <v>0.6277176470588236</v>
      </c>
      <c r="P18" s="5"/>
      <c r="Q18" s="22">
        <f t="shared" si="3"/>
        <v>8500</v>
      </c>
      <c r="R18" s="22">
        <f t="shared" si="4"/>
        <v>34000</v>
      </c>
      <c r="S18" s="22">
        <f t="shared" si="5"/>
        <v>14166.666666666668</v>
      </c>
      <c r="T18" s="22">
        <f t="shared" si="6"/>
        <v>7083.3333333333339</v>
      </c>
      <c r="U18" s="22">
        <f t="shared" si="7"/>
        <v>850</v>
      </c>
      <c r="V18" s="19">
        <f t="shared" si="8"/>
        <v>55816.666666666672</v>
      </c>
    </row>
    <row r="19" spans="1:22" ht="15" thickBot="1" x14ac:dyDescent="0.4">
      <c r="A19" s="47" t="s">
        <v>21</v>
      </c>
      <c r="B19" s="1">
        <v>24787</v>
      </c>
      <c r="C19" s="2"/>
      <c r="D19" s="1">
        <v>1360</v>
      </c>
      <c r="E19" s="2"/>
      <c r="F19" s="1">
        <v>22979</v>
      </c>
      <c r="G19" s="1">
        <v>2121</v>
      </c>
      <c r="H19" s="2">
        <v>116</v>
      </c>
      <c r="I19" s="1">
        <v>210530</v>
      </c>
      <c r="J19" s="1">
        <v>18011</v>
      </c>
      <c r="K19" s="7"/>
      <c r="L19" s="8"/>
      <c r="M19" s="26">
        <f t="shared" si="0"/>
        <v>5.4867470851656108E-2</v>
      </c>
      <c r="N19" s="4">
        <f t="shared" si="1"/>
        <v>90666.666666666672</v>
      </c>
      <c r="O19" s="5">
        <f t="shared" si="2"/>
        <v>0.74655514705882353</v>
      </c>
      <c r="P19" s="5"/>
      <c r="Q19" s="22">
        <f t="shared" si="3"/>
        <v>13600</v>
      </c>
      <c r="R19" s="22">
        <f t="shared" si="4"/>
        <v>54400</v>
      </c>
      <c r="S19" s="22">
        <f t="shared" si="5"/>
        <v>22666.666666666668</v>
      </c>
      <c r="T19" s="22">
        <f t="shared" si="6"/>
        <v>11333.333333333334</v>
      </c>
      <c r="U19" s="22">
        <f t="shared" si="7"/>
        <v>1360</v>
      </c>
      <c r="V19" s="19">
        <f t="shared" si="8"/>
        <v>89306.666666666672</v>
      </c>
    </row>
    <row r="20" spans="1:22" ht="15" thickBot="1" x14ac:dyDescent="0.4">
      <c r="A20" s="3" t="s">
        <v>27</v>
      </c>
      <c r="B20" s="1">
        <v>24627</v>
      </c>
      <c r="C20" s="2"/>
      <c r="D20" s="1">
        <v>1540</v>
      </c>
      <c r="E20" s="2"/>
      <c r="F20" s="1">
        <v>21396</v>
      </c>
      <c r="G20" s="1">
        <v>3658</v>
      </c>
      <c r="H20" s="2">
        <v>229</v>
      </c>
      <c r="I20" s="1">
        <v>146688</v>
      </c>
      <c r="J20" s="1">
        <v>21789</v>
      </c>
      <c r="K20" s="7"/>
      <c r="L20" s="8"/>
      <c r="M20" s="26">
        <f t="shared" si="0"/>
        <v>6.2532992244284727E-2</v>
      </c>
      <c r="N20" s="4">
        <f t="shared" si="1"/>
        <v>102666.66666666667</v>
      </c>
      <c r="O20" s="5">
        <f t="shared" si="2"/>
        <v>0.79159740259740263</v>
      </c>
      <c r="P20" s="5"/>
      <c r="Q20" s="22">
        <f t="shared" si="3"/>
        <v>15400</v>
      </c>
      <c r="R20" s="22">
        <f t="shared" si="4"/>
        <v>61600</v>
      </c>
      <c r="S20" s="22">
        <f t="shared" si="5"/>
        <v>25666.666666666668</v>
      </c>
      <c r="T20" s="22">
        <f t="shared" si="6"/>
        <v>12833.333333333334</v>
      </c>
      <c r="U20" s="22">
        <f t="shared" si="7"/>
        <v>1540</v>
      </c>
      <c r="V20" s="19">
        <f t="shared" si="8"/>
        <v>101126.66666666667</v>
      </c>
    </row>
    <row r="21" spans="1:22" ht="15" thickBot="1" x14ac:dyDescent="0.4">
      <c r="A21" s="3" t="s">
        <v>18</v>
      </c>
      <c r="B21" s="1">
        <v>19879</v>
      </c>
      <c r="C21" s="2"/>
      <c r="D21" s="2">
        <v>987</v>
      </c>
      <c r="E21" s="2"/>
      <c r="F21" s="1">
        <v>18280</v>
      </c>
      <c r="G21" s="1">
        <v>3452</v>
      </c>
      <c r="H21" s="2">
        <v>171</v>
      </c>
      <c r="I21" s="1">
        <v>108790</v>
      </c>
      <c r="J21" s="1">
        <v>18891</v>
      </c>
      <c r="K21" s="8"/>
      <c r="L21" s="8"/>
      <c r="M21" s="26">
        <f t="shared" si="0"/>
        <v>4.9650384828210672E-2</v>
      </c>
      <c r="N21" s="4">
        <f t="shared" si="1"/>
        <v>65800</v>
      </c>
      <c r="O21" s="5">
        <f t="shared" si="2"/>
        <v>0.72218844984802433</v>
      </c>
      <c r="P21" s="5"/>
      <c r="Q21" s="22">
        <f t="shared" si="3"/>
        <v>9870</v>
      </c>
      <c r="R21" s="22">
        <f t="shared" si="4"/>
        <v>39480</v>
      </c>
      <c r="S21" s="22">
        <f t="shared" si="5"/>
        <v>16450</v>
      </c>
      <c r="T21" s="22">
        <f t="shared" si="6"/>
        <v>8225</v>
      </c>
      <c r="U21" s="22">
        <f t="shared" si="7"/>
        <v>987</v>
      </c>
      <c r="V21" s="19">
        <f t="shared" si="8"/>
        <v>64813</v>
      </c>
    </row>
    <row r="22" spans="1:22" ht="15" thickBot="1" x14ac:dyDescent="0.4">
      <c r="A22" s="47" t="s">
        <v>9</v>
      </c>
      <c r="B22" s="1">
        <v>17890</v>
      </c>
      <c r="C22" s="2"/>
      <c r="D22" s="2">
        <v>953</v>
      </c>
      <c r="E22" s="2"/>
      <c r="F22" s="1">
        <v>13219</v>
      </c>
      <c r="G22" s="1">
        <v>2349</v>
      </c>
      <c r="H22" s="2">
        <v>125</v>
      </c>
      <c r="I22" s="1">
        <v>248875</v>
      </c>
      <c r="J22" s="1">
        <v>32683</v>
      </c>
      <c r="K22" s="7"/>
      <c r="L22" s="8"/>
      <c r="M22" s="26">
        <f t="shared" si="0"/>
        <v>5.3269983230855224E-2</v>
      </c>
      <c r="N22" s="4">
        <f t="shared" si="1"/>
        <v>63533.333333333336</v>
      </c>
      <c r="O22" s="5">
        <f t="shared" si="2"/>
        <v>0.79193599160545647</v>
      </c>
      <c r="P22" s="5"/>
      <c r="Q22" s="22">
        <f t="shared" si="3"/>
        <v>9530</v>
      </c>
      <c r="R22" s="22">
        <f t="shared" si="4"/>
        <v>38120</v>
      </c>
      <c r="S22" s="22">
        <f t="shared" si="5"/>
        <v>15883.333333333334</v>
      </c>
      <c r="T22" s="22">
        <f t="shared" si="6"/>
        <v>7941.666666666667</v>
      </c>
      <c r="U22" s="22">
        <f t="shared" si="7"/>
        <v>953</v>
      </c>
      <c r="V22" s="19">
        <f t="shared" si="8"/>
        <v>62580.333333333336</v>
      </c>
    </row>
    <row r="23" spans="1:22" ht="15" thickBot="1" x14ac:dyDescent="0.4">
      <c r="A23" s="3" t="s">
        <v>20</v>
      </c>
      <c r="B23" s="1">
        <v>15544</v>
      </c>
      <c r="C23" s="2"/>
      <c r="D23" s="2">
        <v>251</v>
      </c>
      <c r="E23" s="2"/>
      <c r="F23" s="1">
        <v>7255</v>
      </c>
      <c r="G23" s="1">
        <v>2276</v>
      </c>
      <c r="H23" s="2">
        <v>37</v>
      </c>
      <c r="I23" s="1">
        <v>273277</v>
      </c>
      <c r="J23" s="1">
        <v>40016</v>
      </c>
      <c r="K23" s="7"/>
      <c r="L23" s="8"/>
      <c r="M23" s="26">
        <f t="shared" si="0"/>
        <v>1.6147709727225939E-2</v>
      </c>
      <c r="N23" s="4">
        <f t="shared" si="1"/>
        <v>16733.333333333336</v>
      </c>
      <c r="O23" s="5">
        <f t="shared" si="2"/>
        <v>0.5664342629482072</v>
      </c>
      <c r="P23" s="5"/>
      <c r="Q23" s="22">
        <f t="shared" si="3"/>
        <v>2510.0000000000005</v>
      </c>
      <c r="R23" s="22">
        <f t="shared" si="4"/>
        <v>10040.000000000002</v>
      </c>
      <c r="S23" s="22">
        <f t="shared" si="5"/>
        <v>4183.3333333333339</v>
      </c>
      <c r="T23" s="22">
        <f t="shared" si="6"/>
        <v>2091.666666666667</v>
      </c>
      <c r="U23" s="22">
        <f t="shared" si="7"/>
        <v>251.00000000000003</v>
      </c>
      <c r="V23" s="19">
        <f t="shared" si="8"/>
        <v>16482.333333333336</v>
      </c>
    </row>
    <row r="24" spans="1:22" ht="15" thickBot="1" x14ac:dyDescent="0.4">
      <c r="A24" s="3" t="s">
        <v>24</v>
      </c>
      <c r="B24" s="1">
        <v>15273</v>
      </c>
      <c r="C24" s="2"/>
      <c r="D24" s="2">
        <v>575</v>
      </c>
      <c r="E24" s="2"/>
      <c r="F24" s="1">
        <v>12272</v>
      </c>
      <c r="G24" s="1">
        <v>1456</v>
      </c>
      <c r="H24" s="2">
        <v>55</v>
      </c>
      <c r="I24" s="1">
        <v>195865</v>
      </c>
      <c r="J24" s="1">
        <v>18675</v>
      </c>
      <c r="K24" s="7"/>
      <c r="L24" s="8"/>
      <c r="M24" s="26">
        <f t="shared" si="0"/>
        <v>3.7648137235644599E-2</v>
      </c>
      <c r="N24" s="4">
        <f t="shared" si="1"/>
        <v>38333.333333333336</v>
      </c>
      <c r="O24" s="5">
        <f t="shared" si="2"/>
        <v>0.67986086956521741</v>
      </c>
      <c r="P24" s="5"/>
      <c r="Q24" s="22">
        <f t="shared" si="3"/>
        <v>5750</v>
      </c>
      <c r="R24" s="22">
        <f t="shared" si="4"/>
        <v>23000</v>
      </c>
      <c r="S24" s="22">
        <f t="shared" si="5"/>
        <v>9583.3333333333339</v>
      </c>
      <c r="T24" s="22">
        <f t="shared" si="6"/>
        <v>4791.666666666667</v>
      </c>
      <c r="U24" s="22">
        <f t="shared" si="7"/>
        <v>575</v>
      </c>
      <c r="V24" s="19">
        <f t="shared" si="8"/>
        <v>37758.333333333336</v>
      </c>
    </row>
    <row r="25" spans="1:22" ht="15" thickBot="1" x14ac:dyDescent="0.4">
      <c r="A25" s="3" t="s">
        <v>41</v>
      </c>
      <c r="B25" s="1">
        <v>12373</v>
      </c>
      <c r="C25" s="2"/>
      <c r="D25" s="2">
        <v>271</v>
      </c>
      <c r="E25" s="2"/>
      <c r="F25" s="1">
        <v>6853</v>
      </c>
      <c r="G25" s="1">
        <v>3922</v>
      </c>
      <c r="H25" s="2">
        <v>86</v>
      </c>
      <c r="I25" s="1">
        <v>77792</v>
      </c>
      <c r="J25" s="1">
        <v>24656</v>
      </c>
      <c r="K25" s="7"/>
      <c r="L25" s="8"/>
      <c r="M25" s="26">
        <f t="shared" si="0"/>
        <v>2.1902529701769983E-2</v>
      </c>
      <c r="N25" s="30">
        <f t="shared" si="1"/>
        <v>18066.666666666668</v>
      </c>
      <c r="O25" s="31">
        <f t="shared" si="2"/>
        <v>0.62068265682656831</v>
      </c>
      <c r="P25" s="5"/>
      <c r="Q25" s="22">
        <f t="shared" si="3"/>
        <v>2710</v>
      </c>
      <c r="R25" s="22">
        <f t="shared" si="4"/>
        <v>10840</v>
      </c>
      <c r="S25" s="22">
        <f t="shared" si="5"/>
        <v>4516.666666666667</v>
      </c>
      <c r="T25" s="22">
        <f t="shared" si="6"/>
        <v>2258.3333333333335</v>
      </c>
      <c r="U25" s="22">
        <f t="shared" si="7"/>
        <v>271</v>
      </c>
      <c r="V25" s="19">
        <f t="shared" si="8"/>
        <v>17795.666666666668</v>
      </c>
    </row>
    <row r="26" spans="1:22" ht="15" thickBot="1" x14ac:dyDescent="0.4">
      <c r="A26" s="3" t="s">
        <v>32</v>
      </c>
      <c r="B26" s="1">
        <v>11799</v>
      </c>
      <c r="C26" s="2"/>
      <c r="D26" s="2">
        <v>591</v>
      </c>
      <c r="E26" s="2"/>
      <c r="F26" s="1">
        <v>3672</v>
      </c>
      <c r="G26" s="1">
        <v>2092</v>
      </c>
      <c r="H26" s="2">
        <v>105</v>
      </c>
      <c r="I26" s="1">
        <v>115781</v>
      </c>
      <c r="J26" s="1">
        <v>20530</v>
      </c>
      <c r="K26" s="7"/>
      <c r="L26" s="8"/>
      <c r="M26" s="26">
        <f t="shared" si="0"/>
        <v>5.008899059242309E-2</v>
      </c>
      <c r="N26" s="4">
        <f t="shared" si="1"/>
        <v>39400</v>
      </c>
      <c r="O26" s="5">
        <f t="shared" si="2"/>
        <v>0.90680203045685281</v>
      </c>
      <c r="P26" s="5"/>
      <c r="Q26" s="22">
        <f t="shared" si="3"/>
        <v>5910</v>
      </c>
      <c r="R26" s="22">
        <f t="shared" si="4"/>
        <v>23640</v>
      </c>
      <c r="S26" s="22">
        <f t="shared" si="5"/>
        <v>9850</v>
      </c>
      <c r="T26" s="22">
        <f t="shared" si="6"/>
        <v>4925</v>
      </c>
      <c r="U26" s="22">
        <f t="shared" si="7"/>
        <v>591</v>
      </c>
      <c r="V26" s="19">
        <f t="shared" si="8"/>
        <v>38809</v>
      </c>
    </row>
    <row r="27" spans="1:22" ht="15" thickBot="1" x14ac:dyDescent="0.4">
      <c r="A27" s="3" t="s">
        <v>40</v>
      </c>
      <c r="B27" s="1">
        <v>11450</v>
      </c>
      <c r="C27" s="2"/>
      <c r="D27" s="2">
        <v>430</v>
      </c>
      <c r="E27" s="2"/>
      <c r="F27" s="1">
        <v>10290</v>
      </c>
      <c r="G27" s="1">
        <v>10808</v>
      </c>
      <c r="H27" s="2">
        <v>406</v>
      </c>
      <c r="I27" s="1">
        <v>93332</v>
      </c>
      <c r="J27" s="1">
        <v>88102</v>
      </c>
      <c r="K27" s="8"/>
      <c r="L27" s="8"/>
      <c r="M27" s="26">
        <f t="shared" si="0"/>
        <v>3.7554585152838431E-2</v>
      </c>
      <c r="N27" s="4">
        <f t="shared" si="1"/>
        <v>28666.666666666668</v>
      </c>
      <c r="O27" s="5">
        <f t="shared" si="2"/>
        <v>0.64104651162790705</v>
      </c>
      <c r="P27" s="5"/>
      <c r="Q27" s="22">
        <f t="shared" si="3"/>
        <v>4300</v>
      </c>
      <c r="R27" s="22">
        <f t="shared" si="4"/>
        <v>17200</v>
      </c>
      <c r="S27" s="22">
        <f t="shared" si="5"/>
        <v>7166.666666666667</v>
      </c>
      <c r="T27" s="22">
        <f t="shared" si="6"/>
        <v>3583.3333333333335</v>
      </c>
      <c r="U27" s="22">
        <f t="shared" si="7"/>
        <v>430</v>
      </c>
      <c r="V27" s="19">
        <f t="shared" si="8"/>
        <v>28236.666666666668</v>
      </c>
    </row>
    <row r="28" spans="1:22" ht="15" thickBot="1" x14ac:dyDescent="0.4">
      <c r="A28" s="3" t="s">
        <v>33</v>
      </c>
      <c r="B28" s="1">
        <v>11380</v>
      </c>
      <c r="C28" s="2"/>
      <c r="D28" s="2">
        <v>542</v>
      </c>
      <c r="E28" s="2"/>
      <c r="F28" s="1">
        <v>10768</v>
      </c>
      <c r="G28" s="1">
        <v>1563</v>
      </c>
      <c r="H28" s="2">
        <v>74</v>
      </c>
      <c r="I28" s="1">
        <v>150241</v>
      </c>
      <c r="J28" s="1">
        <v>20641</v>
      </c>
      <c r="K28" s="8"/>
      <c r="L28" s="8"/>
      <c r="M28" s="26">
        <f t="shared" si="0"/>
        <v>4.7627416520210894E-2</v>
      </c>
      <c r="N28" s="4">
        <f t="shared" si="1"/>
        <v>36133.333333333336</v>
      </c>
      <c r="O28" s="5">
        <f t="shared" si="2"/>
        <v>0.70199261992619932</v>
      </c>
      <c r="P28" s="5"/>
      <c r="Q28" s="22">
        <f t="shared" si="3"/>
        <v>5420</v>
      </c>
      <c r="R28" s="22">
        <f t="shared" si="4"/>
        <v>21680</v>
      </c>
      <c r="S28" s="22">
        <f t="shared" si="5"/>
        <v>9033.3333333333339</v>
      </c>
      <c r="T28" s="22">
        <f t="shared" si="6"/>
        <v>4516.666666666667</v>
      </c>
      <c r="U28" s="22">
        <f t="shared" si="7"/>
        <v>542</v>
      </c>
      <c r="V28" s="19">
        <f t="shared" si="8"/>
        <v>35591.333333333336</v>
      </c>
    </row>
    <row r="29" spans="1:22" ht="15" thickBot="1" x14ac:dyDescent="0.4">
      <c r="A29" s="3" t="s">
        <v>22</v>
      </c>
      <c r="B29" s="1">
        <v>10418</v>
      </c>
      <c r="C29" s="2"/>
      <c r="D29" s="2">
        <v>409</v>
      </c>
      <c r="E29" s="2"/>
      <c r="F29" s="1">
        <v>4995</v>
      </c>
      <c r="G29" s="1">
        <v>1789</v>
      </c>
      <c r="H29" s="2">
        <v>70</v>
      </c>
      <c r="I29" s="1">
        <v>118451</v>
      </c>
      <c r="J29" s="1">
        <v>20344</v>
      </c>
      <c r="K29" s="7"/>
      <c r="L29" s="8"/>
      <c r="M29" s="26">
        <f t="shared" ref="M29:M50" si="9">D29/B29</f>
        <v>3.9258974851219042E-2</v>
      </c>
      <c r="N29" s="4">
        <f t="shared" ref="N29:N51" si="10">D29/$O$1</f>
        <v>27266.666666666668</v>
      </c>
      <c r="O29" s="5">
        <f t="shared" ref="O29:O51" si="11">ABS(F29-N29)/N29</f>
        <v>0.81680929095354526</v>
      </c>
      <c r="P29" s="5"/>
      <c r="Q29" s="22">
        <f t="shared" ref="Q29:Q50" si="12">$Q$2*$N29</f>
        <v>4090</v>
      </c>
      <c r="R29" s="22">
        <f t="shared" ref="R29:R50" si="13">$R$2*$N29</f>
        <v>16360</v>
      </c>
      <c r="S29" s="22">
        <f t="shared" ref="S29:S50" si="14">$S$2*$N29</f>
        <v>6816.666666666667</v>
      </c>
      <c r="T29" s="22">
        <f t="shared" ref="T29:T50" si="15">$T$2*$N29</f>
        <v>3408.3333333333335</v>
      </c>
      <c r="U29" s="22">
        <f t="shared" ref="U29:U50" si="16">$U$2*$N29</f>
        <v>409</v>
      </c>
      <c r="V29" s="19">
        <f t="shared" ref="V29:V50" si="17">N29-U29</f>
        <v>26857.666666666668</v>
      </c>
    </row>
    <row r="30" spans="1:22" ht="15" thickBot="1" x14ac:dyDescent="0.4">
      <c r="A30" s="3" t="s">
        <v>36</v>
      </c>
      <c r="B30" s="1">
        <v>10164</v>
      </c>
      <c r="C30" s="2"/>
      <c r="D30" s="2">
        <v>403</v>
      </c>
      <c r="E30" s="2"/>
      <c r="F30" s="1">
        <v>9741</v>
      </c>
      <c r="G30" s="1">
        <v>2073</v>
      </c>
      <c r="H30" s="2">
        <v>82</v>
      </c>
      <c r="I30" s="1">
        <v>129444</v>
      </c>
      <c r="J30" s="1">
        <v>26400</v>
      </c>
      <c r="K30" s="8"/>
      <c r="L30" s="8"/>
      <c r="M30" s="26">
        <f t="shared" si="9"/>
        <v>3.964974419519874E-2</v>
      </c>
      <c r="N30" s="4">
        <f t="shared" si="10"/>
        <v>26866.666666666668</v>
      </c>
      <c r="O30" s="5">
        <f t="shared" si="11"/>
        <v>0.63743176178660055</v>
      </c>
      <c r="P30" s="5"/>
      <c r="Q30" s="22">
        <f t="shared" si="12"/>
        <v>4030</v>
      </c>
      <c r="R30" s="22">
        <f t="shared" si="13"/>
        <v>16120</v>
      </c>
      <c r="S30" s="22">
        <f t="shared" si="14"/>
        <v>6716.666666666667</v>
      </c>
      <c r="T30" s="22">
        <f t="shared" si="15"/>
        <v>3358.3333333333335</v>
      </c>
      <c r="U30" s="22">
        <f t="shared" si="16"/>
        <v>403</v>
      </c>
      <c r="V30" s="19">
        <f t="shared" si="17"/>
        <v>26463.666666666668</v>
      </c>
    </row>
    <row r="31" spans="1:22" ht="15" thickBot="1" x14ac:dyDescent="0.4">
      <c r="A31" s="3" t="s">
        <v>35</v>
      </c>
      <c r="B31" s="1">
        <v>10149</v>
      </c>
      <c r="C31" s="2"/>
      <c r="D31" s="2">
        <v>507</v>
      </c>
      <c r="E31" s="2"/>
      <c r="F31" s="1">
        <v>7113</v>
      </c>
      <c r="G31" s="1">
        <v>1654</v>
      </c>
      <c r="H31" s="2">
        <v>83</v>
      </c>
      <c r="I31" s="1">
        <v>115546</v>
      </c>
      <c r="J31" s="1">
        <v>18826</v>
      </c>
      <c r="K31" s="7"/>
      <c r="L31" s="8"/>
      <c r="M31" s="26">
        <f t="shared" si="9"/>
        <v>4.9955660656222291E-2</v>
      </c>
      <c r="N31" s="4">
        <f t="shared" si="10"/>
        <v>33800</v>
      </c>
      <c r="O31" s="5">
        <f t="shared" si="11"/>
        <v>0.78955621301775147</v>
      </c>
      <c r="P31" s="5"/>
      <c r="Q31" s="22">
        <f t="shared" si="12"/>
        <v>5070</v>
      </c>
      <c r="R31" s="22">
        <f t="shared" si="13"/>
        <v>20280</v>
      </c>
      <c r="S31" s="22">
        <f t="shared" si="14"/>
        <v>8450</v>
      </c>
      <c r="T31" s="22">
        <f t="shared" si="15"/>
        <v>4225</v>
      </c>
      <c r="U31" s="22">
        <f t="shared" si="16"/>
        <v>507</v>
      </c>
      <c r="V31" s="19">
        <f t="shared" si="17"/>
        <v>33293</v>
      </c>
    </row>
    <row r="32" spans="1:22" ht="15" thickBot="1" x14ac:dyDescent="0.4">
      <c r="A32" s="3" t="s">
        <v>30</v>
      </c>
      <c r="B32" s="1">
        <v>9674</v>
      </c>
      <c r="C32" s="2"/>
      <c r="D32" s="2">
        <v>435</v>
      </c>
      <c r="E32" s="2"/>
      <c r="F32" s="1">
        <v>4818</v>
      </c>
      <c r="G32" s="1">
        <v>3251</v>
      </c>
      <c r="H32" s="2">
        <v>146</v>
      </c>
      <c r="I32" s="1">
        <v>95885</v>
      </c>
      <c r="J32" s="1">
        <v>32218</v>
      </c>
      <c r="K32" s="7"/>
      <c r="L32" s="8"/>
      <c r="M32" s="26">
        <f t="shared" si="9"/>
        <v>4.496588794707463E-2</v>
      </c>
      <c r="N32" s="4">
        <f t="shared" si="10"/>
        <v>29000</v>
      </c>
      <c r="O32" s="5">
        <f t="shared" si="11"/>
        <v>0.83386206896551729</v>
      </c>
      <c r="P32" s="5"/>
      <c r="Q32" s="22">
        <f t="shared" si="12"/>
        <v>4350</v>
      </c>
      <c r="R32" s="22">
        <f t="shared" si="13"/>
        <v>17400</v>
      </c>
      <c r="S32" s="22">
        <f t="shared" si="14"/>
        <v>7250</v>
      </c>
      <c r="T32" s="22">
        <f t="shared" si="15"/>
        <v>3625</v>
      </c>
      <c r="U32" s="22">
        <f t="shared" si="16"/>
        <v>435</v>
      </c>
      <c r="V32" s="19">
        <f t="shared" si="17"/>
        <v>28565</v>
      </c>
    </row>
    <row r="33" spans="1:22" ht="15" thickBot="1" x14ac:dyDescent="0.4">
      <c r="A33" s="3" t="s">
        <v>50</v>
      </c>
      <c r="B33" s="1">
        <v>8572</v>
      </c>
      <c r="C33" s="2"/>
      <c r="D33" s="2">
        <v>100</v>
      </c>
      <c r="E33" s="2"/>
      <c r="F33" s="1">
        <v>8450</v>
      </c>
      <c r="G33" s="1">
        <v>4431</v>
      </c>
      <c r="H33" s="2">
        <v>52</v>
      </c>
      <c r="I33" s="1">
        <v>48019</v>
      </c>
      <c r="J33" s="1">
        <v>24824</v>
      </c>
      <c r="K33" s="7"/>
      <c r="L33" s="8"/>
      <c r="M33" s="26">
        <f t="shared" si="9"/>
        <v>1.1665888940737284E-2</v>
      </c>
      <c r="N33" s="4">
        <f t="shared" si="10"/>
        <v>6666.666666666667</v>
      </c>
      <c r="O33" s="5">
        <f t="shared" si="11"/>
        <v>0.26749999999999996</v>
      </c>
      <c r="P33" s="5"/>
      <c r="Q33" s="22">
        <f t="shared" si="12"/>
        <v>1000</v>
      </c>
      <c r="R33" s="22">
        <f t="shared" si="13"/>
        <v>4000</v>
      </c>
      <c r="S33" s="22">
        <f t="shared" si="14"/>
        <v>1666.6666666666667</v>
      </c>
      <c r="T33" s="22">
        <f t="shared" si="15"/>
        <v>833.33333333333337</v>
      </c>
      <c r="U33" s="22">
        <f t="shared" si="16"/>
        <v>100</v>
      </c>
      <c r="V33" s="19">
        <f t="shared" si="17"/>
        <v>6566.666666666667</v>
      </c>
    </row>
    <row r="34" spans="1:22" ht="15" thickBot="1" x14ac:dyDescent="0.4">
      <c r="A34" s="3" t="s">
        <v>25</v>
      </c>
      <c r="B34" s="1">
        <v>7792</v>
      </c>
      <c r="C34" s="2"/>
      <c r="D34" s="2">
        <v>346</v>
      </c>
      <c r="E34" s="2"/>
      <c r="F34" s="1">
        <v>2565</v>
      </c>
      <c r="G34" s="1">
        <v>1513</v>
      </c>
      <c r="H34" s="2">
        <v>67</v>
      </c>
      <c r="I34" s="1">
        <v>89968</v>
      </c>
      <c r="J34" s="1">
        <v>17474</v>
      </c>
      <c r="K34" s="7"/>
      <c r="L34" s="8"/>
      <c r="M34" s="26">
        <f t="shared" si="9"/>
        <v>4.4404517453798767E-2</v>
      </c>
      <c r="N34" s="4">
        <f t="shared" si="10"/>
        <v>23066.666666666668</v>
      </c>
      <c r="O34" s="5">
        <f t="shared" si="11"/>
        <v>0.88880057803468204</v>
      </c>
      <c r="P34" s="5"/>
      <c r="Q34" s="22">
        <f t="shared" si="12"/>
        <v>3460</v>
      </c>
      <c r="R34" s="22">
        <f t="shared" si="13"/>
        <v>13840</v>
      </c>
      <c r="S34" s="22">
        <f t="shared" si="14"/>
        <v>5766.666666666667</v>
      </c>
      <c r="T34" s="22">
        <f t="shared" si="15"/>
        <v>2883.3333333333335</v>
      </c>
      <c r="U34" s="22">
        <f t="shared" si="16"/>
        <v>346</v>
      </c>
      <c r="V34" s="19">
        <f t="shared" si="17"/>
        <v>22720.666666666668</v>
      </c>
    </row>
    <row r="35" spans="1:22" ht="15" thickBot="1" x14ac:dyDescent="0.4">
      <c r="A35" s="3" t="s">
        <v>45</v>
      </c>
      <c r="B35" s="1">
        <v>7159</v>
      </c>
      <c r="C35" s="46">
        <v>16</v>
      </c>
      <c r="D35" s="2">
        <v>180</v>
      </c>
      <c r="E35" s="2"/>
      <c r="F35" s="1">
        <v>5304</v>
      </c>
      <c r="G35" s="1">
        <v>2457</v>
      </c>
      <c r="H35" s="2">
        <v>62</v>
      </c>
      <c r="I35" s="1">
        <v>54109</v>
      </c>
      <c r="J35" s="1">
        <v>18573</v>
      </c>
      <c r="K35" s="7"/>
      <c r="L35" s="8"/>
      <c r="M35" s="26">
        <f t="shared" si="9"/>
        <v>2.514317642128789E-2</v>
      </c>
      <c r="N35" s="4">
        <f t="shared" si="10"/>
        <v>12000</v>
      </c>
      <c r="O35" s="5">
        <f t="shared" si="11"/>
        <v>0.55800000000000005</v>
      </c>
      <c r="P35" s="5"/>
      <c r="Q35" s="22">
        <f t="shared" si="12"/>
        <v>1800</v>
      </c>
      <c r="R35" s="22">
        <f t="shared" si="13"/>
        <v>7200</v>
      </c>
      <c r="S35" s="22">
        <f t="shared" si="14"/>
        <v>3000</v>
      </c>
      <c r="T35" s="22">
        <f t="shared" si="15"/>
        <v>1500</v>
      </c>
      <c r="U35" s="22">
        <f t="shared" si="16"/>
        <v>180</v>
      </c>
      <c r="V35" s="19">
        <f t="shared" si="17"/>
        <v>11820</v>
      </c>
    </row>
    <row r="36" spans="1:22" ht="15" thickBot="1" x14ac:dyDescent="0.4">
      <c r="A36" s="3" t="s">
        <v>38</v>
      </c>
      <c r="B36" s="1">
        <v>6677</v>
      </c>
      <c r="C36" s="2"/>
      <c r="D36" s="2">
        <v>311</v>
      </c>
      <c r="E36" s="2"/>
      <c r="F36" s="1">
        <v>4031</v>
      </c>
      <c r="G36" s="1">
        <v>1495</v>
      </c>
      <c r="H36" s="2">
        <v>70</v>
      </c>
      <c r="I36" s="1">
        <v>104001</v>
      </c>
      <c r="J36" s="1">
        <v>23279</v>
      </c>
      <c r="K36" s="8"/>
      <c r="L36" s="8"/>
      <c r="M36" s="26">
        <f t="shared" si="9"/>
        <v>4.6577804403175077E-2</v>
      </c>
      <c r="N36" s="4">
        <f t="shared" si="10"/>
        <v>20733.333333333336</v>
      </c>
      <c r="O36" s="5">
        <f t="shared" si="11"/>
        <v>0.8055787781350483</v>
      </c>
      <c r="P36" s="5"/>
      <c r="Q36" s="22">
        <f t="shared" si="12"/>
        <v>3110.0000000000005</v>
      </c>
      <c r="R36" s="22">
        <f t="shared" si="13"/>
        <v>12440.000000000002</v>
      </c>
      <c r="S36" s="22">
        <f t="shared" si="14"/>
        <v>5183.3333333333339</v>
      </c>
      <c r="T36" s="22">
        <f t="shared" si="15"/>
        <v>2591.666666666667</v>
      </c>
      <c r="U36" s="22">
        <f t="shared" si="16"/>
        <v>311</v>
      </c>
      <c r="V36" s="19">
        <f t="shared" si="17"/>
        <v>20422.333333333336</v>
      </c>
    </row>
    <row r="37" spans="1:22" ht="15" thickBot="1" x14ac:dyDescent="0.4">
      <c r="A37" s="3" t="s">
        <v>43</v>
      </c>
      <c r="B37" s="1">
        <v>6565</v>
      </c>
      <c r="C37" s="2"/>
      <c r="D37" s="2">
        <v>225</v>
      </c>
      <c r="E37" s="2"/>
      <c r="F37" s="1">
        <v>3721</v>
      </c>
      <c r="G37" s="1">
        <v>6742</v>
      </c>
      <c r="H37" s="2">
        <v>231</v>
      </c>
      <c r="I37" s="1">
        <v>31928</v>
      </c>
      <c r="J37" s="1">
        <v>32788</v>
      </c>
      <c r="K37" s="8"/>
      <c r="L37" s="8"/>
      <c r="M37" s="26">
        <f t="shared" si="9"/>
        <v>3.4272658035034272E-2</v>
      </c>
      <c r="N37" s="4">
        <f t="shared" si="10"/>
        <v>15000</v>
      </c>
      <c r="O37" s="5">
        <f t="shared" si="11"/>
        <v>0.75193333333333334</v>
      </c>
      <c r="P37" s="5"/>
      <c r="Q37" s="22">
        <f t="shared" si="12"/>
        <v>2250</v>
      </c>
      <c r="R37" s="22">
        <f t="shared" si="13"/>
        <v>9000</v>
      </c>
      <c r="S37" s="22">
        <f t="shared" si="14"/>
        <v>3750</v>
      </c>
      <c r="T37" s="22">
        <f t="shared" si="15"/>
        <v>1875</v>
      </c>
      <c r="U37" s="22">
        <f t="shared" si="16"/>
        <v>225</v>
      </c>
      <c r="V37" s="19">
        <f t="shared" si="17"/>
        <v>14775</v>
      </c>
    </row>
    <row r="38" spans="1:22" ht="21.5" thickBot="1" x14ac:dyDescent="0.4">
      <c r="A38" s="3" t="s">
        <v>63</v>
      </c>
      <c r="B38" s="1">
        <v>6389</v>
      </c>
      <c r="C38" s="2"/>
      <c r="D38" s="2">
        <v>328</v>
      </c>
      <c r="E38" s="2"/>
      <c r="F38" s="1">
        <v>5180</v>
      </c>
      <c r="G38" s="1">
        <v>9053</v>
      </c>
      <c r="H38" s="2">
        <v>465</v>
      </c>
      <c r="I38" s="1">
        <v>30261</v>
      </c>
      <c r="J38" s="1">
        <v>42878</v>
      </c>
      <c r="K38" s="8"/>
      <c r="L38" s="8"/>
      <c r="M38" s="26">
        <f t="shared" si="9"/>
        <v>5.1338237595867899E-2</v>
      </c>
      <c r="N38" s="4">
        <f t="shared" si="10"/>
        <v>21866.666666666668</v>
      </c>
      <c r="O38" s="5">
        <f t="shared" si="11"/>
        <v>0.76310975609756104</v>
      </c>
      <c r="P38" s="5"/>
      <c r="Q38" s="22">
        <f t="shared" si="12"/>
        <v>3280</v>
      </c>
      <c r="R38" s="22">
        <f t="shared" si="13"/>
        <v>13120</v>
      </c>
      <c r="S38" s="22">
        <f t="shared" si="14"/>
        <v>5466.666666666667</v>
      </c>
      <c r="T38" s="22">
        <f t="shared" si="15"/>
        <v>2733.3333333333335</v>
      </c>
      <c r="U38" s="22">
        <f t="shared" si="16"/>
        <v>328</v>
      </c>
      <c r="V38" s="19">
        <f t="shared" si="17"/>
        <v>21538.666666666668</v>
      </c>
    </row>
    <row r="39" spans="1:22" ht="15" thickBot="1" x14ac:dyDescent="0.4">
      <c r="A39" s="3" t="s">
        <v>28</v>
      </c>
      <c r="B39" s="1">
        <v>6362</v>
      </c>
      <c r="C39" s="2"/>
      <c r="D39" s="2">
        <v>68</v>
      </c>
      <c r="E39" s="2"/>
      <c r="F39" s="1">
        <v>3113</v>
      </c>
      <c r="G39" s="1">
        <v>1984</v>
      </c>
      <c r="H39" s="2">
        <v>21</v>
      </c>
      <c r="I39" s="1">
        <v>150585</v>
      </c>
      <c r="J39" s="1">
        <v>46970</v>
      </c>
      <c r="K39" s="8"/>
      <c r="L39" s="8"/>
      <c r="M39" s="26">
        <f t="shared" si="9"/>
        <v>1.068846274756366E-2</v>
      </c>
      <c r="N39" s="4">
        <f t="shared" si="10"/>
        <v>4533.3333333333339</v>
      </c>
      <c r="O39" s="5">
        <f t="shared" si="11"/>
        <v>0.31330882352941186</v>
      </c>
      <c r="P39" s="5"/>
      <c r="Q39" s="22">
        <f t="shared" si="12"/>
        <v>680.00000000000011</v>
      </c>
      <c r="R39" s="22">
        <f t="shared" si="13"/>
        <v>2720.0000000000005</v>
      </c>
      <c r="S39" s="22">
        <f t="shared" si="14"/>
        <v>1133.3333333333335</v>
      </c>
      <c r="T39" s="22">
        <f t="shared" si="15"/>
        <v>566.66666666666674</v>
      </c>
      <c r="U39" s="22">
        <f t="shared" si="16"/>
        <v>68</v>
      </c>
      <c r="V39" s="19">
        <f t="shared" si="17"/>
        <v>4465.3333333333339</v>
      </c>
    </row>
    <row r="40" spans="1:22" ht="15" thickBot="1" x14ac:dyDescent="0.4">
      <c r="A40" s="3" t="s">
        <v>31</v>
      </c>
      <c r="B40" s="1">
        <v>6152</v>
      </c>
      <c r="C40" s="2"/>
      <c r="D40" s="2">
        <v>312</v>
      </c>
      <c r="E40" s="2"/>
      <c r="F40" s="1">
        <v>1643</v>
      </c>
      <c r="G40" s="1">
        <v>1997</v>
      </c>
      <c r="H40" s="2">
        <v>101</v>
      </c>
      <c r="I40" s="1">
        <v>72970</v>
      </c>
      <c r="J40" s="1">
        <v>23690</v>
      </c>
      <c r="K40" s="7"/>
      <c r="L40" s="8"/>
      <c r="M40" s="26">
        <f t="shared" si="9"/>
        <v>5.071521456436931E-2</v>
      </c>
      <c r="N40" s="4">
        <f t="shared" si="10"/>
        <v>20800</v>
      </c>
      <c r="O40" s="5">
        <f t="shared" si="11"/>
        <v>0.92100961538461534</v>
      </c>
      <c r="P40" s="5"/>
      <c r="Q40" s="22">
        <f t="shared" si="12"/>
        <v>3120</v>
      </c>
      <c r="R40" s="22">
        <f t="shared" si="13"/>
        <v>12480</v>
      </c>
      <c r="S40" s="22">
        <f t="shared" si="14"/>
        <v>5200</v>
      </c>
      <c r="T40" s="22">
        <f t="shared" si="15"/>
        <v>2600</v>
      </c>
      <c r="U40" s="22">
        <f t="shared" si="16"/>
        <v>312</v>
      </c>
      <c r="V40" s="19">
        <f t="shared" si="17"/>
        <v>20488</v>
      </c>
    </row>
    <row r="41" spans="1:22" ht="15" thickBot="1" x14ac:dyDescent="0.4">
      <c r="A41" s="3" t="s">
        <v>44</v>
      </c>
      <c r="B41" s="1">
        <v>5069</v>
      </c>
      <c r="C41" s="2"/>
      <c r="D41" s="2">
        <v>208</v>
      </c>
      <c r="E41" s="2"/>
      <c r="F41" s="1">
        <v>3561</v>
      </c>
      <c r="G41" s="1">
        <v>2417</v>
      </c>
      <c r="H41" s="2">
        <v>99</v>
      </c>
      <c r="I41" s="1">
        <v>106721</v>
      </c>
      <c r="J41" s="1">
        <v>50896</v>
      </c>
      <c r="K41" s="7"/>
      <c r="L41" s="8"/>
      <c r="M41" s="26">
        <f t="shared" si="9"/>
        <v>4.1033734464391396E-2</v>
      </c>
      <c r="N41" s="4">
        <f t="shared" si="10"/>
        <v>13866.666666666668</v>
      </c>
      <c r="O41" s="5">
        <f t="shared" si="11"/>
        <v>0.74319711538461541</v>
      </c>
      <c r="P41" s="5"/>
      <c r="Q41" s="22">
        <f t="shared" si="12"/>
        <v>2080</v>
      </c>
      <c r="R41" s="22">
        <f t="shared" si="13"/>
        <v>8320</v>
      </c>
      <c r="S41" s="22">
        <f t="shared" si="14"/>
        <v>3466.666666666667</v>
      </c>
      <c r="T41" s="22">
        <f t="shared" si="15"/>
        <v>1733.3333333333335</v>
      </c>
      <c r="U41" s="22">
        <f t="shared" si="16"/>
        <v>208</v>
      </c>
      <c r="V41" s="19">
        <f t="shared" si="17"/>
        <v>13658.666666666668</v>
      </c>
    </row>
    <row r="42" spans="1:22" ht="15" thickBot="1" x14ac:dyDescent="0.4">
      <c r="A42" s="3" t="s">
        <v>46</v>
      </c>
      <c r="B42" s="1">
        <v>4613</v>
      </c>
      <c r="C42" s="2"/>
      <c r="D42" s="2">
        <v>274</v>
      </c>
      <c r="E42" s="2"/>
      <c r="F42" s="1">
        <v>1135</v>
      </c>
      <c r="G42" s="1">
        <v>1166</v>
      </c>
      <c r="H42" s="2">
        <v>69</v>
      </c>
      <c r="I42" s="1">
        <v>95869</v>
      </c>
      <c r="J42" s="1">
        <v>24228</v>
      </c>
      <c r="K42" s="7"/>
      <c r="L42" s="8"/>
      <c r="M42" s="26">
        <f t="shared" si="9"/>
        <v>5.9397355300238458E-2</v>
      </c>
      <c r="N42" s="4">
        <f t="shared" si="10"/>
        <v>18266.666666666668</v>
      </c>
      <c r="O42" s="5">
        <f t="shared" si="11"/>
        <v>0.93786496350364967</v>
      </c>
      <c r="P42" s="5"/>
      <c r="Q42" s="22">
        <f t="shared" si="12"/>
        <v>2740</v>
      </c>
      <c r="R42" s="22">
        <f t="shared" si="13"/>
        <v>10960</v>
      </c>
      <c r="S42" s="22">
        <f t="shared" si="14"/>
        <v>4566.666666666667</v>
      </c>
      <c r="T42" s="22">
        <f t="shared" si="15"/>
        <v>2283.3333333333335</v>
      </c>
      <c r="U42" s="22">
        <f t="shared" si="16"/>
        <v>274</v>
      </c>
      <c r="V42" s="19">
        <f t="shared" si="17"/>
        <v>17992.666666666668</v>
      </c>
    </row>
    <row r="43" spans="1:22" ht="15" thickBot="1" x14ac:dyDescent="0.4">
      <c r="A43" s="3" t="s">
        <v>34</v>
      </c>
      <c r="B43" s="1">
        <v>4043</v>
      </c>
      <c r="C43" s="2"/>
      <c r="D43" s="2">
        <v>94</v>
      </c>
      <c r="E43" s="2"/>
      <c r="F43" s="2">
        <v>800</v>
      </c>
      <c r="G43" s="1">
        <v>1340</v>
      </c>
      <c r="H43" s="2">
        <v>31</v>
      </c>
      <c r="I43" s="1">
        <v>70323</v>
      </c>
      <c r="J43" s="1">
        <v>23303</v>
      </c>
      <c r="K43" s="8"/>
      <c r="L43" s="8"/>
      <c r="M43" s="26">
        <f t="shared" si="9"/>
        <v>2.3250061835270838E-2</v>
      </c>
      <c r="N43" s="4">
        <f t="shared" si="10"/>
        <v>6266.666666666667</v>
      </c>
      <c r="O43" s="5">
        <f t="shared" si="11"/>
        <v>0.87234042553191493</v>
      </c>
      <c r="P43" s="5"/>
      <c r="Q43" s="22">
        <f t="shared" si="12"/>
        <v>940</v>
      </c>
      <c r="R43" s="22">
        <f t="shared" si="13"/>
        <v>3760</v>
      </c>
      <c r="S43" s="22">
        <f t="shared" si="14"/>
        <v>1566.6666666666667</v>
      </c>
      <c r="T43" s="22">
        <f t="shared" si="15"/>
        <v>783.33333333333337</v>
      </c>
      <c r="U43" s="22">
        <f t="shared" si="16"/>
        <v>94</v>
      </c>
      <c r="V43" s="19">
        <f t="shared" si="17"/>
        <v>6172.666666666667</v>
      </c>
    </row>
    <row r="44" spans="1:22" ht="15" thickBot="1" x14ac:dyDescent="0.4">
      <c r="A44" s="3" t="s">
        <v>54</v>
      </c>
      <c r="B44" s="1">
        <v>3517</v>
      </c>
      <c r="C44" s="2"/>
      <c r="D44" s="2">
        <v>34</v>
      </c>
      <c r="E44" s="2"/>
      <c r="F44" s="1">
        <v>1296</v>
      </c>
      <c r="G44" s="1">
        <v>3976</v>
      </c>
      <c r="H44" s="2">
        <v>38</v>
      </c>
      <c r="I44" s="1">
        <v>24578</v>
      </c>
      <c r="J44" s="1">
        <v>27782</v>
      </c>
      <c r="K44" s="8"/>
      <c r="L44" s="8"/>
      <c r="M44" s="26">
        <f t="shared" si="9"/>
        <v>9.6673301108899639E-3</v>
      </c>
      <c r="N44" s="4">
        <f t="shared" si="10"/>
        <v>2266.666666666667</v>
      </c>
      <c r="O44" s="5">
        <f t="shared" si="11"/>
        <v>0.42823529411764716</v>
      </c>
      <c r="P44" s="5"/>
      <c r="Q44" s="22">
        <f t="shared" si="12"/>
        <v>340.00000000000006</v>
      </c>
      <c r="R44" s="22">
        <f t="shared" si="13"/>
        <v>1360.0000000000002</v>
      </c>
      <c r="S44" s="22">
        <f t="shared" si="14"/>
        <v>566.66666666666674</v>
      </c>
      <c r="T44" s="22">
        <f t="shared" si="15"/>
        <v>283.33333333333337</v>
      </c>
      <c r="U44" s="22">
        <f t="shared" si="16"/>
        <v>34</v>
      </c>
      <c r="V44" s="19">
        <f t="shared" si="17"/>
        <v>2232.666666666667</v>
      </c>
    </row>
    <row r="45" spans="1:22" ht="15" thickBot="1" x14ac:dyDescent="0.4">
      <c r="A45" s="3" t="s">
        <v>37</v>
      </c>
      <c r="B45" s="1">
        <v>3286</v>
      </c>
      <c r="C45" s="2"/>
      <c r="D45" s="2">
        <v>130</v>
      </c>
      <c r="E45" s="2"/>
      <c r="F45" s="1">
        <v>2031</v>
      </c>
      <c r="G45" s="2">
        <v>779</v>
      </c>
      <c r="H45" s="2">
        <v>31</v>
      </c>
      <c r="I45" s="1">
        <v>77542</v>
      </c>
      <c r="J45" s="1">
        <v>18385</v>
      </c>
      <c r="K45" s="7"/>
      <c r="L45" s="8"/>
      <c r="M45" s="26">
        <f t="shared" si="9"/>
        <v>3.9561777236762019E-2</v>
      </c>
      <c r="N45" s="4">
        <f t="shared" si="10"/>
        <v>8666.6666666666679</v>
      </c>
      <c r="O45" s="5">
        <f t="shared" si="11"/>
        <v>0.76565384615384624</v>
      </c>
      <c r="P45" s="5"/>
      <c r="Q45" s="22">
        <f t="shared" si="12"/>
        <v>1300.0000000000002</v>
      </c>
      <c r="R45" s="22">
        <f t="shared" si="13"/>
        <v>5200.0000000000009</v>
      </c>
      <c r="S45" s="22">
        <f t="shared" si="14"/>
        <v>2166.666666666667</v>
      </c>
      <c r="T45" s="22">
        <f t="shared" si="15"/>
        <v>1083.3333333333335</v>
      </c>
      <c r="U45" s="22">
        <f t="shared" si="16"/>
        <v>130</v>
      </c>
      <c r="V45" s="19">
        <f t="shared" si="17"/>
        <v>8536.6666666666679</v>
      </c>
    </row>
    <row r="46" spans="1:22" ht="15" thickBot="1" x14ac:dyDescent="0.4">
      <c r="A46" s="3" t="s">
        <v>42</v>
      </c>
      <c r="B46" s="1">
        <v>3160</v>
      </c>
      <c r="C46" s="2"/>
      <c r="D46" s="2">
        <v>133</v>
      </c>
      <c r="E46" s="2"/>
      <c r="F46" s="1">
        <v>1796</v>
      </c>
      <c r="G46" s="1">
        <v>2324</v>
      </c>
      <c r="H46" s="2">
        <v>98</v>
      </c>
      <c r="I46" s="1">
        <v>35561</v>
      </c>
      <c r="J46" s="1">
        <v>26153</v>
      </c>
      <c r="K46" s="8"/>
      <c r="L46" s="8"/>
      <c r="M46" s="26">
        <f t="shared" si="9"/>
        <v>4.2088607594936711E-2</v>
      </c>
      <c r="N46" s="4">
        <f t="shared" si="10"/>
        <v>8866.6666666666679</v>
      </c>
      <c r="O46" s="5">
        <f t="shared" si="11"/>
        <v>0.7974436090225564</v>
      </c>
      <c r="P46" s="5"/>
      <c r="Q46" s="22">
        <f t="shared" si="12"/>
        <v>1330.0000000000002</v>
      </c>
      <c r="R46" s="22">
        <f t="shared" si="13"/>
        <v>5320.0000000000009</v>
      </c>
      <c r="S46" s="22">
        <f t="shared" si="14"/>
        <v>2216.666666666667</v>
      </c>
      <c r="T46" s="22">
        <f t="shared" si="15"/>
        <v>1108.3333333333335</v>
      </c>
      <c r="U46" s="22">
        <f t="shared" si="16"/>
        <v>133</v>
      </c>
      <c r="V46" s="19">
        <f t="shared" si="17"/>
        <v>8733.6666666666679</v>
      </c>
    </row>
    <row r="47" spans="1:22" ht="15" thickBot="1" x14ac:dyDescent="0.4">
      <c r="A47" s="3" t="s">
        <v>49</v>
      </c>
      <c r="B47" s="1">
        <v>2260</v>
      </c>
      <c r="C47" s="2"/>
      <c r="D47" s="2">
        <v>70</v>
      </c>
      <c r="E47" s="2"/>
      <c r="F47" s="2">
        <v>811</v>
      </c>
      <c r="G47" s="1">
        <v>1265</v>
      </c>
      <c r="H47" s="2">
        <v>39</v>
      </c>
      <c r="I47" s="1">
        <v>31961</v>
      </c>
      <c r="J47" s="1">
        <v>17885</v>
      </c>
      <c r="K47" s="7"/>
      <c r="L47" s="8"/>
      <c r="M47" s="26">
        <f t="shared" si="9"/>
        <v>3.0973451327433628E-2</v>
      </c>
      <c r="N47" s="4">
        <f t="shared" si="10"/>
        <v>4666.666666666667</v>
      </c>
      <c r="O47" s="5">
        <f t="shared" si="11"/>
        <v>0.82621428571428568</v>
      </c>
      <c r="P47" s="5"/>
      <c r="Q47" s="22">
        <f t="shared" si="12"/>
        <v>700</v>
      </c>
      <c r="R47" s="22">
        <f t="shared" si="13"/>
        <v>2800</v>
      </c>
      <c r="S47" s="22">
        <f t="shared" si="14"/>
        <v>1166.6666666666667</v>
      </c>
      <c r="T47" s="22">
        <f t="shared" si="15"/>
        <v>583.33333333333337</v>
      </c>
      <c r="U47" s="22">
        <f t="shared" si="16"/>
        <v>70</v>
      </c>
      <c r="V47" s="19">
        <f t="shared" si="17"/>
        <v>4596.666666666667</v>
      </c>
    </row>
    <row r="48" spans="1:22" ht="15" thickBot="1" x14ac:dyDescent="0.4">
      <c r="A48" s="3" t="s">
        <v>53</v>
      </c>
      <c r="B48" s="1">
        <v>1518</v>
      </c>
      <c r="C48" s="2"/>
      <c r="D48" s="2">
        <v>36</v>
      </c>
      <c r="E48" s="2"/>
      <c r="F48" s="2">
        <v>636</v>
      </c>
      <c r="G48" s="1">
        <v>1992</v>
      </c>
      <c r="H48" s="2">
        <v>47</v>
      </c>
      <c r="I48" s="1">
        <v>47014</v>
      </c>
      <c r="J48" s="1">
        <v>61693</v>
      </c>
      <c r="K48" s="8"/>
      <c r="L48" s="8"/>
      <c r="M48" s="26">
        <f t="shared" si="9"/>
        <v>2.3715415019762844E-2</v>
      </c>
      <c r="N48" s="4">
        <f t="shared" si="10"/>
        <v>2400</v>
      </c>
      <c r="O48" s="5">
        <f t="shared" si="11"/>
        <v>0.73499999999999999</v>
      </c>
      <c r="P48" s="5"/>
      <c r="Q48" s="22">
        <f t="shared" si="12"/>
        <v>360</v>
      </c>
      <c r="R48" s="22">
        <f t="shared" si="13"/>
        <v>1440</v>
      </c>
      <c r="S48" s="22">
        <f t="shared" si="14"/>
        <v>600</v>
      </c>
      <c r="T48" s="22">
        <f t="shared" si="15"/>
        <v>300</v>
      </c>
      <c r="U48" s="22">
        <f t="shared" si="16"/>
        <v>36</v>
      </c>
      <c r="V48" s="19">
        <f t="shared" si="17"/>
        <v>2364</v>
      </c>
    </row>
    <row r="49" spans="1:22" ht="15" thickBot="1" x14ac:dyDescent="0.4">
      <c r="A49" s="3" t="s">
        <v>39</v>
      </c>
      <c r="B49" s="1">
        <v>1462</v>
      </c>
      <c r="C49" s="2"/>
      <c r="D49" s="2">
        <v>65</v>
      </c>
      <c r="E49" s="2"/>
      <c r="F49" s="2">
        <v>525</v>
      </c>
      <c r="G49" s="1">
        <v>1088</v>
      </c>
      <c r="H49" s="2">
        <v>48</v>
      </c>
      <c r="I49" s="1">
        <v>23500</v>
      </c>
      <c r="J49" s="1">
        <v>17482</v>
      </c>
      <c r="K49" s="7"/>
      <c r="L49" s="8"/>
      <c r="M49" s="26">
        <f t="shared" si="9"/>
        <v>4.4459644322845417E-2</v>
      </c>
      <c r="N49" s="4">
        <f t="shared" si="10"/>
        <v>4333.3333333333339</v>
      </c>
      <c r="O49" s="5">
        <f t="shared" si="11"/>
        <v>0.87884615384615383</v>
      </c>
      <c r="P49" s="5"/>
      <c r="Q49" s="22">
        <f t="shared" si="12"/>
        <v>650.00000000000011</v>
      </c>
      <c r="R49" s="22">
        <f t="shared" si="13"/>
        <v>2600.0000000000005</v>
      </c>
      <c r="S49" s="22">
        <f t="shared" si="14"/>
        <v>1083.3333333333335</v>
      </c>
      <c r="T49" s="22">
        <f t="shared" si="15"/>
        <v>541.66666666666674</v>
      </c>
      <c r="U49" s="22">
        <f t="shared" si="16"/>
        <v>65</v>
      </c>
      <c r="V49" s="19">
        <f t="shared" si="17"/>
        <v>4268.3333333333339</v>
      </c>
    </row>
    <row r="50" spans="1:22" ht="15" thickBot="1" x14ac:dyDescent="0.4">
      <c r="A50" s="3" t="s">
        <v>56</v>
      </c>
      <c r="B50" s="1">
        <v>1369</v>
      </c>
      <c r="C50" s="2"/>
      <c r="D50" s="2">
        <v>57</v>
      </c>
      <c r="E50" s="2"/>
      <c r="F50" s="2">
        <v>509</v>
      </c>
      <c r="G50" s="2">
        <v>764</v>
      </c>
      <c r="H50" s="2">
        <v>32</v>
      </c>
      <c r="I50" s="1">
        <v>64165</v>
      </c>
      <c r="J50" s="1">
        <v>35803</v>
      </c>
      <c r="K50" s="8"/>
      <c r="L50" s="8"/>
      <c r="M50" s="26">
        <f t="shared" si="9"/>
        <v>4.1636230825420013E-2</v>
      </c>
      <c r="N50" s="4">
        <f t="shared" si="10"/>
        <v>3800</v>
      </c>
      <c r="O50" s="5">
        <f t="shared" si="11"/>
        <v>0.86605263157894741</v>
      </c>
      <c r="P50" s="5"/>
      <c r="Q50" s="22">
        <f t="shared" si="12"/>
        <v>570</v>
      </c>
      <c r="R50" s="22">
        <f t="shared" si="13"/>
        <v>2280</v>
      </c>
      <c r="S50" s="22">
        <f t="shared" si="14"/>
        <v>950</v>
      </c>
      <c r="T50" s="22">
        <f t="shared" si="15"/>
        <v>475</v>
      </c>
      <c r="U50" s="22">
        <f t="shared" si="16"/>
        <v>57</v>
      </c>
      <c r="V50" s="19">
        <f t="shared" si="17"/>
        <v>3743</v>
      </c>
    </row>
    <row r="51" spans="1:22" ht="15" thickBot="1" x14ac:dyDescent="0.4">
      <c r="A51" s="3" t="s">
        <v>48</v>
      </c>
      <c r="B51" s="2">
        <v>927</v>
      </c>
      <c r="C51" s="2"/>
      <c r="D51" s="2">
        <v>53</v>
      </c>
      <c r="E51" s="2"/>
      <c r="F51" s="2">
        <v>89</v>
      </c>
      <c r="G51" s="1">
        <v>1486</v>
      </c>
      <c r="H51" s="2">
        <v>85</v>
      </c>
      <c r="I51" s="1">
        <v>20871</v>
      </c>
      <c r="J51" s="1">
        <v>33448</v>
      </c>
      <c r="K51" s="8"/>
      <c r="L51" s="8"/>
      <c r="M51" s="25"/>
      <c r="N51" s="4">
        <f t="shared" si="10"/>
        <v>3533.3333333333335</v>
      </c>
      <c r="O51" s="5">
        <f t="shared" si="11"/>
        <v>0.97481132075471699</v>
      </c>
      <c r="P51" s="5"/>
      <c r="Q51" s="22">
        <f>Q48*$N51</f>
        <v>1272000</v>
      </c>
      <c r="R51" s="22">
        <f>R48*$N51</f>
        <v>5088000</v>
      </c>
      <c r="S51" s="22">
        <f>S48*$N51</f>
        <v>2120000</v>
      </c>
      <c r="T51" s="22">
        <f>T48*$N51</f>
        <v>1060000</v>
      </c>
      <c r="U51" s="22">
        <f>U48*$N51</f>
        <v>127200</v>
      </c>
    </row>
    <row r="52" spans="1:22" ht="15" thickBot="1" x14ac:dyDescent="0.4">
      <c r="A52" s="3" t="s">
        <v>55</v>
      </c>
      <c r="B52" s="2">
        <v>669</v>
      </c>
      <c r="C52" s="2"/>
      <c r="D52" s="2">
        <v>7</v>
      </c>
      <c r="E52" s="2"/>
      <c r="F52" s="2">
        <v>211</v>
      </c>
      <c r="G52" s="1">
        <v>1156</v>
      </c>
      <c r="H52" s="2">
        <v>12</v>
      </c>
      <c r="I52" s="1">
        <v>13416</v>
      </c>
      <c r="J52" s="1">
        <v>23181</v>
      </c>
      <c r="K52" s="7"/>
      <c r="L52" s="8"/>
      <c r="M52" s="24"/>
      <c r="N52" s="4"/>
      <c r="O52" s="5"/>
      <c r="P52" s="5"/>
    </row>
    <row r="53" spans="1:22" ht="15" thickBot="1" x14ac:dyDescent="0.4">
      <c r="A53" s="3" t="s">
        <v>47</v>
      </c>
      <c r="B53" s="2">
        <v>634</v>
      </c>
      <c r="C53" s="2"/>
      <c r="D53" s="2">
        <v>17</v>
      </c>
      <c r="E53" s="2"/>
      <c r="F53" s="2">
        <v>56</v>
      </c>
      <c r="G53" s="2">
        <v>448</v>
      </c>
      <c r="H53" s="2">
        <v>12</v>
      </c>
      <c r="I53" s="1">
        <v>37712</v>
      </c>
      <c r="J53" s="1">
        <v>26635</v>
      </c>
      <c r="K53" s="7"/>
      <c r="L53" s="8"/>
    </row>
    <row r="54" spans="1:22" ht="15" thickBot="1" x14ac:dyDescent="0.4">
      <c r="A54" s="3" t="s">
        <v>51</v>
      </c>
      <c r="B54" s="2">
        <v>459</v>
      </c>
      <c r="C54" s="2"/>
      <c r="D54" s="2">
        <v>16</v>
      </c>
      <c r="E54" s="2"/>
      <c r="F54" s="2">
        <v>20</v>
      </c>
      <c r="G54" s="2">
        <v>429</v>
      </c>
      <c r="H54" s="2">
        <v>15</v>
      </c>
      <c r="I54" s="1">
        <v>22572</v>
      </c>
      <c r="J54" s="1">
        <v>21119</v>
      </c>
      <c r="K54" s="7"/>
      <c r="L54" s="8"/>
    </row>
    <row r="55" spans="1:22" ht="15" thickBot="1" x14ac:dyDescent="0.4">
      <c r="A55" s="3" t="s">
        <v>52</v>
      </c>
      <c r="B55" s="2">
        <v>381</v>
      </c>
      <c r="C55" s="2"/>
      <c r="D55" s="2">
        <v>10</v>
      </c>
      <c r="E55" s="2"/>
      <c r="F55" s="2">
        <v>43</v>
      </c>
      <c r="G55" s="2">
        <v>521</v>
      </c>
      <c r="H55" s="2">
        <v>14</v>
      </c>
      <c r="I55" s="1">
        <v>28680</v>
      </c>
      <c r="J55" s="1">
        <v>39205</v>
      </c>
      <c r="K55" s="8"/>
      <c r="L55" s="8"/>
    </row>
    <row r="56" spans="1:22" ht="15" thickBot="1" x14ac:dyDescent="0.4">
      <c r="A56" s="3" t="s">
        <v>64</v>
      </c>
      <c r="B56" s="2">
        <v>151</v>
      </c>
      <c r="C56" s="2"/>
      <c r="D56" s="2">
        <v>5</v>
      </c>
      <c r="E56" s="2"/>
      <c r="F56" s="2">
        <v>15</v>
      </c>
      <c r="G56" s="2"/>
      <c r="H56" s="2"/>
      <c r="I56" s="2">
        <v>605</v>
      </c>
      <c r="J56" s="2"/>
      <c r="K56" s="8"/>
      <c r="L56" s="7"/>
    </row>
    <row r="57" spans="1:22" ht="21.5" thickBot="1" x14ac:dyDescent="0.4">
      <c r="A57" s="3" t="s">
        <v>67</v>
      </c>
      <c r="B57" s="2">
        <v>19</v>
      </c>
      <c r="C57" s="2"/>
      <c r="D57" s="2">
        <v>2</v>
      </c>
      <c r="E57" s="2"/>
      <c r="F57" s="2">
        <v>5</v>
      </c>
      <c r="G57" s="2"/>
      <c r="H57" s="2"/>
      <c r="I57" s="1">
        <v>2695</v>
      </c>
      <c r="J57" s="2"/>
      <c r="K57" s="7"/>
      <c r="L57" s="7"/>
    </row>
    <row r="58" spans="1:22" ht="15" thickBot="1" x14ac:dyDescent="0.4">
      <c r="A58" s="3" t="s">
        <v>65</v>
      </c>
      <c r="B58" s="1">
        <v>2299</v>
      </c>
      <c r="C58" s="46">
        <v>43</v>
      </c>
      <c r="D58" s="2">
        <v>114</v>
      </c>
      <c r="E58" s="58">
        <v>1</v>
      </c>
      <c r="F58" s="1">
        <v>1439</v>
      </c>
      <c r="G58" s="2">
        <v>679</v>
      </c>
      <c r="H58" s="2">
        <v>34</v>
      </c>
      <c r="I58" s="1">
        <v>13022</v>
      </c>
      <c r="J58" s="1">
        <v>3845</v>
      </c>
      <c r="K58" s="7"/>
      <c r="L58" s="7"/>
    </row>
    <row r="59" spans="1:22" ht="21.5" thickBot="1" x14ac:dyDescent="0.4">
      <c r="A59" s="61" t="s">
        <v>66</v>
      </c>
      <c r="B59" s="62">
        <v>69</v>
      </c>
      <c r="C59" s="62"/>
      <c r="D59" s="62">
        <v>5</v>
      </c>
      <c r="E59" s="62"/>
      <c r="F59" s="62">
        <v>4</v>
      </c>
      <c r="G59" s="62"/>
      <c r="H59" s="62"/>
      <c r="I59" s="63">
        <v>1215</v>
      </c>
      <c r="J59" s="62"/>
      <c r="K59" s="64"/>
      <c r="L59" s="48"/>
    </row>
  </sheetData>
  <mergeCells count="2">
    <mergeCell ref="L1:N1"/>
    <mergeCell ref="Q1:U1"/>
  </mergeCells>
  <hyperlinks>
    <hyperlink ref="A6" r:id="rId1" display="https://www.worldometers.info/coronavirus/usa/new-jersey/" xr:uid="{02C0DC08-EA48-451C-BE67-EEAA1536B267}"/>
    <hyperlink ref="A9" r:id="rId2" display="https://www.worldometers.info/coronavirus/usa/california/" xr:uid="{BFB17119-B92A-454E-ACDB-A0CBCBD5B60B}"/>
    <hyperlink ref="A10" r:id="rId3" display="https://www.worldometers.info/coronavirus/usa/pennsylvania/" xr:uid="{FC921850-C737-4236-847E-7557762F6DF3}"/>
    <hyperlink ref="A12" r:id="rId4" display="https://www.worldometers.info/coronavirus/usa/florida/" xr:uid="{08C632AD-4280-48D5-B0FF-2D6CC200C436}"/>
    <hyperlink ref="A13" r:id="rId5" display="https://www.worldometers.info/coronavirus/usa/texas/" xr:uid="{3BB9609F-17E0-497F-86A0-3084249A4D47}"/>
    <hyperlink ref="A17" r:id="rId6" display="https://www.worldometers.info/coronavirus/usa/louisiana/" xr:uid="{78FCCBB2-BFDF-4D3B-9B40-40082C5C68BD}"/>
    <hyperlink ref="A19" r:id="rId7" display="https://www.worldometers.info/coronavirus/usa/ohio/" xr:uid="{44B629F1-BCDB-404D-BB16-ACCF1A0EF7D3}"/>
    <hyperlink ref="A22" r:id="rId8" display="https://www.worldometers.info/coronavirus/usa/washington/" xr:uid="{1DE9343D-3CFE-49FC-9DF2-94571E7BC182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H53" sqref="H53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5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5" thickBot="1" x14ac:dyDescent="0.35">
      <c r="A2" s="3" t="s">
        <v>36</v>
      </c>
      <c r="B2" s="1">
        <v>10164</v>
      </c>
      <c r="C2" s="2"/>
      <c r="D2" s="2">
        <v>403</v>
      </c>
      <c r="E2" s="2"/>
      <c r="F2" s="1">
        <v>9741</v>
      </c>
      <c r="G2" s="1">
        <v>2073</v>
      </c>
      <c r="H2" s="2">
        <v>82</v>
      </c>
      <c r="I2" s="1">
        <v>129444</v>
      </c>
      <c r="J2" s="1">
        <v>26400</v>
      </c>
      <c r="K2" s="43"/>
      <c r="L2" s="52">
        <f>IFERROR(B2/I2,0)</f>
        <v>7.8520441271901359E-2</v>
      </c>
      <c r="M2" s="53">
        <f>IFERROR(H2/G2,0)</f>
        <v>3.9556198745779064E-2</v>
      </c>
      <c r="N2" s="51">
        <f>D2*250</f>
        <v>100750</v>
      </c>
      <c r="O2" s="54">
        <f>ABS(N2-B2)/B2</f>
        <v>8.9124360487996857</v>
      </c>
    </row>
    <row r="3" spans="1:15" ht="14.5" thickBot="1" x14ac:dyDescent="0.35">
      <c r="A3" s="3" t="s">
        <v>52</v>
      </c>
      <c r="B3" s="2">
        <v>381</v>
      </c>
      <c r="C3" s="2"/>
      <c r="D3" s="2">
        <v>10</v>
      </c>
      <c r="E3" s="2"/>
      <c r="F3" s="2">
        <v>43</v>
      </c>
      <c r="G3" s="2">
        <v>521</v>
      </c>
      <c r="H3" s="2">
        <v>14</v>
      </c>
      <c r="I3" s="1">
        <v>28680</v>
      </c>
      <c r="J3" s="1">
        <v>39205</v>
      </c>
      <c r="K3" s="44"/>
      <c r="L3" s="52">
        <f>IFERROR(B3/I3,0)</f>
        <v>1.3284518828451882E-2</v>
      </c>
      <c r="M3" s="53">
        <f>IFERROR(H3/G3,0)</f>
        <v>2.6871401151631478E-2</v>
      </c>
      <c r="N3" s="51">
        <f>D3*250</f>
        <v>2500</v>
      </c>
      <c r="O3" s="54">
        <f t="shared" ref="O3:O56" si="0">ABS(N3-B3)/B3</f>
        <v>5.5616797900262469</v>
      </c>
    </row>
    <row r="4" spans="1:15" ht="14.5" thickBot="1" x14ac:dyDescent="0.35">
      <c r="A4" s="3" t="s">
        <v>33</v>
      </c>
      <c r="B4" s="1">
        <v>11380</v>
      </c>
      <c r="C4" s="2"/>
      <c r="D4" s="2">
        <v>542</v>
      </c>
      <c r="E4" s="2"/>
      <c r="F4" s="1">
        <v>10768</v>
      </c>
      <c r="G4" s="1">
        <v>1563</v>
      </c>
      <c r="H4" s="2">
        <v>74</v>
      </c>
      <c r="I4" s="1">
        <v>150241</v>
      </c>
      <c r="J4" s="1">
        <v>20641</v>
      </c>
      <c r="K4" s="44"/>
      <c r="L4" s="52">
        <f>IFERROR(B4/I4,0)</f>
        <v>7.574496974860391E-2</v>
      </c>
      <c r="M4" s="53">
        <f>IFERROR(H4/G4,0)</f>
        <v>4.7344849648112607E-2</v>
      </c>
      <c r="N4" s="51">
        <f>D4*250</f>
        <v>135500</v>
      </c>
      <c r="O4" s="54">
        <f t="shared" si="0"/>
        <v>10.906854130052723</v>
      </c>
    </row>
    <row r="5" spans="1:15" ht="12.5" customHeight="1" thickBot="1" x14ac:dyDescent="0.35">
      <c r="A5" s="3" t="s">
        <v>34</v>
      </c>
      <c r="B5" s="1">
        <v>4043</v>
      </c>
      <c r="C5" s="2"/>
      <c r="D5" s="2">
        <v>94</v>
      </c>
      <c r="E5" s="2"/>
      <c r="F5" s="2">
        <v>800</v>
      </c>
      <c r="G5" s="1">
        <v>1340</v>
      </c>
      <c r="H5" s="2">
        <v>31</v>
      </c>
      <c r="I5" s="1">
        <v>70323</v>
      </c>
      <c r="J5" s="1">
        <v>23303</v>
      </c>
      <c r="K5" s="44"/>
      <c r="L5" s="52">
        <f>IFERROR(B5/I5,0)</f>
        <v>5.7491858993501413E-2</v>
      </c>
      <c r="M5" s="53">
        <f>IFERROR(H5/G5,0)</f>
        <v>2.3134328358208955E-2</v>
      </c>
      <c r="N5" s="51">
        <f>D5*250</f>
        <v>23500</v>
      </c>
      <c r="O5" s="54">
        <f t="shared" si="0"/>
        <v>4.8125154588177095</v>
      </c>
    </row>
    <row r="6" spans="1:15" ht="15" thickBot="1" x14ac:dyDescent="0.35">
      <c r="A6" s="47" t="s">
        <v>10</v>
      </c>
      <c r="B6" s="1">
        <v>69203</v>
      </c>
      <c r="C6" s="2"/>
      <c r="D6" s="1">
        <v>2778</v>
      </c>
      <c r="E6" s="2"/>
      <c r="F6" s="1">
        <v>55297</v>
      </c>
      <c r="G6" s="1">
        <v>1751</v>
      </c>
      <c r="H6" s="2">
        <v>70</v>
      </c>
      <c r="I6" s="1">
        <v>994820</v>
      </c>
      <c r="J6" s="1">
        <v>25178</v>
      </c>
      <c r="K6" s="44"/>
      <c r="L6" s="52">
        <f>IFERROR(B6/I6,0)</f>
        <v>6.9563338091313001E-2</v>
      </c>
      <c r="M6" s="53">
        <f>IFERROR(H6/G6,0)</f>
        <v>3.9977155910908051E-2</v>
      </c>
      <c r="N6" s="51">
        <f>D6*250</f>
        <v>694500</v>
      </c>
      <c r="O6" s="54">
        <f t="shared" si="0"/>
        <v>9.0356920942733705</v>
      </c>
    </row>
    <row r="7" spans="1:15" ht="14.5" thickBot="1" x14ac:dyDescent="0.35">
      <c r="A7" s="3" t="s">
        <v>18</v>
      </c>
      <c r="B7" s="1">
        <v>19879</v>
      </c>
      <c r="C7" s="2"/>
      <c r="D7" s="2">
        <v>987</v>
      </c>
      <c r="E7" s="2"/>
      <c r="F7" s="1">
        <v>18280</v>
      </c>
      <c r="G7" s="1">
        <v>3452</v>
      </c>
      <c r="H7" s="2">
        <v>171</v>
      </c>
      <c r="I7" s="1">
        <v>108790</v>
      </c>
      <c r="J7" s="1">
        <v>18891</v>
      </c>
      <c r="K7" s="44"/>
      <c r="L7" s="52">
        <f>IFERROR(B7/I7,0)</f>
        <v>0.18272819192940529</v>
      </c>
      <c r="M7" s="53">
        <f>IFERROR(H7/G7,0)</f>
        <v>4.9536500579374275E-2</v>
      </c>
      <c r="N7" s="51">
        <f>D7*250</f>
        <v>246750</v>
      </c>
      <c r="O7" s="54">
        <f t="shared" si="0"/>
        <v>11.412596207052669</v>
      </c>
    </row>
    <row r="8" spans="1:15" ht="14.5" thickBot="1" x14ac:dyDescent="0.35">
      <c r="A8" s="3" t="s">
        <v>23</v>
      </c>
      <c r="B8" s="1">
        <v>33765</v>
      </c>
      <c r="C8" s="2"/>
      <c r="D8" s="1">
        <v>3008</v>
      </c>
      <c r="E8" s="2"/>
      <c r="F8" s="1">
        <v>30692</v>
      </c>
      <c r="G8" s="1">
        <v>9470</v>
      </c>
      <c r="H8" s="2">
        <v>844</v>
      </c>
      <c r="I8" s="1">
        <v>132508</v>
      </c>
      <c r="J8" s="1">
        <v>37166</v>
      </c>
      <c r="K8" s="44"/>
      <c r="L8" s="52">
        <f>IFERROR(B8/I8,0)</f>
        <v>0.25481480363449754</v>
      </c>
      <c r="M8" s="53">
        <f>IFERROR(H8/G8,0)</f>
        <v>8.9123548046462511E-2</v>
      </c>
      <c r="N8" s="51">
        <f>D8*250</f>
        <v>752000</v>
      </c>
      <c r="O8" s="54">
        <f t="shared" si="0"/>
        <v>21.271583000148084</v>
      </c>
    </row>
    <row r="9" spans="1:15" ht="15" thickBot="1" x14ac:dyDescent="0.35">
      <c r="A9" s="3" t="s">
        <v>43</v>
      </c>
      <c r="B9" s="1">
        <v>6565</v>
      </c>
      <c r="C9" s="2"/>
      <c r="D9" s="2">
        <v>225</v>
      </c>
      <c r="E9" s="2"/>
      <c r="F9" s="1">
        <v>3721</v>
      </c>
      <c r="G9" s="1">
        <v>6742</v>
      </c>
      <c r="H9" s="2">
        <v>231</v>
      </c>
      <c r="I9" s="1">
        <v>31928</v>
      </c>
      <c r="J9" s="1">
        <v>32788</v>
      </c>
      <c r="K9" s="43"/>
      <c r="L9" s="52">
        <f>IFERROR(B9/I9,0)</f>
        <v>0.20561889250814333</v>
      </c>
      <c r="M9" s="53">
        <f>IFERROR(H9/G9,0)</f>
        <v>3.4262830020765349E-2</v>
      </c>
      <c r="N9" s="51">
        <f>D9*250</f>
        <v>56250</v>
      </c>
      <c r="O9" s="54">
        <f t="shared" si="0"/>
        <v>7.5681645087585681</v>
      </c>
    </row>
    <row r="10" spans="1:15" ht="15" thickBot="1" x14ac:dyDescent="0.35">
      <c r="A10" s="3" t="s">
        <v>63</v>
      </c>
      <c r="B10" s="1">
        <v>6389</v>
      </c>
      <c r="C10" s="2"/>
      <c r="D10" s="2">
        <v>328</v>
      </c>
      <c r="E10" s="2"/>
      <c r="F10" s="1">
        <v>5180</v>
      </c>
      <c r="G10" s="1">
        <v>9053</v>
      </c>
      <c r="H10" s="2">
        <v>465</v>
      </c>
      <c r="I10" s="1">
        <v>30261</v>
      </c>
      <c r="J10" s="1">
        <v>42878</v>
      </c>
      <c r="K10" s="43"/>
      <c r="L10" s="52">
        <f>IFERROR(B10/I10,0)</f>
        <v>0.21112983708403557</v>
      </c>
      <c r="M10" s="53">
        <f>IFERROR(H10/G10,0)</f>
        <v>5.1364188666740307E-2</v>
      </c>
      <c r="N10" s="51">
        <f>D10*250</f>
        <v>82000</v>
      </c>
      <c r="O10" s="54">
        <f t="shared" si="0"/>
        <v>11.834559398966974</v>
      </c>
    </row>
    <row r="11" spans="1:15" ht="15" thickBot="1" x14ac:dyDescent="0.35">
      <c r="A11" s="47" t="s">
        <v>13</v>
      </c>
      <c r="B11" s="1">
        <v>40982</v>
      </c>
      <c r="C11" s="2"/>
      <c r="D11" s="1">
        <v>1735</v>
      </c>
      <c r="E11" s="2"/>
      <c r="F11" s="1">
        <v>38201</v>
      </c>
      <c r="G11" s="1">
        <v>1908</v>
      </c>
      <c r="H11" s="2">
        <v>81</v>
      </c>
      <c r="I11" s="1">
        <v>561741</v>
      </c>
      <c r="J11" s="1">
        <v>26155</v>
      </c>
      <c r="K11" s="44"/>
      <c r="L11" s="52">
        <f>IFERROR(B11/I11,0)</f>
        <v>7.2955329947431286E-2</v>
      </c>
      <c r="M11" s="53">
        <f>IFERROR(H11/G11,0)</f>
        <v>4.2452830188679243E-2</v>
      </c>
      <c r="N11" s="51">
        <f>D11*250</f>
        <v>433750</v>
      </c>
      <c r="O11" s="54">
        <f t="shared" si="0"/>
        <v>9.5839148894636672</v>
      </c>
    </row>
    <row r="12" spans="1:15" ht="14.5" thickBot="1" x14ac:dyDescent="0.35">
      <c r="A12" s="3" t="s">
        <v>16</v>
      </c>
      <c r="B12" s="1">
        <v>34002</v>
      </c>
      <c r="C12" s="2"/>
      <c r="D12" s="1">
        <v>1444</v>
      </c>
      <c r="E12" s="2"/>
      <c r="F12" s="1">
        <v>32218</v>
      </c>
      <c r="G12" s="1">
        <v>3202</v>
      </c>
      <c r="H12" s="2">
        <v>136</v>
      </c>
      <c r="I12" s="1">
        <v>251288</v>
      </c>
      <c r="J12" s="1">
        <v>23668</v>
      </c>
      <c r="K12" s="44"/>
      <c r="L12" s="52">
        <f>IFERROR(B12/I12,0)</f>
        <v>0.1353108783547165</v>
      </c>
      <c r="M12" s="53">
        <f>IFERROR(H12/G12,0)</f>
        <v>4.2473454091193005E-2</v>
      </c>
      <c r="N12" s="51">
        <f>D12*250</f>
        <v>361000</v>
      </c>
      <c r="O12" s="54">
        <f t="shared" si="0"/>
        <v>9.6170225280865829</v>
      </c>
    </row>
    <row r="13" spans="1:15" ht="14.5" thickBot="1" x14ac:dyDescent="0.35">
      <c r="A13" s="3" t="s">
        <v>64</v>
      </c>
      <c r="B13" s="2">
        <v>151</v>
      </c>
      <c r="C13" s="2"/>
      <c r="D13" s="2">
        <v>5</v>
      </c>
      <c r="E13" s="2"/>
      <c r="F13" s="2">
        <v>15</v>
      </c>
      <c r="G13" s="2"/>
      <c r="H13" s="2"/>
      <c r="I13" s="2">
        <v>605</v>
      </c>
      <c r="J13" s="2"/>
      <c r="K13" s="44"/>
      <c r="L13" s="52">
        <f>IFERROR(B13/I13,0)</f>
        <v>0.24958677685950414</v>
      </c>
      <c r="M13" s="53">
        <f>IFERROR(H13/G13,0)</f>
        <v>0</v>
      </c>
      <c r="N13" s="51">
        <f>D13*250</f>
        <v>1250</v>
      </c>
      <c r="O13" s="54">
        <f t="shared" si="0"/>
        <v>7.2781456953642385</v>
      </c>
    </row>
    <row r="14" spans="1:15" ht="14.5" thickBot="1" x14ac:dyDescent="0.35">
      <c r="A14" s="3" t="s">
        <v>47</v>
      </c>
      <c r="B14" s="2">
        <v>634</v>
      </c>
      <c r="C14" s="2"/>
      <c r="D14" s="2">
        <v>17</v>
      </c>
      <c r="E14" s="2"/>
      <c r="F14" s="2">
        <v>56</v>
      </c>
      <c r="G14" s="2">
        <v>448</v>
      </c>
      <c r="H14" s="2">
        <v>12</v>
      </c>
      <c r="I14" s="1">
        <v>37712</v>
      </c>
      <c r="J14" s="1">
        <v>26635</v>
      </c>
      <c r="K14" s="44"/>
      <c r="L14" s="52">
        <f>IFERROR(B14/I14,0)</f>
        <v>1.6811624946966482E-2</v>
      </c>
      <c r="M14" s="53">
        <f>IFERROR(H14/G14,0)</f>
        <v>2.6785714285714284E-2</v>
      </c>
      <c r="N14" s="51">
        <f>D14*250</f>
        <v>4250</v>
      </c>
      <c r="O14" s="54">
        <f t="shared" si="0"/>
        <v>5.7034700315457414</v>
      </c>
    </row>
    <row r="15" spans="1:15" ht="15" thickBot="1" x14ac:dyDescent="0.35">
      <c r="A15" s="3" t="s">
        <v>49</v>
      </c>
      <c r="B15" s="1">
        <v>2260</v>
      </c>
      <c r="C15" s="2"/>
      <c r="D15" s="2">
        <v>70</v>
      </c>
      <c r="E15" s="2"/>
      <c r="F15" s="2">
        <v>811</v>
      </c>
      <c r="G15" s="1">
        <v>1265</v>
      </c>
      <c r="H15" s="2">
        <v>39</v>
      </c>
      <c r="I15" s="1">
        <v>31961</v>
      </c>
      <c r="J15" s="1">
        <v>17885</v>
      </c>
      <c r="K15" s="43"/>
      <c r="L15" s="52">
        <f>IFERROR(B15/I15,0)</f>
        <v>7.0711179249710585E-2</v>
      </c>
      <c r="M15" s="53">
        <f>IFERROR(H15/G15,0)</f>
        <v>3.0830039525691699E-2</v>
      </c>
      <c r="N15" s="51">
        <f>D15*250</f>
        <v>17500</v>
      </c>
      <c r="O15" s="54">
        <f t="shared" si="0"/>
        <v>6.7433628318584073</v>
      </c>
    </row>
    <row r="16" spans="1:15" ht="14.5" thickBot="1" x14ac:dyDescent="0.35">
      <c r="A16" s="3" t="s">
        <v>12</v>
      </c>
      <c r="B16" s="1">
        <v>79007</v>
      </c>
      <c r="C16" s="2"/>
      <c r="D16" s="1">
        <v>3459</v>
      </c>
      <c r="E16" s="2"/>
      <c r="F16" s="1">
        <v>74903</v>
      </c>
      <c r="G16" s="1">
        <v>6235</v>
      </c>
      <c r="H16" s="2">
        <v>273</v>
      </c>
      <c r="I16" s="1">
        <v>442425</v>
      </c>
      <c r="J16" s="1">
        <v>34914</v>
      </c>
      <c r="K16" s="44"/>
      <c r="L16" s="52">
        <f>IFERROR(B16/I16,0)</f>
        <v>0.17857715997061649</v>
      </c>
      <c r="M16" s="53">
        <f>IFERROR(H16/G16,0)</f>
        <v>4.3785084202085003E-2</v>
      </c>
      <c r="N16" s="51">
        <f>D16*250</f>
        <v>864750</v>
      </c>
      <c r="O16" s="54">
        <f t="shared" si="0"/>
        <v>9.9452327008999202</v>
      </c>
    </row>
    <row r="17" spans="1:15" ht="14.5" thickBot="1" x14ac:dyDescent="0.35">
      <c r="A17" s="3" t="s">
        <v>27</v>
      </c>
      <c r="B17" s="1">
        <v>24627</v>
      </c>
      <c r="C17" s="2"/>
      <c r="D17" s="1">
        <v>1540</v>
      </c>
      <c r="E17" s="2"/>
      <c r="F17" s="1">
        <v>21396</v>
      </c>
      <c r="G17" s="1">
        <v>3658</v>
      </c>
      <c r="H17" s="2">
        <v>229</v>
      </c>
      <c r="I17" s="1">
        <v>146688</v>
      </c>
      <c r="J17" s="1">
        <v>21789</v>
      </c>
      <c r="K17" s="44"/>
      <c r="L17" s="52">
        <f>IFERROR(B17/I17,0)</f>
        <v>0.1678869437172775</v>
      </c>
      <c r="M17" s="53">
        <f>IFERROR(H17/G17,0)</f>
        <v>6.2602515035538542E-2</v>
      </c>
      <c r="N17" s="51">
        <f>D17*250</f>
        <v>385000</v>
      </c>
      <c r="O17" s="54">
        <f t="shared" si="0"/>
        <v>14.633248061071182</v>
      </c>
    </row>
    <row r="18" spans="1:15" ht="14.5" thickBot="1" x14ac:dyDescent="0.35">
      <c r="A18" s="3" t="s">
        <v>41</v>
      </c>
      <c r="B18" s="1">
        <v>12373</v>
      </c>
      <c r="C18" s="2"/>
      <c r="D18" s="2">
        <v>271</v>
      </c>
      <c r="E18" s="2"/>
      <c r="F18" s="1">
        <v>6853</v>
      </c>
      <c r="G18" s="1">
        <v>3922</v>
      </c>
      <c r="H18" s="2">
        <v>86</v>
      </c>
      <c r="I18" s="1">
        <v>77792</v>
      </c>
      <c r="J18" s="1">
        <v>24656</v>
      </c>
      <c r="K18" s="44"/>
      <c r="L18" s="52">
        <f>IFERROR(B18/I18,0)</f>
        <v>0.15905234471410942</v>
      </c>
      <c r="M18" s="53">
        <f>IFERROR(H18/G18,0)</f>
        <v>2.1927587965323816E-2</v>
      </c>
      <c r="N18" s="51">
        <f>D18*250</f>
        <v>67750</v>
      </c>
      <c r="O18" s="54">
        <f t="shared" si="0"/>
        <v>4.4756324254424955</v>
      </c>
    </row>
    <row r="19" spans="1:15" ht="15" thickBot="1" x14ac:dyDescent="0.35">
      <c r="A19" s="3" t="s">
        <v>45</v>
      </c>
      <c r="B19" s="1">
        <v>7159</v>
      </c>
      <c r="C19" s="46">
        <v>16</v>
      </c>
      <c r="D19" s="2">
        <v>180</v>
      </c>
      <c r="E19" s="2"/>
      <c r="F19" s="1">
        <v>5304</v>
      </c>
      <c r="G19" s="1">
        <v>2457</v>
      </c>
      <c r="H19" s="2">
        <v>62</v>
      </c>
      <c r="I19" s="1">
        <v>54109</v>
      </c>
      <c r="J19" s="1">
        <v>18573</v>
      </c>
      <c r="K19" s="43"/>
      <c r="L19" s="52">
        <f>IFERROR(B19/I19,0)</f>
        <v>0.13230700992441183</v>
      </c>
      <c r="M19" s="53">
        <f>IFERROR(H19/G19,0)</f>
        <v>2.5234025234025233E-2</v>
      </c>
      <c r="N19" s="51">
        <f>D19*250</f>
        <v>45000</v>
      </c>
      <c r="O19" s="54">
        <f t="shared" si="0"/>
        <v>5.2857941053219726</v>
      </c>
    </row>
    <row r="20" spans="1:15" ht="15" thickBot="1" x14ac:dyDescent="0.35">
      <c r="A20" s="3" t="s">
        <v>38</v>
      </c>
      <c r="B20" s="1">
        <v>6677</v>
      </c>
      <c r="C20" s="2"/>
      <c r="D20" s="2">
        <v>311</v>
      </c>
      <c r="E20" s="2"/>
      <c r="F20" s="1">
        <v>4031</v>
      </c>
      <c r="G20" s="1">
        <v>1495</v>
      </c>
      <c r="H20" s="2">
        <v>70</v>
      </c>
      <c r="I20" s="1">
        <v>104001</v>
      </c>
      <c r="J20" s="1">
        <v>23279</v>
      </c>
      <c r="K20" s="43"/>
      <c r="L20" s="52">
        <f>IFERROR(B20/I20,0)</f>
        <v>6.4201305756675417E-2</v>
      </c>
      <c r="M20" s="53">
        <f>IFERROR(H20/G20,0)</f>
        <v>4.6822742474916385E-2</v>
      </c>
      <c r="N20" s="51">
        <f>D20*250</f>
        <v>77750</v>
      </c>
      <c r="O20" s="54">
        <f t="shared" si="0"/>
        <v>10.64445110079377</v>
      </c>
    </row>
    <row r="21" spans="1:15" ht="15" thickBot="1" x14ac:dyDescent="0.35">
      <c r="A21" s="47" t="s">
        <v>14</v>
      </c>
      <c r="B21" s="1">
        <v>31815</v>
      </c>
      <c r="C21" s="2"/>
      <c r="D21" s="1">
        <v>2308</v>
      </c>
      <c r="E21" s="2"/>
      <c r="F21" s="1">
        <v>9191</v>
      </c>
      <c r="G21" s="1">
        <v>6844</v>
      </c>
      <c r="H21" s="2">
        <v>496</v>
      </c>
      <c r="I21" s="1">
        <v>220830</v>
      </c>
      <c r="J21" s="1">
        <v>47503</v>
      </c>
      <c r="K21" s="43"/>
      <c r="L21" s="52">
        <f>IFERROR(B21/I21,0)</f>
        <v>0.14407009917130825</v>
      </c>
      <c r="M21" s="53">
        <f>IFERROR(H21/G21,0)</f>
        <v>7.2472238457042662E-2</v>
      </c>
      <c r="N21" s="51">
        <f>D21*250</f>
        <v>577000</v>
      </c>
      <c r="O21" s="54">
        <f t="shared" si="0"/>
        <v>17.136099324218137</v>
      </c>
    </row>
    <row r="22" spans="1:15" ht="14.5" thickBot="1" x14ac:dyDescent="0.35">
      <c r="A22" s="3" t="s">
        <v>39</v>
      </c>
      <c r="B22" s="1">
        <v>1462</v>
      </c>
      <c r="C22" s="2"/>
      <c r="D22" s="2">
        <v>65</v>
      </c>
      <c r="E22" s="2"/>
      <c r="F22" s="2">
        <v>525</v>
      </c>
      <c r="G22" s="1">
        <v>1088</v>
      </c>
      <c r="H22" s="2">
        <v>48</v>
      </c>
      <c r="I22" s="1">
        <v>23500</v>
      </c>
      <c r="J22" s="1">
        <v>17482</v>
      </c>
      <c r="K22" s="44"/>
      <c r="L22" s="52">
        <f>IFERROR(B22/I22,0)</f>
        <v>6.2212765957446806E-2</v>
      </c>
      <c r="M22" s="53">
        <f>IFERROR(H22/G22,0)</f>
        <v>4.4117647058823532E-2</v>
      </c>
      <c r="N22" s="51">
        <f>D22*250</f>
        <v>16250</v>
      </c>
      <c r="O22" s="54">
        <f t="shared" si="0"/>
        <v>10.114911080711355</v>
      </c>
    </row>
    <row r="23" spans="1:15" ht="15" thickBot="1" x14ac:dyDescent="0.35">
      <c r="A23" s="3" t="s">
        <v>26</v>
      </c>
      <c r="B23" s="1">
        <v>33373</v>
      </c>
      <c r="C23" s="2"/>
      <c r="D23" s="1">
        <v>1683</v>
      </c>
      <c r="E23" s="2"/>
      <c r="F23" s="1">
        <v>29392</v>
      </c>
      <c r="G23" s="1">
        <v>5520</v>
      </c>
      <c r="H23" s="2">
        <v>278</v>
      </c>
      <c r="I23" s="1">
        <v>164780</v>
      </c>
      <c r="J23" s="1">
        <v>27256</v>
      </c>
      <c r="K23" s="43"/>
      <c r="L23" s="52">
        <f>IFERROR(B23/I23,0)</f>
        <v>0.2025306469231703</v>
      </c>
      <c r="M23" s="53">
        <f>IFERROR(H23/G23,0)</f>
        <v>5.0362318840579713E-2</v>
      </c>
      <c r="N23" s="51">
        <f>D23*250</f>
        <v>420750</v>
      </c>
      <c r="O23" s="54">
        <f t="shared" si="0"/>
        <v>11.607497078476612</v>
      </c>
    </row>
    <row r="24" spans="1:15" ht="14.5" thickBot="1" x14ac:dyDescent="0.35">
      <c r="A24" s="3" t="s">
        <v>17</v>
      </c>
      <c r="B24" s="1">
        <v>78462</v>
      </c>
      <c r="C24" s="2"/>
      <c r="D24" s="1">
        <v>5108</v>
      </c>
      <c r="E24" s="2"/>
      <c r="F24" s="1">
        <v>51206</v>
      </c>
      <c r="G24" s="1">
        <v>11384</v>
      </c>
      <c r="H24" s="2">
        <v>741</v>
      </c>
      <c r="I24" s="1">
        <v>394728</v>
      </c>
      <c r="J24" s="1">
        <v>57269</v>
      </c>
      <c r="K24" s="44"/>
      <c r="L24" s="52">
        <f>IFERROR(B24/I24,0)</f>
        <v>0.19877485255669727</v>
      </c>
      <c r="M24" s="53">
        <f>IFERROR(H24/G24,0)</f>
        <v>6.5091356289529168E-2</v>
      </c>
      <c r="N24" s="51">
        <f>D24*250</f>
        <v>1277000</v>
      </c>
      <c r="O24" s="54">
        <f t="shared" si="0"/>
        <v>15.275394458463969</v>
      </c>
    </row>
    <row r="25" spans="1:15" ht="14.5" thickBot="1" x14ac:dyDescent="0.35">
      <c r="A25" s="3" t="s">
        <v>11</v>
      </c>
      <c r="B25" s="1">
        <v>47552</v>
      </c>
      <c r="C25" s="2"/>
      <c r="D25" s="1">
        <v>4584</v>
      </c>
      <c r="E25" s="2"/>
      <c r="F25" s="1">
        <v>20282</v>
      </c>
      <c r="G25" s="1">
        <v>4761</v>
      </c>
      <c r="H25" s="2">
        <v>459</v>
      </c>
      <c r="I25" s="1">
        <v>308233</v>
      </c>
      <c r="J25" s="1">
        <v>30864</v>
      </c>
      <c r="K25" s="44"/>
      <c r="L25" s="52">
        <f>IFERROR(B25/I25,0)</f>
        <v>0.15427290393955223</v>
      </c>
      <c r="M25" s="53">
        <f>IFERROR(H25/G25,0)</f>
        <v>9.6408317580340269E-2</v>
      </c>
      <c r="N25" s="51">
        <f>D25*250</f>
        <v>1146000</v>
      </c>
      <c r="O25" s="54">
        <f t="shared" si="0"/>
        <v>23.099932705248989</v>
      </c>
    </row>
    <row r="26" spans="1:15" ht="14.5" thickBot="1" x14ac:dyDescent="0.35">
      <c r="A26" s="3" t="s">
        <v>32</v>
      </c>
      <c r="B26" s="1">
        <v>11799</v>
      </c>
      <c r="C26" s="2"/>
      <c r="D26" s="2">
        <v>591</v>
      </c>
      <c r="E26" s="2"/>
      <c r="F26" s="1">
        <v>3672</v>
      </c>
      <c r="G26" s="1">
        <v>2092</v>
      </c>
      <c r="H26" s="2">
        <v>105</v>
      </c>
      <c r="I26" s="1">
        <v>115781</v>
      </c>
      <c r="J26" s="1">
        <v>20530</v>
      </c>
      <c r="K26" s="44"/>
      <c r="L26" s="52">
        <f>IFERROR(B26/I26,0)</f>
        <v>0.10190791235176756</v>
      </c>
      <c r="M26" s="53">
        <f>IFERROR(H26/G26,0)</f>
        <v>5.0191204588910132E-2</v>
      </c>
      <c r="N26" s="51">
        <f>D26*250</f>
        <v>147750</v>
      </c>
      <c r="O26" s="54">
        <f t="shared" si="0"/>
        <v>11.522247648105772</v>
      </c>
    </row>
    <row r="27" spans="1:15" ht="14.5" thickBot="1" x14ac:dyDescent="0.35">
      <c r="A27" s="3" t="s">
        <v>30</v>
      </c>
      <c r="B27" s="1">
        <v>9674</v>
      </c>
      <c r="C27" s="2"/>
      <c r="D27" s="2">
        <v>435</v>
      </c>
      <c r="E27" s="2"/>
      <c r="F27" s="1">
        <v>4818</v>
      </c>
      <c r="G27" s="1">
        <v>3251</v>
      </c>
      <c r="H27" s="2">
        <v>146</v>
      </c>
      <c r="I27" s="1">
        <v>95885</v>
      </c>
      <c r="J27" s="1">
        <v>32218</v>
      </c>
      <c r="K27" s="44"/>
      <c r="L27" s="52">
        <f>IFERROR(B27/I27,0)</f>
        <v>0.10089169317411482</v>
      </c>
      <c r="M27" s="53">
        <f>IFERROR(H27/G27,0)</f>
        <v>4.4909258689633962E-2</v>
      </c>
      <c r="N27" s="51">
        <f>D27*250</f>
        <v>108750</v>
      </c>
      <c r="O27" s="54">
        <f t="shared" si="0"/>
        <v>10.241471986768659</v>
      </c>
    </row>
    <row r="28" spans="1:15" ht="14.5" thickBot="1" x14ac:dyDescent="0.35">
      <c r="A28" s="3" t="s">
        <v>35</v>
      </c>
      <c r="B28" s="1">
        <v>10149</v>
      </c>
      <c r="C28" s="2"/>
      <c r="D28" s="2">
        <v>507</v>
      </c>
      <c r="E28" s="2"/>
      <c r="F28" s="1">
        <v>7113</v>
      </c>
      <c r="G28" s="1">
        <v>1654</v>
      </c>
      <c r="H28" s="2">
        <v>83</v>
      </c>
      <c r="I28" s="1">
        <v>115546</v>
      </c>
      <c r="J28" s="1">
        <v>18826</v>
      </c>
      <c r="K28" s="44"/>
      <c r="L28" s="52">
        <f>IFERROR(B28/I28,0)</f>
        <v>8.7835147906461492E-2</v>
      </c>
      <c r="M28" s="53">
        <f>IFERROR(H28/G28,0)</f>
        <v>5.0181378476420797E-2</v>
      </c>
      <c r="N28" s="51">
        <f>D28*250</f>
        <v>126750</v>
      </c>
      <c r="O28" s="54">
        <f t="shared" si="0"/>
        <v>11.488915164055571</v>
      </c>
    </row>
    <row r="29" spans="1:15" ht="15" thickBot="1" x14ac:dyDescent="0.35">
      <c r="A29" s="3" t="s">
        <v>51</v>
      </c>
      <c r="B29" s="2">
        <v>459</v>
      </c>
      <c r="C29" s="2"/>
      <c r="D29" s="2">
        <v>16</v>
      </c>
      <c r="E29" s="2"/>
      <c r="F29" s="2">
        <v>20</v>
      </c>
      <c r="G29" s="2">
        <v>429</v>
      </c>
      <c r="H29" s="2">
        <v>15</v>
      </c>
      <c r="I29" s="1">
        <v>22572</v>
      </c>
      <c r="J29" s="1">
        <v>21119</v>
      </c>
      <c r="K29" s="8"/>
      <c r="L29" s="52">
        <f>IFERROR(B29/I29,0)</f>
        <v>2.033492822966507E-2</v>
      </c>
      <c r="M29" s="53">
        <f>IFERROR(H29/G29,0)</f>
        <v>3.4965034965034968E-2</v>
      </c>
      <c r="N29" s="51">
        <f>D29*250</f>
        <v>4000</v>
      </c>
      <c r="O29" s="54">
        <f t="shared" si="0"/>
        <v>7.7145969498910674</v>
      </c>
    </row>
    <row r="30" spans="1:15" ht="14.5" thickBot="1" x14ac:dyDescent="0.35">
      <c r="A30" s="3" t="s">
        <v>50</v>
      </c>
      <c r="B30" s="1">
        <v>8572</v>
      </c>
      <c r="C30" s="2"/>
      <c r="D30" s="2">
        <v>100</v>
      </c>
      <c r="E30" s="2"/>
      <c r="F30" s="1">
        <v>8450</v>
      </c>
      <c r="G30" s="1">
        <v>4431</v>
      </c>
      <c r="H30" s="2">
        <v>52</v>
      </c>
      <c r="I30" s="1">
        <v>48019</v>
      </c>
      <c r="J30" s="1">
        <v>24824</v>
      </c>
      <c r="K30" s="44"/>
      <c r="L30" s="52">
        <f>IFERROR(B30/I30,0)</f>
        <v>0.1785126720673067</v>
      </c>
      <c r="M30" s="53">
        <f>IFERROR(H30/G30,0)</f>
        <v>1.1735499887158655E-2</v>
      </c>
      <c r="N30" s="51">
        <f>D30*250</f>
        <v>25000</v>
      </c>
      <c r="O30" s="54">
        <f t="shared" si="0"/>
        <v>1.9164722351843211</v>
      </c>
    </row>
    <row r="31" spans="1:15" ht="14.5" thickBot="1" x14ac:dyDescent="0.35">
      <c r="A31" s="3" t="s">
        <v>31</v>
      </c>
      <c r="B31" s="1">
        <v>6152</v>
      </c>
      <c r="C31" s="2"/>
      <c r="D31" s="2">
        <v>312</v>
      </c>
      <c r="E31" s="2"/>
      <c r="F31" s="1">
        <v>1643</v>
      </c>
      <c r="G31" s="1">
        <v>1997</v>
      </c>
      <c r="H31" s="2">
        <v>101</v>
      </c>
      <c r="I31" s="1">
        <v>72970</v>
      </c>
      <c r="J31" s="1">
        <v>23690</v>
      </c>
      <c r="K31" s="44"/>
      <c r="L31" s="52">
        <f>IFERROR(B31/I31,0)</f>
        <v>8.4308619980814029E-2</v>
      </c>
      <c r="M31" s="53">
        <f>IFERROR(H31/G31,0)</f>
        <v>5.0575863795693538E-2</v>
      </c>
      <c r="N31" s="51">
        <f>D31*250</f>
        <v>78000</v>
      </c>
      <c r="O31" s="54">
        <f t="shared" si="0"/>
        <v>11.678803641092328</v>
      </c>
    </row>
    <row r="32" spans="1:15" ht="14.5" thickBot="1" x14ac:dyDescent="0.35">
      <c r="A32" s="3" t="s">
        <v>42</v>
      </c>
      <c r="B32" s="1">
        <v>3160</v>
      </c>
      <c r="C32" s="2"/>
      <c r="D32" s="2">
        <v>133</v>
      </c>
      <c r="E32" s="2"/>
      <c r="F32" s="1">
        <v>1796</v>
      </c>
      <c r="G32" s="1">
        <v>2324</v>
      </c>
      <c r="H32" s="2">
        <v>98</v>
      </c>
      <c r="I32" s="1">
        <v>35561</v>
      </c>
      <c r="J32" s="1">
        <v>26153</v>
      </c>
      <c r="K32" s="44"/>
      <c r="L32" s="52">
        <f>IFERROR(B32/I32,0)</f>
        <v>8.8861393099181687E-2</v>
      </c>
      <c r="M32" s="53">
        <f>IFERROR(H32/G32,0)</f>
        <v>4.2168674698795178E-2</v>
      </c>
      <c r="N32" s="51">
        <f>D32*250</f>
        <v>33250</v>
      </c>
      <c r="O32" s="54">
        <f t="shared" si="0"/>
        <v>9.5221518987341778</v>
      </c>
    </row>
    <row r="33" spans="1:15" ht="15" thickBot="1" x14ac:dyDescent="0.35">
      <c r="A33" s="47" t="s">
        <v>8</v>
      </c>
      <c r="B33" s="1">
        <v>141137</v>
      </c>
      <c r="C33" s="2"/>
      <c r="D33" s="1">
        <v>9341</v>
      </c>
      <c r="E33" s="2"/>
      <c r="F33" s="1">
        <v>130247</v>
      </c>
      <c r="G33" s="1">
        <v>15890</v>
      </c>
      <c r="H33" s="1">
        <v>1052</v>
      </c>
      <c r="I33" s="1">
        <v>425933</v>
      </c>
      <c r="J33" s="1">
        <v>47954</v>
      </c>
      <c r="K33" s="44"/>
      <c r="L33" s="52">
        <f>IFERROR(B33/I33,0)</f>
        <v>0.33135962698358662</v>
      </c>
      <c r="M33" s="53">
        <f>IFERROR(H33/G33,0)</f>
        <v>6.6205160478288227E-2</v>
      </c>
      <c r="N33" s="51">
        <f>D33*250</f>
        <v>2335250</v>
      </c>
      <c r="O33" s="54">
        <f t="shared" si="0"/>
        <v>15.545980146949418</v>
      </c>
    </row>
    <row r="34" spans="1:15" ht="14.5" thickBot="1" x14ac:dyDescent="0.35">
      <c r="A34" s="3" t="s">
        <v>44</v>
      </c>
      <c r="B34" s="1">
        <v>5069</v>
      </c>
      <c r="C34" s="2"/>
      <c r="D34" s="2">
        <v>208</v>
      </c>
      <c r="E34" s="2"/>
      <c r="F34" s="1">
        <v>3561</v>
      </c>
      <c r="G34" s="1">
        <v>2417</v>
      </c>
      <c r="H34" s="2">
        <v>99</v>
      </c>
      <c r="I34" s="1">
        <v>106721</v>
      </c>
      <c r="J34" s="1">
        <v>50896</v>
      </c>
      <c r="K34" s="44"/>
      <c r="L34" s="52">
        <f>IFERROR(B34/I34,0)</f>
        <v>4.749768086880745E-2</v>
      </c>
      <c r="M34" s="53">
        <f>IFERROR(H34/G34,0)</f>
        <v>4.0959867604468347E-2</v>
      </c>
      <c r="N34" s="51">
        <f>D34*250</f>
        <v>52000</v>
      </c>
      <c r="O34" s="54">
        <f t="shared" si="0"/>
        <v>9.2584336160978502</v>
      </c>
    </row>
    <row r="35" spans="1:15" ht="14.5" thickBot="1" x14ac:dyDescent="0.35">
      <c r="A35" s="3" t="s">
        <v>7</v>
      </c>
      <c r="B35" s="1">
        <v>347151</v>
      </c>
      <c r="C35" s="2"/>
      <c r="D35" s="1">
        <v>27003</v>
      </c>
      <c r="E35" s="2"/>
      <c r="F35" s="1">
        <v>261785</v>
      </c>
      <c r="G35" s="1">
        <v>17845</v>
      </c>
      <c r="H35" s="1">
        <v>1388</v>
      </c>
      <c r="I35" s="1">
        <v>1204650</v>
      </c>
      <c r="J35" s="1">
        <v>61924</v>
      </c>
      <c r="K35" s="44"/>
      <c r="L35" s="52">
        <f>IFERROR(B35/I35,0)</f>
        <v>0.28817581870252773</v>
      </c>
      <c r="M35" s="53">
        <f>IFERROR(H35/G35,0)</f>
        <v>7.7780891005884006E-2</v>
      </c>
      <c r="N35" s="51">
        <f>D35*250</f>
        <v>6750750</v>
      </c>
      <c r="O35" s="54">
        <f t="shared" si="0"/>
        <v>18.446148794040635</v>
      </c>
    </row>
    <row r="36" spans="1:15" ht="14.5" thickBot="1" x14ac:dyDescent="0.35">
      <c r="A36" s="3" t="s">
        <v>24</v>
      </c>
      <c r="B36" s="1">
        <v>15273</v>
      </c>
      <c r="C36" s="2"/>
      <c r="D36" s="2">
        <v>575</v>
      </c>
      <c r="E36" s="2"/>
      <c r="F36" s="1">
        <v>12272</v>
      </c>
      <c r="G36" s="1">
        <v>1456</v>
      </c>
      <c r="H36" s="2">
        <v>55</v>
      </c>
      <c r="I36" s="1">
        <v>195865</v>
      </c>
      <c r="J36" s="1">
        <v>18675</v>
      </c>
      <c r="K36" s="44"/>
      <c r="L36" s="52">
        <f>IFERROR(B36/I36,0)</f>
        <v>7.7977178158425448E-2</v>
      </c>
      <c r="M36" s="53">
        <f>IFERROR(H36/G36,0)</f>
        <v>3.7774725274725272E-2</v>
      </c>
      <c r="N36" s="51">
        <f>D36*250</f>
        <v>143750</v>
      </c>
      <c r="O36" s="54">
        <f t="shared" si="0"/>
        <v>8.4120343089111511</v>
      </c>
    </row>
    <row r="37" spans="1:15" ht="14.5" thickBot="1" x14ac:dyDescent="0.35">
      <c r="A37" s="3" t="s">
        <v>53</v>
      </c>
      <c r="B37" s="1">
        <v>1518</v>
      </c>
      <c r="C37" s="2"/>
      <c r="D37" s="2">
        <v>36</v>
      </c>
      <c r="E37" s="2"/>
      <c r="F37" s="2">
        <v>636</v>
      </c>
      <c r="G37" s="1">
        <v>1992</v>
      </c>
      <c r="H37" s="2">
        <v>47</v>
      </c>
      <c r="I37" s="1">
        <v>47014</v>
      </c>
      <c r="J37" s="1">
        <v>61693</v>
      </c>
      <c r="K37" s="44"/>
      <c r="L37" s="52">
        <f>IFERROR(B37/I37,0)</f>
        <v>3.2288254562470753E-2</v>
      </c>
      <c r="M37" s="53">
        <f>IFERROR(H37/G37,0)</f>
        <v>2.3594377510040159E-2</v>
      </c>
      <c r="N37" s="51">
        <f>D37*250</f>
        <v>9000</v>
      </c>
      <c r="O37" s="54">
        <f t="shared" si="0"/>
        <v>4.9288537549407119</v>
      </c>
    </row>
    <row r="38" spans="1:15" ht="14.5" thickBot="1" x14ac:dyDescent="0.35">
      <c r="A38" s="3" t="s">
        <v>67</v>
      </c>
      <c r="B38" s="2">
        <v>19</v>
      </c>
      <c r="C38" s="2"/>
      <c r="D38" s="2">
        <v>2</v>
      </c>
      <c r="E38" s="2"/>
      <c r="F38" s="2">
        <v>5</v>
      </c>
      <c r="G38" s="2"/>
      <c r="H38" s="2"/>
      <c r="I38" s="1">
        <v>2695</v>
      </c>
      <c r="J38" s="2"/>
      <c r="K38" s="44"/>
      <c r="L38" s="52">
        <f>IFERROR(B38/I38,0)</f>
        <v>7.0500927643784789E-3</v>
      </c>
      <c r="M38" s="53">
        <f>IFERROR(H38/G38,0)</f>
        <v>0</v>
      </c>
      <c r="N38" s="51">
        <f>D38*250</f>
        <v>500</v>
      </c>
      <c r="O38" s="54">
        <f t="shared" si="0"/>
        <v>25.315789473684209</v>
      </c>
    </row>
    <row r="39" spans="1:15" ht="15" thickBot="1" x14ac:dyDescent="0.35">
      <c r="A39" s="47" t="s">
        <v>21</v>
      </c>
      <c r="B39" s="1">
        <v>24787</v>
      </c>
      <c r="C39" s="2"/>
      <c r="D39" s="1">
        <v>1360</v>
      </c>
      <c r="E39" s="2"/>
      <c r="F39" s="1">
        <v>22979</v>
      </c>
      <c r="G39" s="1">
        <v>2121</v>
      </c>
      <c r="H39" s="2">
        <v>116</v>
      </c>
      <c r="I39" s="1">
        <v>210530</v>
      </c>
      <c r="J39" s="1">
        <v>18011</v>
      </c>
      <c r="K39" s="44"/>
      <c r="L39" s="52">
        <f>IFERROR(B39/I39,0)</f>
        <v>0.11773618961668171</v>
      </c>
      <c r="M39" s="53">
        <f>IFERROR(H39/G39,0)</f>
        <v>5.469118340405469E-2</v>
      </c>
      <c r="N39" s="51">
        <f>D39*250</f>
        <v>340000</v>
      </c>
      <c r="O39" s="54">
        <f t="shared" si="0"/>
        <v>12.716867712914027</v>
      </c>
    </row>
    <row r="40" spans="1:15" ht="14.5" thickBot="1" x14ac:dyDescent="0.35">
      <c r="A40" s="3" t="s">
        <v>46</v>
      </c>
      <c r="B40" s="1">
        <v>4613</v>
      </c>
      <c r="C40" s="2"/>
      <c r="D40" s="2">
        <v>274</v>
      </c>
      <c r="E40" s="2"/>
      <c r="F40" s="1">
        <v>1135</v>
      </c>
      <c r="G40" s="1">
        <v>1166</v>
      </c>
      <c r="H40" s="2">
        <v>69</v>
      </c>
      <c r="I40" s="1">
        <v>95869</v>
      </c>
      <c r="J40" s="1">
        <v>24228</v>
      </c>
      <c r="K40" s="44"/>
      <c r="L40" s="52">
        <f>IFERROR(B40/I40,0)</f>
        <v>4.8117744004839938E-2</v>
      </c>
      <c r="M40" s="53">
        <f>IFERROR(H40/G40,0)</f>
        <v>5.9176672384219552E-2</v>
      </c>
      <c r="N40" s="51">
        <f>D40*250</f>
        <v>68500</v>
      </c>
      <c r="O40" s="54">
        <f t="shared" si="0"/>
        <v>13.849338825059615</v>
      </c>
    </row>
    <row r="41" spans="1:15" ht="15" thickBot="1" x14ac:dyDescent="0.35">
      <c r="A41" s="3" t="s">
        <v>37</v>
      </c>
      <c r="B41" s="1">
        <v>3286</v>
      </c>
      <c r="C41" s="2"/>
      <c r="D41" s="2">
        <v>130</v>
      </c>
      <c r="E41" s="2"/>
      <c r="F41" s="1">
        <v>2031</v>
      </c>
      <c r="G41" s="2">
        <v>779</v>
      </c>
      <c r="H41" s="2">
        <v>31</v>
      </c>
      <c r="I41" s="1">
        <v>77542</v>
      </c>
      <c r="J41" s="1">
        <v>18385</v>
      </c>
      <c r="K41" s="43"/>
      <c r="L41" s="52">
        <f>IFERROR(B41/I41,0)</f>
        <v>4.2377034381367515E-2</v>
      </c>
      <c r="M41" s="53">
        <f>IFERROR(H41/G41,0)</f>
        <v>3.9794608472400517E-2</v>
      </c>
      <c r="N41" s="51">
        <f>D41*250</f>
        <v>32500</v>
      </c>
      <c r="O41" s="54">
        <f t="shared" si="0"/>
        <v>8.8904443091905048</v>
      </c>
    </row>
    <row r="42" spans="1:15" ht="15" thickBot="1" x14ac:dyDescent="0.35">
      <c r="A42" s="47" t="s">
        <v>19</v>
      </c>
      <c r="B42" s="1">
        <v>60576</v>
      </c>
      <c r="C42" s="2"/>
      <c r="D42" s="1">
        <v>3841</v>
      </c>
      <c r="E42" s="2"/>
      <c r="F42" s="1">
        <v>55635</v>
      </c>
      <c r="G42" s="1">
        <v>4732</v>
      </c>
      <c r="H42" s="2">
        <v>300</v>
      </c>
      <c r="I42" s="1">
        <v>298235</v>
      </c>
      <c r="J42" s="1">
        <v>23296</v>
      </c>
      <c r="K42" s="44"/>
      <c r="L42" s="52">
        <f>IFERROR(B42/I42,0)</f>
        <v>0.20311499321005247</v>
      </c>
      <c r="M42" s="53">
        <f>IFERROR(H42/G42,0)</f>
        <v>6.3398140321217239E-2</v>
      </c>
      <c r="N42" s="51">
        <f>D42*250</f>
        <v>960250</v>
      </c>
      <c r="O42" s="54">
        <f t="shared" si="0"/>
        <v>14.851987585842577</v>
      </c>
    </row>
    <row r="43" spans="1:15" ht="15" thickBot="1" x14ac:dyDescent="0.35">
      <c r="A43" s="3" t="s">
        <v>65</v>
      </c>
      <c r="B43" s="1">
        <v>2299</v>
      </c>
      <c r="C43" s="46">
        <v>43</v>
      </c>
      <c r="D43" s="2">
        <v>114</v>
      </c>
      <c r="E43" s="58">
        <v>1</v>
      </c>
      <c r="F43" s="1">
        <v>1439</v>
      </c>
      <c r="G43" s="2">
        <v>679</v>
      </c>
      <c r="H43" s="2">
        <v>34</v>
      </c>
      <c r="I43" s="1">
        <v>13022</v>
      </c>
      <c r="J43" s="1">
        <v>3845</v>
      </c>
      <c r="K43" s="43"/>
      <c r="L43" s="52">
        <f>IFERROR(B43/I43,0)</f>
        <v>0.17654738135463063</v>
      </c>
      <c r="M43" s="53">
        <f>IFERROR(H43/G43,0)</f>
        <v>5.0073637702503684E-2</v>
      </c>
      <c r="N43" s="51">
        <f>D43*250</f>
        <v>28500</v>
      </c>
      <c r="O43" s="54">
        <f t="shared" si="0"/>
        <v>11.396694214876034</v>
      </c>
    </row>
    <row r="44" spans="1:15" ht="15" thickBot="1" x14ac:dyDescent="0.35">
      <c r="A44" s="3" t="s">
        <v>40</v>
      </c>
      <c r="B44" s="1">
        <v>11450</v>
      </c>
      <c r="C44" s="2"/>
      <c r="D44" s="2">
        <v>430</v>
      </c>
      <c r="E44" s="2"/>
      <c r="F44" s="1">
        <v>10290</v>
      </c>
      <c r="G44" s="1">
        <v>10808</v>
      </c>
      <c r="H44" s="2">
        <v>406</v>
      </c>
      <c r="I44" s="1">
        <v>93332</v>
      </c>
      <c r="J44" s="1">
        <v>88102</v>
      </c>
      <c r="K44" s="43"/>
      <c r="L44" s="52">
        <f>IFERROR(B44/I44,0)</f>
        <v>0.12268032400462864</v>
      </c>
      <c r="M44" s="53">
        <f>IFERROR(H44/G44,0)</f>
        <v>3.756476683937824E-2</v>
      </c>
      <c r="N44" s="51">
        <f>D44*250</f>
        <v>107500</v>
      </c>
      <c r="O44" s="54">
        <f t="shared" si="0"/>
        <v>8.3886462882096069</v>
      </c>
    </row>
    <row r="45" spans="1:15" ht="15" thickBot="1" x14ac:dyDescent="0.35">
      <c r="A45" s="3" t="s">
        <v>25</v>
      </c>
      <c r="B45" s="1">
        <v>7792</v>
      </c>
      <c r="C45" s="2"/>
      <c r="D45" s="2">
        <v>346</v>
      </c>
      <c r="E45" s="2"/>
      <c r="F45" s="1">
        <v>2565</v>
      </c>
      <c r="G45" s="1">
        <v>1513</v>
      </c>
      <c r="H45" s="2">
        <v>67</v>
      </c>
      <c r="I45" s="1">
        <v>89968</v>
      </c>
      <c r="J45" s="1">
        <v>17474</v>
      </c>
      <c r="K45" s="43"/>
      <c r="L45" s="52">
        <f>IFERROR(B45/I45,0)</f>
        <v>8.6608571936688597E-2</v>
      </c>
      <c r="M45" s="53">
        <f>IFERROR(H45/G45,0)</f>
        <v>4.4282881692002646E-2</v>
      </c>
      <c r="N45" s="51">
        <f>D45*250</f>
        <v>86500</v>
      </c>
      <c r="O45" s="54">
        <f t="shared" si="0"/>
        <v>10.101129363449692</v>
      </c>
    </row>
    <row r="46" spans="1:15" ht="15" thickBot="1" x14ac:dyDescent="0.35">
      <c r="A46" s="3" t="s">
        <v>54</v>
      </c>
      <c r="B46" s="1">
        <v>3517</v>
      </c>
      <c r="C46" s="2"/>
      <c r="D46" s="2">
        <v>34</v>
      </c>
      <c r="E46" s="2"/>
      <c r="F46" s="1">
        <v>1296</v>
      </c>
      <c r="G46" s="1">
        <v>3976</v>
      </c>
      <c r="H46" s="2">
        <v>38</v>
      </c>
      <c r="I46" s="1">
        <v>24578</v>
      </c>
      <c r="J46" s="1">
        <v>27782</v>
      </c>
      <c r="K46" s="43"/>
      <c r="L46" s="52">
        <f>IFERROR(B46/I46,0)</f>
        <v>0.14309545121653511</v>
      </c>
      <c r="M46" s="53">
        <f>IFERROR(H46/G46,0)</f>
        <v>9.5573440643863181E-3</v>
      </c>
      <c r="N46" s="51">
        <f>D46*250</f>
        <v>8500</v>
      </c>
      <c r="O46" s="54">
        <f t="shared" si="0"/>
        <v>1.4168325277224907</v>
      </c>
    </row>
    <row r="47" spans="1:15" ht="15" thickBot="1" x14ac:dyDescent="0.35">
      <c r="A47" s="3" t="s">
        <v>20</v>
      </c>
      <c r="B47" s="1">
        <v>15544</v>
      </c>
      <c r="C47" s="2"/>
      <c r="D47" s="2">
        <v>251</v>
      </c>
      <c r="E47" s="2"/>
      <c r="F47" s="1">
        <v>7255</v>
      </c>
      <c r="G47" s="1">
        <v>2276</v>
      </c>
      <c r="H47" s="2">
        <v>37</v>
      </c>
      <c r="I47" s="1">
        <v>273277</v>
      </c>
      <c r="J47" s="1">
        <v>40016</v>
      </c>
      <c r="K47" s="43"/>
      <c r="L47" s="52">
        <f>IFERROR(B47/I47,0)</f>
        <v>5.6880015515392804E-2</v>
      </c>
      <c r="M47" s="53">
        <f>IFERROR(H47/G47,0)</f>
        <v>1.6256590509666081E-2</v>
      </c>
      <c r="N47" s="51">
        <f>D47*250</f>
        <v>62750</v>
      </c>
      <c r="O47" s="54">
        <f t="shared" si="0"/>
        <v>3.0369274318064847</v>
      </c>
    </row>
    <row r="48" spans="1:15" ht="15" thickBot="1" x14ac:dyDescent="0.35">
      <c r="A48" s="47" t="s">
        <v>15</v>
      </c>
      <c r="B48" s="1">
        <v>40855</v>
      </c>
      <c r="C48" s="2"/>
      <c r="D48" s="1">
        <v>1153</v>
      </c>
      <c r="E48" s="2"/>
      <c r="F48" s="1">
        <v>16110</v>
      </c>
      <c r="G48" s="1">
        <v>1409</v>
      </c>
      <c r="H48" s="2">
        <v>40</v>
      </c>
      <c r="I48" s="1">
        <v>525787</v>
      </c>
      <c r="J48" s="1">
        <v>18133</v>
      </c>
      <c r="K48" s="44"/>
      <c r="L48" s="52">
        <f>IFERROR(B48/I48,0)</f>
        <v>7.770256776983836E-2</v>
      </c>
      <c r="M48" s="53">
        <f>IFERROR(H48/G48,0)</f>
        <v>2.8388928317955996E-2</v>
      </c>
      <c r="N48" s="51">
        <f>D48*250</f>
        <v>288250</v>
      </c>
      <c r="O48" s="54">
        <f t="shared" si="0"/>
        <v>6.0554399706278303</v>
      </c>
    </row>
    <row r="49" spans="1:15" ht="15" thickBot="1" x14ac:dyDescent="0.35">
      <c r="A49" s="65" t="s">
        <v>66</v>
      </c>
      <c r="B49" s="59">
        <v>69</v>
      </c>
      <c r="C49" s="59"/>
      <c r="D49" s="59">
        <v>5</v>
      </c>
      <c r="E49" s="59"/>
      <c r="F49" s="59">
        <v>4</v>
      </c>
      <c r="G49" s="59"/>
      <c r="H49" s="59"/>
      <c r="I49" s="60">
        <v>1215</v>
      </c>
      <c r="J49" s="59"/>
      <c r="K49" s="66"/>
      <c r="L49" s="52">
        <f>IFERROR(B49/I49,0)</f>
        <v>5.6790123456790124E-2</v>
      </c>
      <c r="M49" s="53">
        <f>IFERROR(H49/G49,0)</f>
        <v>0</v>
      </c>
      <c r="N49" s="51">
        <f>D49*250</f>
        <v>1250</v>
      </c>
      <c r="O49" s="54">
        <f t="shared" si="0"/>
        <v>17.115942028985508</v>
      </c>
    </row>
    <row r="50" spans="1:15" ht="15" thickBot="1" x14ac:dyDescent="0.35">
      <c r="A50" s="3" t="s">
        <v>28</v>
      </c>
      <c r="B50" s="1">
        <v>6362</v>
      </c>
      <c r="C50" s="2"/>
      <c r="D50" s="2">
        <v>68</v>
      </c>
      <c r="E50" s="2"/>
      <c r="F50" s="1">
        <v>3113</v>
      </c>
      <c r="G50" s="1">
        <v>1984</v>
      </c>
      <c r="H50" s="2">
        <v>21</v>
      </c>
      <c r="I50" s="1">
        <v>150585</v>
      </c>
      <c r="J50" s="1">
        <v>46970</v>
      </c>
      <c r="K50" s="43"/>
      <c r="L50" s="52">
        <f>IFERROR(B50/I50,0)</f>
        <v>4.224856393399077E-2</v>
      </c>
      <c r="M50" s="53">
        <f>IFERROR(H50/G50,0)</f>
        <v>1.0584677419354838E-2</v>
      </c>
      <c r="N50" s="51">
        <f>D50*250</f>
        <v>17000</v>
      </c>
      <c r="O50" s="54">
        <f t="shared" si="0"/>
        <v>1.6721156868909148</v>
      </c>
    </row>
    <row r="51" spans="1:15" ht="15" thickBot="1" x14ac:dyDescent="0.35">
      <c r="A51" s="3" t="s">
        <v>48</v>
      </c>
      <c r="B51" s="2">
        <v>927</v>
      </c>
      <c r="C51" s="2"/>
      <c r="D51" s="2">
        <v>53</v>
      </c>
      <c r="E51" s="2"/>
      <c r="F51" s="2">
        <v>89</v>
      </c>
      <c r="G51" s="1">
        <v>1486</v>
      </c>
      <c r="H51" s="2">
        <v>85</v>
      </c>
      <c r="I51" s="1">
        <v>20871</v>
      </c>
      <c r="J51" s="1">
        <v>33448</v>
      </c>
      <c r="K51" s="43"/>
      <c r="L51" s="52">
        <f>IFERROR(B51/I51,0)</f>
        <v>4.4415696420871065E-2</v>
      </c>
      <c r="M51" s="53">
        <f>IFERROR(H51/G51,0)</f>
        <v>5.7200538358008077E-2</v>
      </c>
      <c r="N51" s="51">
        <f>D51*250</f>
        <v>13250</v>
      </c>
      <c r="O51" s="54">
        <f t="shared" si="0"/>
        <v>13.293419633225458</v>
      </c>
    </row>
    <row r="52" spans="1:15" ht="15" thickBot="1" x14ac:dyDescent="0.35">
      <c r="A52" s="3" t="s">
        <v>29</v>
      </c>
      <c r="B52" s="1">
        <v>25070</v>
      </c>
      <c r="C52" s="2"/>
      <c r="D52" s="2">
        <v>850</v>
      </c>
      <c r="E52" s="2"/>
      <c r="F52" s="1">
        <v>21096</v>
      </c>
      <c r="G52" s="1">
        <v>2937</v>
      </c>
      <c r="H52" s="2">
        <v>100</v>
      </c>
      <c r="I52" s="1">
        <v>167758</v>
      </c>
      <c r="J52" s="1">
        <v>19654</v>
      </c>
      <c r="K52" s="43"/>
      <c r="L52" s="52">
        <f>IFERROR(B52/I52,0)</f>
        <v>0.149441457337355</v>
      </c>
      <c r="M52" s="53">
        <f>IFERROR(H52/G52,0)</f>
        <v>3.4048348655090231E-2</v>
      </c>
      <c r="N52" s="51">
        <f>D52*250</f>
        <v>212500</v>
      </c>
      <c r="O52" s="54">
        <f t="shared" si="0"/>
        <v>7.4762664539289991</v>
      </c>
    </row>
    <row r="53" spans="1:15" ht="15" thickBot="1" x14ac:dyDescent="0.35">
      <c r="A53" s="47" t="s">
        <v>9</v>
      </c>
      <c r="B53" s="1">
        <v>17890</v>
      </c>
      <c r="C53" s="2"/>
      <c r="D53" s="2">
        <v>953</v>
      </c>
      <c r="E53" s="2"/>
      <c r="F53" s="1">
        <v>13219</v>
      </c>
      <c r="G53" s="1">
        <v>2349</v>
      </c>
      <c r="H53" s="2">
        <v>125</v>
      </c>
      <c r="I53" s="1">
        <v>248875</v>
      </c>
      <c r="J53" s="1">
        <v>32683</v>
      </c>
      <c r="K53" s="44"/>
      <c r="L53" s="52">
        <f>IFERROR(B53/I53,0)</f>
        <v>7.1883475640381722E-2</v>
      </c>
      <c r="M53" s="53">
        <f>IFERROR(H53/G53,0)</f>
        <v>5.3214133673903791E-2</v>
      </c>
      <c r="N53" s="51">
        <f>D53*250</f>
        <v>238250</v>
      </c>
      <c r="O53" s="54">
        <f t="shared" si="0"/>
        <v>12.317495807713806</v>
      </c>
    </row>
    <row r="54" spans="1:15" ht="15" thickBot="1" x14ac:dyDescent="0.35">
      <c r="A54" s="3" t="s">
        <v>56</v>
      </c>
      <c r="B54" s="1">
        <v>1369</v>
      </c>
      <c r="C54" s="2"/>
      <c r="D54" s="2">
        <v>57</v>
      </c>
      <c r="E54" s="2"/>
      <c r="F54" s="2">
        <v>509</v>
      </c>
      <c r="G54" s="2">
        <v>764</v>
      </c>
      <c r="H54" s="2">
        <v>32</v>
      </c>
      <c r="I54" s="1">
        <v>64165</v>
      </c>
      <c r="J54" s="1">
        <v>35803</v>
      </c>
      <c r="K54" s="43"/>
      <c r="L54" s="52">
        <f>IFERROR(B54/I54,0)</f>
        <v>2.1335619106989792E-2</v>
      </c>
      <c r="M54" s="53">
        <f>IFERROR(H54/G54,0)</f>
        <v>4.1884816753926704E-2</v>
      </c>
      <c r="N54" s="51">
        <f>D54*250</f>
        <v>14250</v>
      </c>
      <c r="O54" s="54">
        <f t="shared" si="0"/>
        <v>9.4090577063550036</v>
      </c>
    </row>
    <row r="55" spans="1:15" ht="15" thickBot="1" x14ac:dyDescent="0.35">
      <c r="A55" s="3" t="s">
        <v>22</v>
      </c>
      <c r="B55" s="1">
        <v>10418</v>
      </c>
      <c r="C55" s="2"/>
      <c r="D55" s="2">
        <v>409</v>
      </c>
      <c r="E55" s="2"/>
      <c r="F55" s="1">
        <v>4995</v>
      </c>
      <c r="G55" s="1">
        <v>1789</v>
      </c>
      <c r="H55" s="2">
        <v>70</v>
      </c>
      <c r="I55" s="1">
        <v>118451</v>
      </c>
      <c r="J55" s="1">
        <v>20344</v>
      </c>
      <c r="K55" s="43"/>
      <c r="L55" s="52">
        <f>IFERROR(B55/I55,0)</f>
        <v>8.7951980143688102E-2</v>
      </c>
      <c r="M55" s="53">
        <f>IFERROR(H55/G55,0)</f>
        <v>3.9128004471771942E-2</v>
      </c>
      <c r="N55" s="51">
        <f>D55*250</f>
        <v>102250</v>
      </c>
      <c r="O55" s="54">
        <f t="shared" si="0"/>
        <v>8.814743712804761</v>
      </c>
    </row>
    <row r="56" spans="1:15" ht="14.5" thickBot="1" x14ac:dyDescent="0.35">
      <c r="A56" s="14" t="s">
        <v>55</v>
      </c>
      <c r="B56" s="15">
        <v>669</v>
      </c>
      <c r="C56" s="15"/>
      <c r="D56" s="15">
        <v>7</v>
      </c>
      <c r="E56" s="15"/>
      <c r="F56" s="15">
        <v>211</v>
      </c>
      <c r="G56" s="38">
        <v>1156</v>
      </c>
      <c r="H56" s="15">
        <v>12</v>
      </c>
      <c r="I56" s="38">
        <v>13416</v>
      </c>
      <c r="J56" s="38">
        <v>23181</v>
      </c>
      <c r="K56" s="67"/>
      <c r="L56" s="52">
        <f>IFERROR(B56/I56,0)</f>
        <v>4.9865831842576029E-2</v>
      </c>
      <c r="M56" s="53">
        <f>IFERROR(H56/G56,0)</f>
        <v>1.0380622837370242E-2</v>
      </c>
      <c r="N56" s="51">
        <f>D56*250</f>
        <v>1750</v>
      </c>
      <c r="O56" s="54">
        <f t="shared" si="0"/>
        <v>1.6158445440956652</v>
      </c>
    </row>
    <row r="57" spans="1:15" ht="15" thickBot="1" x14ac:dyDescent="0.35">
      <c r="A57" s="3"/>
      <c r="B57" s="50">
        <f>SUM(B2:B56)</f>
        <v>1359930</v>
      </c>
      <c r="C57" s="2"/>
      <c r="D57" s="50">
        <f>SUM(D2:D56)</f>
        <v>80749</v>
      </c>
      <c r="E57" s="2"/>
      <c r="F57" s="50">
        <f>SUM(F2:F56)</f>
        <v>1028895</v>
      </c>
      <c r="G57" s="1"/>
      <c r="H57" s="2"/>
      <c r="I57" s="50">
        <f>SUM(I2:I56)</f>
        <v>9474076</v>
      </c>
      <c r="J57" s="1"/>
      <c r="K57" s="8"/>
      <c r="N57" s="50">
        <f>SUM(N2:N56)</f>
        <v>20187250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3" r:id="rId1" display="https://www.worldometers.info/coronavirus/usa/new-jersey/" xr:uid="{07A38393-801F-4D0B-822D-7F3CC9BF15BE}"/>
    <hyperlink ref="A6" r:id="rId2" display="https://www.worldometers.info/coronavirus/usa/california/" xr:uid="{2554AEFA-D9A7-4A75-A5CC-3AAA4875C232}"/>
    <hyperlink ref="A42" r:id="rId3" display="https://www.worldometers.info/coronavirus/usa/pennsylvania/" xr:uid="{C0C5C2A4-B832-4E4D-AFB2-AFA7A5138A1A}"/>
    <hyperlink ref="A11" r:id="rId4" display="https://www.worldometers.info/coronavirus/usa/florida/" xr:uid="{3060C28F-43CD-4C3C-9DC9-46329CBA59BF}"/>
    <hyperlink ref="A48" r:id="rId5" display="https://www.worldometers.info/coronavirus/usa/texas/" xr:uid="{47B53C0D-157A-4C7B-BE7D-E61FD1DA55A5}"/>
    <hyperlink ref="A21" r:id="rId6" display="https://www.worldometers.info/coronavirus/usa/louisiana/" xr:uid="{A69910FA-2F0D-42A6-A45B-6E2D0C597C44}"/>
    <hyperlink ref="A39" r:id="rId7" display="https://www.worldometers.info/coronavirus/usa/ohio/" xr:uid="{8AB82AEF-F5DD-43B9-8E53-EE84D21C42C0}"/>
    <hyperlink ref="A53" r:id="rId8" display="https://www.worldometers.info/coronavirus/usa/washington/" xr:uid="{AE3FC021-7D1E-4E20-8774-689403F987AE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403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542</v>
      </c>
    </row>
    <row r="5" spans="1:2" ht="15" thickBot="1" x14ac:dyDescent="0.4">
      <c r="A5" s="3" t="s">
        <v>34</v>
      </c>
      <c r="B5" s="40">
        <v>94</v>
      </c>
    </row>
    <row r="6" spans="1:2" ht="15" thickBot="1" x14ac:dyDescent="0.4">
      <c r="A6" s="47" t="s">
        <v>10</v>
      </c>
      <c r="B6" s="40">
        <v>2778</v>
      </c>
    </row>
    <row r="7" spans="1:2" ht="15" thickBot="1" x14ac:dyDescent="0.4">
      <c r="A7" s="3" t="s">
        <v>18</v>
      </c>
      <c r="B7" s="40">
        <v>987</v>
      </c>
    </row>
    <row r="8" spans="1:2" ht="15" thickBot="1" x14ac:dyDescent="0.4">
      <c r="A8" s="3" t="s">
        <v>23</v>
      </c>
      <c r="B8" s="40">
        <v>3008</v>
      </c>
    </row>
    <row r="9" spans="1:2" ht="15" thickBot="1" x14ac:dyDescent="0.4">
      <c r="A9" s="3" t="s">
        <v>43</v>
      </c>
      <c r="B9" s="40">
        <v>225</v>
      </c>
    </row>
    <row r="10" spans="1:2" ht="21.5" thickBot="1" x14ac:dyDescent="0.4">
      <c r="A10" s="3" t="s">
        <v>63</v>
      </c>
      <c r="B10" s="40">
        <v>328</v>
      </c>
    </row>
    <row r="11" spans="1:2" ht="15" thickBot="1" x14ac:dyDescent="0.4">
      <c r="A11" s="47" t="s">
        <v>13</v>
      </c>
      <c r="B11" s="40">
        <v>1735</v>
      </c>
    </row>
    <row r="12" spans="1:2" ht="15" thickBot="1" x14ac:dyDescent="0.4">
      <c r="A12" s="3" t="s">
        <v>16</v>
      </c>
      <c r="B12" s="40">
        <v>1444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70</v>
      </c>
    </row>
    <row r="16" spans="1:2" ht="15" thickBot="1" x14ac:dyDescent="0.4">
      <c r="A16" s="3" t="s">
        <v>12</v>
      </c>
      <c r="B16" s="40">
        <v>3459</v>
      </c>
    </row>
    <row r="17" spans="1:2" ht="15" thickBot="1" x14ac:dyDescent="0.4">
      <c r="A17" s="3" t="s">
        <v>27</v>
      </c>
      <c r="B17" s="40">
        <v>1540</v>
      </c>
    </row>
    <row r="18" spans="1:2" ht="15" thickBot="1" x14ac:dyDescent="0.4">
      <c r="A18" s="3" t="s">
        <v>41</v>
      </c>
      <c r="B18" s="40">
        <v>271</v>
      </c>
    </row>
    <row r="19" spans="1:2" ht="15" thickBot="1" x14ac:dyDescent="0.4">
      <c r="A19" s="3" t="s">
        <v>45</v>
      </c>
      <c r="B19" s="40">
        <v>180</v>
      </c>
    </row>
    <row r="20" spans="1:2" ht="15" thickBot="1" x14ac:dyDescent="0.4">
      <c r="A20" s="3" t="s">
        <v>38</v>
      </c>
      <c r="B20" s="40">
        <v>311</v>
      </c>
    </row>
    <row r="21" spans="1:2" ht="15" thickBot="1" x14ac:dyDescent="0.4">
      <c r="A21" s="47" t="s">
        <v>14</v>
      </c>
      <c r="B21" s="40">
        <v>2308</v>
      </c>
    </row>
    <row r="22" spans="1:2" ht="15" thickBot="1" x14ac:dyDescent="0.4">
      <c r="A22" s="3" t="s">
        <v>39</v>
      </c>
      <c r="B22" s="40">
        <v>65</v>
      </c>
    </row>
    <row r="23" spans="1:2" ht="15" thickBot="1" x14ac:dyDescent="0.4">
      <c r="A23" s="3" t="s">
        <v>26</v>
      </c>
      <c r="B23" s="40">
        <v>1683</v>
      </c>
    </row>
    <row r="24" spans="1:2" ht="15" thickBot="1" x14ac:dyDescent="0.4">
      <c r="A24" s="3" t="s">
        <v>17</v>
      </c>
      <c r="B24" s="40">
        <v>5108</v>
      </c>
    </row>
    <row r="25" spans="1:2" ht="15" thickBot="1" x14ac:dyDescent="0.4">
      <c r="A25" s="3" t="s">
        <v>11</v>
      </c>
      <c r="B25" s="40">
        <v>4584</v>
      </c>
    </row>
    <row r="26" spans="1:2" ht="15" thickBot="1" x14ac:dyDescent="0.4">
      <c r="A26" s="3" t="s">
        <v>32</v>
      </c>
      <c r="B26" s="40">
        <v>591</v>
      </c>
    </row>
    <row r="27" spans="1:2" ht="15" thickBot="1" x14ac:dyDescent="0.4">
      <c r="A27" s="3" t="s">
        <v>30</v>
      </c>
      <c r="B27" s="40">
        <v>435</v>
      </c>
    </row>
    <row r="28" spans="1:2" ht="15" thickBot="1" x14ac:dyDescent="0.4">
      <c r="A28" s="3" t="s">
        <v>35</v>
      </c>
      <c r="B28" s="40">
        <v>507</v>
      </c>
    </row>
    <row r="29" spans="1:2" ht="15" thickBot="1" x14ac:dyDescent="0.4">
      <c r="A29" s="3" t="s">
        <v>51</v>
      </c>
      <c r="B29" s="40">
        <v>16</v>
      </c>
    </row>
    <row r="30" spans="1:2" ht="15" thickBot="1" x14ac:dyDescent="0.4">
      <c r="A30" s="3" t="s">
        <v>50</v>
      </c>
      <c r="B30" s="40">
        <v>100</v>
      </c>
    </row>
    <row r="31" spans="1:2" ht="15" thickBot="1" x14ac:dyDescent="0.4">
      <c r="A31" s="3" t="s">
        <v>31</v>
      </c>
      <c r="B31" s="40">
        <v>312</v>
      </c>
    </row>
    <row r="32" spans="1:2" ht="15" thickBot="1" x14ac:dyDescent="0.4">
      <c r="A32" s="3" t="s">
        <v>42</v>
      </c>
      <c r="B32" s="40">
        <v>133</v>
      </c>
    </row>
    <row r="33" spans="1:2" ht="15" thickBot="1" x14ac:dyDescent="0.4">
      <c r="A33" s="47" t="s">
        <v>8</v>
      </c>
      <c r="B33" s="40">
        <v>9341</v>
      </c>
    </row>
    <row r="34" spans="1:2" ht="15" thickBot="1" x14ac:dyDescent="0.4">
      <c r="A34" s="3" t="s">
        <v>44</v>
      </c>
      <c r="B34" s="40">
        <v>208</v>
      </c>
    </row>
    <row r="35" spans="1:2" ht="15" thickBot="1" x14ac:dyDescent="0.4">
      <c r="A35" s="3" t="s">
        <v>7</v>
      </c>
      <c r="B35" s="40">
        <v>27003</v>
      </c>
    </row>
    <row r="36" spans="1:2" ht="15" thickBot="1" x14ac:dyDescent="0.4">
      <c r="A36" s="3" t="s">
        <v>24</v>
      </c>
      <c r="B36" s="40">
        <v>575</v>
      </c>
    </row>
    <row r="37" spans="1:2" ht="15" thickBot="1" x14ac:dyDescent="0.4">
      <c r="A37" s="3" t="s">
        <v>53</v>
      </c>
      <c r="B37" s="40">
        <v>36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7" t="s">
        <v>21</v>
      </c>
      <c r="B39" s="40">
        <v>1360</v>
      </c>
    </row>
    <row r="40" spans="1:2" ht="15" thickBot="1" x14ac:dyDescent="0.4">
      <c r="A40" s="3" t="s">
        <v>46</v>
      </c>
      <c r="B40" s="40">
        <v>274</v>
      </c>
    </row>
    <row r="41" spans="1:2" ht="15" thickBot="1" x14ac:dyDescent="0.4">
      <c r="A41" s="3" t="s">
        <v>37</v>
      </c>
      <c r="B41" s="40">
        <v>130</v>
      </c>
    </row>
    <row r="42" spans="1:2" ht="15" thickBot="1" x14ac:dyDescent="0.4">
      <c r="A42" s="47" t="s">
        <v>19</v>
      </c>
      <c r="B42" s="40">
        <v>3841</v>
      </c>
    </row>
    <row r="43" spans="1:2" ht="15" thickBot="1" x14ac:dyDescent="0.4">
      <c r="A43" s="3" t="s">
        <v>65</v>
      </c>
      <c r="B43" s="40">
        <v>114</v>
      </c>
    </row>
    <row r="44" spans="1:2" ht="15" thickBot="1" x14ac:dyDescent="0.4">
      <c r="A44" s="3" t="s">
        <v>40</v>
      </c>
      <c r="B44" s="40">
        <v>430</v>
      </c>
    </row>
    <row r="45" spans="1:2" ht="15" thickBot="1" x14ac:dyDescent="0.4">
      <c r="A45" s="3" t="s">
        <v>25</v>
      </c>
      <c r="B45" s="40">
        <v>346</v>
      </c>
    </row>
    <row r="46" spans="1:2" ht="15" thickBot="1" x14ac:dyDescent="0.4">
      <c r="A46" s="3" t="s">
        <v>54</v>
      </c>
      <c r="B46" s="40">
        <v>34</v>
      </c>
    </row>
    <row r="47" spans="1:2" ht="15" thickBot="1" x14ac:dyDescent="0.4">
      <c r="A47" s="3" t="s">
        <v>20</v>
      </c>
      <c r="B47" s="40">
        <v>251</v>
      </c>
    </row>
    <row r="48" spans="1:2" ht="15" thickBot="1" x14ac:dyDescent="0.4">
      <c r="A48" s="47" t="s">
        <v>15</v>
      </c>
      <c r="B48" s="40">
        <v>1153</v>
      </c>
    </row>
    <row r="49" spans="1:2" ht="21.5" thickBot="1" x14ac:dyDescent="0.4">
      <c r="A49" s="65" t="s">
        <v>66</v>
      </c>
      <c r="B49" s="68">
        <v>5</v>
      </c>
    </row>
    <row r="50" spans="1:2" ht="15" thickBot="1" x14ac:dyDescent="0.4">
      <c r="A50" s="3" t="s">
        <v>28</v>
      </c>
      <c r="B50" s="40">
        <v>68</v>
      </c>
    </row>
    <row r="51" spans="1:2" ht="15" thickBot="1" x14ac:dyDescent="0.4">
      <c r="A51" s="3" t="s">
        <v>48</v>
      </c>
      <c r="B51" s="40">
        <v>53</v>
      </c>
    </row>
    <row r="52" spans="1:2" ht="15" thickBot="1" x14ac:dyDescent="0.4">
      <c r="A52" s="3" t="s">
        <v>29</v>
      </c>
      <c r="B52" s="40">
        <v>850</v>
      </c>
    </row>
    <row r="53" spans="1:2" ht="15" thickBot="1" x14ac:dyDescent="0.4">
      <c r="A53" s="47" t="s">
        <v>9</v>
      </c>
      <c r="B53" s="40">
        <v>953</v>
      </c>
    </row>
    <row r="54" spans="1:2" ht="15" thickBot="1" x14ac:dyDescent="0.4">
      <c r="A54" s="3" t="s">
        <v>56</v>
      </c>
      <c r="B54" s="40">
        <v>57</v>
      </c>
    </row>
    <row r="55" spans="1:2" ht="15" thickBot="1" x14ac:dyDescent="0.4">
      <c r="A55" s="3" t="s">
        <v>22</v>
      </c>
      <c r="B55" s="40">
        <v>409</v>
      </c>
    </row>
    <row r="56" spans="1:2" ht="15" thickBot="1" x14ac:dyDescent="0.4">
      <c r="A56" s="14" t="s">
        <v>55</v>
      </c>
      <c r="B56" s="41">
        <v>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3" r:id="rId1" display="https://www.worldometers.info/coronavirus/usa/new-jersey/" xr:uid="{23193A88-F8F0-4AA0-9C60-D34C9E86A311}"/>
    <hyperlink ref="A6" r:id="rId2" display="https://www.worldometers.info/coronavirus/usa/california/" xr:uid="{1BED53F3-3F6F-4DE0-AFFF-82563383789F}"/>
    <hyperlink ref="A42" r:id="rId3" display="https://www.worldometers.info/coronavirus/usa/pennsylvania/" xr:uid="{6460D729-E40D-42DA-BDC9-81D54456B061}"/>
    <hyperlink ref="A11" r:id="rId4" display="https://www.worldometers.info/coronavirus/usa/florida/" xr:uid="{E7032D2A-B51D-4842-9632-AC02E30E5539}"/>
    <hyperlink ref="A48" r:id="rId5" display="https://www.worldometers.info/coronavirus/usa/texas/" xr:uid="{B6607784-68DA-49D1-A514-7034DCC6A3CA}"/>
    <hyperlink ref="A21" r:id="rId6" display="https://www.worldometers.info/coronavirus/usa/louisiana/" xr:uid="{B6703294-AD24-4BEF-B92C-8836E979407C}"/>
    <hyperlink ref="A39" r:id="rId7" display="https://www.worldometers.info/coronavirus/usa/ohio/" xr:uid="{A78AE05D-E2D3-4885-9B4C-153790C0E64B}"/>
    <hyperlink ref="A53" r:id="rId8" display="https://www.worldometers.info/coronavirus/usa/washington/" xr:uid="{06DFF732-501B-4841-8326-61A488E3CEC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403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542</v>
      </c>
    </row>
    <row r="5" spans="1:3" ht="13" thickBot="1" x14ac:dyDescent="0.4">
      <c r="A5" s="36" t="s">
        <v>34</v>
      </c>
      <c r="B5" s="3" t="s">
        <v>34</v>
      </c>
      <c r="C5" s="40">
        <v>94</v>
      </c>
    </row>
    <row r="6" spans="1:3" ht="15" thickBot="1" x14ac:dyDescent="0.4">
      <c r="A6" s="36" t="s">
        <v>10</v>
      </c>
      <c r="B6" s="47" t="s">
        <v>10</v>
      </c>
      <c r="C6" s="40">
        <v>2778</v>
      </c>
    </row>
    <row r="7" spans="1:3" ht="13" thickBot="1" x14ac:dyDescent="0.4">
      <c r="A7" s="36" t="s">
        <v>18</v>
      </c>
      <c r="B7" s="3" t="s">
        <v>18</v>
      </c>
      <c r="C7" s="40">
        <v>987</v>
      </c>
    </row>
    <row r="8" spans="1:3" ht="13" thickBot="1" x14ac:dyDescent="0.4">
      <c r="A8" s="36" t="s">
        <v>23</v>
      </c>
      <c r="B8" s="3" t="s">
        <v>23</v>
      </c>
      <c r="C8" s="40">
        <v>3008</v>
      </c>
    </row>
    <row r="9" spans="1:3" ht="13" thickBot="1" x14ac:dyDescent="0.4">
      <c r="A9" s="36" t="s">
        <v>43</v>
      </c>
      <c r="B9" s="3" t="s">
        <v>43</v>
      </c>
      <c r="C9" s="40">
        <v>225</v>
      </c>
    </row>
    <row r="10" spans="1:3" ht="13" thickBot="1" x14ac:dyDescent="0.4">
      <c r="A10" s="36" t="s">
        <v>95</v>
      </c>
      <c r="B10" s="3" t="s">
        <v>63</v>
      </c>
      <c r="C10" s="40">
        <v>328</v>
      </c>
    </row>
    <row r="11" spans="1:3" ht="15" thickBot="1" x14ac:dyDescent="0.4">
      <c r="A11" s="36" t="s">
        <v>13</v>
      </c>
      <c r="B11" s="47" t="s">
        <v>13</v>
      </c>
      <c r="C11" s="40">
        <v>1735</v>
      </c>
    </row>
    <row r="12" spans="1:3" ht="13" thickBot="1" x14ac:dyDescent="0.4">
      <c r="A12" s="36" t="s">
        <v>16</v>
      </c>
      <c r="B12" s="3" t="s">
        <v>16</v>
      </c>
      <c r="C12" s="40">
        <v>1444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70</v>
      </c>
    </row>
    <row r="16" spans="1:3" ht="13" thickBot="1" x14ac:dyDescent="0.4">
      <c r="A16" s="36" t="s">
        <v>12</v>
      </c>
      <c r="B16" s="3" t="s">
        <v>12</v>
      </c>
      <c r="C16" s="40">
        <v>3459</v>
      </c>
    </row>
    <row r="17" spans="1:3" ht="13" thickBot="1" x14ac:dyDescent="0.4">
      <c r="A17" s="36" t="s">
        <v>27</v>
      </c>
      <c r="B17" s="3" t="s">
        <v>27</v>
      </c>
      <c r="C17" s="40">
        <v>1540</v>
      </c>
    </row>
    <row r="18" spans="1:3" ht="13" thickBot="1" x14ac:dyDescent="0.4">
      <c r="A18" s="36" t="s">
        <v>41</v>
      </c>
      <c r="B18" s="3" t="s">
        <v>41</v>
      </c>
      <c r="C18" s="40">
        <v>271</v>
      </c>
    </row>
    <row r="19" spans="1:3" ht="13" thickBot="1" x14ac:dyDescent="0.4">
      <c r="A19" s="36" t="s">
        <v>45</v>
      </c>
      <c r="B19" s="3" t="s">
        <v>45</v>
      </c>
      <c r="C19" s="40">
        <v>180</v>
      </c>
    </row>
    <row r="20" spans="1:3" ht="13" thickBot="1" x14ac:dyDescent="0.4">
      <c r="A20" s="36" t="s">
        <v>38</v>
      </c>
      <c r="B20" s="3" t="s">
        <v>38</v>
      </c>
      <c r="C20" s="40">
        <v>311</v>
      </c>
    </row>
    <row r="21" spans="1:3" ht="15" thickBot="1" x14ac:dyDescent="0.4">
      <c r="A21" s="36" t="s">
        <v>14</v>
      </c>
      <c r="B21" s="47" t="s">
        <v>14</v>
      </c>
      <c r="C21" s="40">
        <v>2308</v>
      </c>
    </row>
    <row r="22" spans="1:3" ht="13" thickBot="1" x14ac:dyDescent="0.4">
      <c r="B22" s="3" t="s">
        <v>39</v>
      </c>
      <c r="C22" s="40">
        <v>65</v>
      </c>
    </row>
    <row r="23" spans="1:3" ht="13" thickBot="1" x14ac:dyDescent="0.4">
      <c r="A23" s="36" t="s">
        <v>26</v>
      </c>
      <c r="B23" s="3" t="s">
        <v>26</v>
      </c>
      <c r="C23" s="40">
        <v>1683</v>
      </c>
    </row>
    <row r="24" spans="1:3" ht="13" thickBot="1" x14ac:dyDescent="0.4">
      <c r="A24" s="36" t="s">
        <v>17</v>
      </c>
      <c r="B24" s="3" t="s">
        <v>17</v>
      </c>
      <c r="C24" s="40">
        <v>5108</v>
      </c>
    </row>
    <row r="25" spans="1:3" ht="13" thickBot="1" x14ac:dyDescent="0.4">
      <c r="A25" s="36" t="s">
        <v>11</v>
      </c>
      <c r="B25" s="3" t="s">
        <v>11</v>
      </c>
      <c r="C25" s="40">
        <v>4584</v>
      </c>
    </row>
    <row r="26" spans="1:3" ht="13" thickBot="1" x14ac:dyDescent="0.4">
      <c r="A26" s="36" t="s">
        <v>32</v>
      </c>
      <c r="B26" s="3" t="s">
        <v>32</v>
      </c>
      <c r="C26" s="40">
        <v>591</v>
      </c>
    </row>
    <row r="27" spans="1:3" ht="13" thickBot="1" x14ac:dyDescent="0.4">
      <c r="A27" s="36" t="s">
        <v>30</v>
      </c>
      <c r="B27" s="3" t="s">
        <v>30</v>
      </c>
      <c r="C27" s="40">
        <v>435</v>
      </c>
    </row>
    <row r="28" spans="1:3" ht="13" thickBot="1" x14ac:dyDescent="0.4">
      <c r="A28" s="36" t="s">
        <v>35</v>
      </c>
      <c r="B28" s="3" t="s">
        <v>35</v>
      </c>
      <c r="C28" s="40">
        <v>507</v>
      </c>
    </row>
    <row r="29" spans="1:3" ht="13" thickBot="1" x14ac:dyDescent="0.4">
      <c r="B29" s="3" t="s">
        <v>51</v>
      </c>
      <c r="C29" s="40">
        <v>16</v>
      </c>
    </row>
    <row r="30" spans="1:3" ht="13" thickBot="1" x14ac:dyDescent="0.4">
      <c r="B30" s="3" t="s">
        <v>50</v>
      </c>
      <c r="C30" s="40">
        <v>100</v>
      </c>
    </row>
    <row r="31" spans="1:3" ht="13" thickBot="1" x14ac:dyDescent="0.4">
      <c r="A31" s="36" t="s">
        <v>31</v>
      </c>
      <c r="B31" s="3" t="s">
        <v>31</v>
      </c>
      <c r="C31" s="40">
        <v>312</v>
      </c>
    </row>
    <row r="32" spans="1:3" ht="13" thickBot="1" x14ac:dyDescent="0.4">
      <c r="A32" s="36" t="s">
        <v>42</v>
      </c>
      <c r="B32" s="3" t="s">
        <v>42</v>
      </c>
      <c r="C32" s="40">
        <v>133</v>
      </c>
    </row>
    <row r="33" spans="1:3" ht="15" thickBot="1" x14ac:dyDescent="0.4">
      <c r="A33" s="36" t="s">
        <v>8</v>
      </c>
      <c r="B33" s="47" t="s">
        <v>8</v>
      </c>
      <c r="C33" s="40">
        <v>9341</v>
      </c>
    </row>
    <row r="34" spans="1:3" ht="13" thickBot="1" x14ac:dyDescent="0.4">
      <c r="A34" s="36" t="s">
        <v>44</v>
      </c>
      <c r="B34" s="3" t="s">
        <v>44</v>
      </c>
      <c r="C34" s="40">
        <v>208</v>
      </c>
    </row>
    <row r="35" spans="1:3" ht="13" thickBot="1" x14ac:dyDescent="0.4">
      <c r="A35" s="36" t="s">
        <v>7</v>
      </c>
      <c r="B35" s="3" t="s">
        <v>7</v>
      </c>
      <c r="C35" s="40">
        <v>27003</v>
      </c>
    </row>
    <row r="36" spans="1:3" ht="13" thickBot="1" x14ac:dyDescent="0.4">
      <c r="A36" s="36" t="s">
        <v>24</v>
      </c>
      <c r="B36" s="3" t="s">
        <v>24</v>
      </c>
      <c r="C36" s="40">
        <v>575</v>
      </c>
    </row>
    <row r="37" spans="1:3" ht="13" thickBot="1" x14ac:dyDescent="0.4">
      <c r="B37" s="3" t="s">
        <v>53</v>
      </c>
      <c r="C37" s="40">
        <v>36</v>
      </c>
    </row>
    <row r="38" spans="1:3" ht="15" thickBot="1" x14ac:dyDescent="0.4">
      <c r="A38" s="36" t="s">
        <v>21</v>
      </c>
      <c r="B38" s="47" t="s">
        <v>21</v>
      </c>
      <c r="C38" s="40">
        <v>1360</v>
      </c>
    </row>
    <row r="39" spans="1:3" ht="13" thickBot="1" x14ac:dyDescent="0.4">
      <c r="A39" s="36" t="s">
        <v>46</v>
      </c>
      <c r="B39" s="3" t="s">
        <v>46</v>
      </c>
      <c r="C39" s="40">
        <v>274</v>
      </c>
    </row>
    <row r="40" spans="1:3" ht="13" thickBot="1" x14ac:dyDescent="0.4">
      <c r="A40" s="36" t="s">
        <v>37</v>
      </c>
      <c r="B40" s="3" t="s">
        <v>37</v>
      </c>
      <c r="C40" s="40">
        <v>130</v>
      </c>
    </row>
    <row r="41" spans="1:3" ht="15" thickBot="1" x14ac:dyDescent="0.4">
      <c r="A41" s="36" t="s">
        <v>19</v>
      </c>
      <c r="B41" s="47" t="s">
        <v>19</v>
      </c>
      <c r="C41" s="40">
        <v>3841</v>
      </c>
    </row>
    <row r="42" spans="1:3" ht="13" thickBot="1" x14ac:dyDescent="0.4">
      <c r="A42" s="36" t="s">
        <v>65</v>
      </c>
      <c r="B42" s="3" t="s">
        <v>65</v>
      </c>
      <c r="C42" s="40">
        <v>114</v>
      </c>
    </row>
    <row r="43" spans="1:3" ht="13" thickBot="1" x14ac:dyDescent="0.4">
      <c r="B43" s="3" t="s">
        <v>40</v>
      </c>
      <c r="C43" s="40">
        <v>430</v>
      </c>
    </row>
    <row r="44" spans="1:3" ht="13" thickBot="1" x14ac:dyDescent="0.4">
      <c r="A44" s="36" t="s">
        <v>25</v>
      </c>
      <c r="B44" s="3" t="s">
        <v>25</v>
      </c>
      <c r="C44" s="40">
        <v>346</v>
      </c>
    </row>
    <row r="45" spans="1:3" ht="13" thickBot="1" x14ac:dyDescent="0.4">
      <c r="A45" s="36" t="s">
        <v>54</v>
      </c>
      <c r="B45" s="3" t="s">
        <v>54</v>
      </c>
      <c r="C45" s="40">
        <v>34</v>
      </c>
    </row>
    <row r="46" spans="1:3" ht="13" thickBot="1" x14ac:dyDescent="0.4">
      <c r="A46" s="36" t="s">
        <v>20</v>
      </c>
      <c r="B46" s="3" t="s">
        <v>20</v>
      </c>
      <c r="C46" s="40">
        <v>251</v>
      </c>
    </row>
    <row r="47" spans="1:3" ht="15" thickBot="1" x14ac:dyDescent="0.4">
      <c r="A47" s="36" t="s">
        <v>15</v>
      </c>
      <c r="B47" s="47" t="s">
        <v>15</v>
      </c>
      <c r="C47" s="40">
        <v>1153</v>
      </c>
    </row>
    <row r="48" spans="1:3" ht="13" thickBot="1" x14ac:dyDescent="0.4">
      <c r="A48" s="36" t="s">
        <v>28</v>
      </c>
      <c r="B48" s="3" t="s">
        <v>28</v>
      </c>
      <c r="C48" s="40">
        <v>68</v>
      </c>
    </row>
    <row r="49" spans="1:3" ht="13" thickBot="1" x14ac:dyDescent="0.4">
      <c r="A49" s="36" t="s">
        <v>48</v>
      </c>
      <c r="B49" s="3" t="s">
        <v>48</v>
      </c>
      <c r="C49" s="40">
        <v>53</v>
      </c>
    </row>
    <row r="50" spans="1:3" ht="13" thickBot="1" x14ac:dyDescent="0.4">
      <c r="A50" s="36" t="s">
        <v>29</v>
      </c>
      <c r="B50" s="3" t="s">
        <v>29</v>
      </c>
      <c r="C50" s="40">
        <v>850</v>
      </c>
    </row>
    <row r="51" spans="1:3" ht="15" thickBot="1" x14ac:dyDescent="0.4">
      <c r="A51" s="36" t="s">
        <v>9</v>
      </c>
      <c r="B51" s="47" t="s">
        <v>9</v>
      </c>
      <c r="C51" s="40">
        <v>953</v>
      </c>
    </row>
    <row r="52" spans="1:3" ht="13" thickBot="1" x14ac:dyDescent="0.4">
      <c r="B52" s="3" t="s">
        <v>56</v>
      </c>
      <c r="C52" s="40">
        <v>57</v>
      </c>
    </row>
    <row r="53" spans="1:3" ht="13" thickBot="1" x14ac:dyDescent="0.4">
      <c r="A53" s="36" t="s">
        <v>22</v>
      </c>
      <c r="B53" s="3" t="s">
        <v>22</v>
      </c>
      <c r="C53" s="40">
        <v>409</v>
      </c>
    </row>
    <row r="54" spans="1:3" ht="13" thickBot="1" x14ac:dyDescent="0.4">
      <c r="A54" s="36" t="s">
        <v>55</v>
      </c>
      <c r="B54" s="14" t="s">
        <v>55</v>
      </c>
      <c r="C54" s="41">
        <v>7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3" r:id="rId1" display="https://www.worldometers.info/coronavirus/usa/new-jersey/" xr:uid="{DAEE9BE7-4318-4E9E-9235-06EEBEDBD13D}"/>
    <hyperlink ref="B6" r:id="rId2" display="https://www.worldometers.info/coronavirus/usa/california/" xr:uid="{9D11B2A7-09E0-4889-9C0D-F61EC4683256}"/>
    <hyperlink ref="B41" r:id="rId3" display="https://www.worldometers.info/coronavirus/usa/pennsylvania/" xr:uid="{9AB21BC9-7E70-459F-9734-BCCF18052557}"/>
    <hyperlink ref="B11" r:id="rId4" display="https://www.worldometers.info/coronavirus/usa/florida/" xr:uid="{D161192C-A7CC-41FF-9249-671FE71BED50}"/>
    <hyperlink ref="B47" r:id="rId5" display="https://www.worldometers.info/coronavirus/usa/texas/" xr:uid="{E20FBC63-2E87-4112-BD32-6483341B0156}"/>
    <hyperlink ref="B21" r:id="rId6" display="https://www.worldometers.info/coronavirus/usa/louisiana/" xr:uid="{26FF2619-DBAC-404E-B4B3-414DB106B2A1}"/>
    <hyperlink ref="B38" r:id="rId7" display="https://www.worldometers.info/coronavirus/usa/ohio/" xr:uid="{CDAE7139-3B77-4F37-8A1E-D5B03A68A2DA}"/>
    <hyperlink ref="B51" r:id="rId8" display="https://www.worldometers.info/coronavirus/usa/washington/" xr:uid="{94BB6741-FC1F-40A3-9570-A2FC516EA540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2020-05-12T11:18:59Z</dcterms:modified>
</cp:coreProperties>
</file>