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FBC985C2-852C-4C31-9848-3D8D2F4C89B4}" xr6:coauthVersionLast="45" xr6:coauthVersionMax="45" xr10:uidLastSave="{02E1CD0D-C485-49B8-83B3-605A04A29E4A}"/>
  <bookViews>
    <workbookView xWindow="12030" yWindow="-20760" windowWidth="26505" windowHeight="1779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Updates'!$A$1:$V$8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" i="3" l="1"/>
  <c r="L56" i="3" l="1"/>
  <c r="M56" i="3"/>
  <c r="N56" i="3"/>
  <c r="N2" i="3" l="1"/>
  <c r="N15" i="3"/>
  <c r="N39" i="3"/>
  <c r="N21" i="3"/>
  <c r="N11" i="3"/>
  <c r="N40" i="3"/>
  <c r="N13" i="3"/>
  <c r="N26" i="3"/>
  <c r="N43" i="3"/>
  <c r="N53" i="3"/>
  <c r="N48" i="3"/>
  <c r="N38" i="3"/>
  <c r="N7" i="3"/>
  <c r="N9" i="3"/>
  <c r="N45" i="3"/>
  <c r="N8" i="3"/>
  <c r="N24" i="3"/>
  <c r="N46" i="3"/>
  <c r="N18" i="3"/>
  <c r="N37" i="3"/>
  <c r="N54" i="3"/>
  <c r="N33" i="3"/>
  <c r="N47" i="3"/>
  <c r="N34" i="3"/>
  <c r="N44" i="3"/>
  <c r="N6" i="3"/>
  <c r="N22" i="3"/>
  <c r="N27" i="3"/>
  <c r="N49" i="3"/>
  <c r="N31" i="3"/>
  <c r="N23" i="3"/>
  <c r="N5" i="3"/>
  <c r="N51" i="3"/>
  <c r="N14" i="3"/>
  <c r="N35" i="3"/>
  <c r="N30" i="3"/>
  <c r="N12" i="3"/>
  <c r="N16" i="3"/>
  <c r="N10" i="3"/>
  <c r="N17" i="3"/>
  <c r="N32" i="3"/>
  <c r="N25" i="3"/>
  <c r="N52" i="3"/>
  <c r="N42" i="3"/>
  <c r="N3" i="3"/>
  <c r="N4" i="3"/>
  <c r="N28" i="3"/>
  <c r="N41" i="3"/>
  <c r="N36" i="3"/>
  <c r="N19" i="3"/>
  <c r="N20" i="3"/>
  <c r="N50" i="3"/>
  <c r="N55" i="3"/>
  <c r="N29" i="3"/>
  <c r="M14" i="3"/>
  <c r="O51" i="3" l="1"/>
  <c r="O2" i="3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M5" i="1"/>
  <c r="M6" i="1"/>
  <c r="O56" i="3" l="1"/>
  <c r="L14" i="3"/>
  <c r="L40" i="3"/>
  <c r="L30" i="3"/>
  <c r="L36" i="3"/>
  <c r="L6" i="3"/>
  <c r="L2" i="3"/>
  <c r="L44" i="3"/>
  <c r="L27" i="3"/>
  <c r="L47" i="3"/>
  <c r="L9" i="3"/>
  <c r="L50" i="3"/>
  <c r="L39" i="3"/>
  <c r="L24" i="3"/>
  <c r="L11" i="3"/>
  <c r="L20" i="3"/>
  <c r="L55" i="3"/>
  <c r="L49" i="3"/>
  <c r="L35" i="3"/>
  <c r="L43" i="3"/>
  <c r="L31" i="3"/>
  <c r="L52" i="3"/>
  <c r="L41" i="3"/>
  <c r="L26" i="3"/>
  <c r="L38" i="3"/>
  <c r="L33" i="3"/>
  <c r="L19" i="3"/>
  <c r="L42" i="3"/>
  <c r="L15" i="3"/>
  <c r="L46" i="3"/>
  <c r="L12" i="3"/>
  <c r="L16" i="3"/>
  <c r="L8" i="3"/>
  <c r="L37" i="3"/>
  <c r="L53" i="3"/>
  <c r="L54" i="3"/>
  <c r="L7" i="3"/>
  <c r="L28" i="3"/>
  <c r="L5" i="3"/>
  <c r="L23" i="3"/>
  <c r="L25" i="3"/>
  <c r="L3" i="3"/>
  <c r="L29" i="3"/>
  <c r="L4" i="3"/>
  <c r="L18" i="3"/>
  <c r="L32" i="3"/>
  <c r="L48" i="3"/>
  <c r="L51" i="3"/>
  <c r="L22" i="3"/>
  <c r="L34" i="3"/>
  <c r="L17" i="3"/>
  <c r="L21" i="3"/>
  <c r="L45" i="3"/>
  <c r="M7" i="3" l="1"/>
  <c r="M41" i="3"/>
  <c r="M49" i="3"/>
  <c r="M25" i="3"/>
  <c r="M2" i="3"/>
  <c r="M22" i="3"/>
  <c r="M28" i="3"/>
  <c r="M10" i="3"/>
  <c r="M31" i="3"/>
  <c r="M54" i="3"/>
  <c r="M38" i="3"/>
  <c r="M55" i="3"/>
  <c r="M26" i="3"/>
  <c r="M21" i="3"/>
  <c r="M13" i="3"/>
  <c r="M9" i="3"/>
  <c r="M43" i="3"/>
  <c r="M51" i="3"/>
  <c r="M40" i="3"/>
  <c r="M23" i="3"/>
  <c r="M35" i="3"/>
  <c r="M6" i="3"/>
  <c r="M37" i="3"/>
  <c r="M39" i="3"/>
  <c r="M50" i="3"/>
  <c r="M32" i="3"/>
  <c r="M27" i="3"/>
  <c r="M42" i="3"/>
  <c r="M19" i="3"/>
  <c r="M44" i="3"/>
  <c r="M8" i="3"/>
  <c r="M33" i="3"/>
  <c r="M4" i="3"/>
  <c r="M46" i="3"/>
  <c r="M48" i="3"/>
  <c r="M34" i="3"/>
  <c r="M16" i="3"/>
  <c r="M20" i="3"/>
  <c r="M11" i="3"/>
  <c r="M45" i="3"/>
  <c r="M53" i="3"/>
  <c r="M18" i="3"/>
  <c r="M15" i="3"/>
  <c r="M12" i="3"/>
  <c r="M52" i="3"/>
  <c r="M17" i="3"/>
  <c r="M29" i="3"/>
  <c r="M3" i="3"/>
  <c r="M36" i="3"/>
  <c r="M47" i="3"/>
  <c r="M5" i="3"/>
  <c r="M24" i="3"/>
  <c r="M30" i="3"/>
  <c r="L13" i="3" l="1"/>
  <c r="N5" i="1" l="1"/>
  <c r="O5" i="1" s="1"/>
  <c r="N6" i="1"/>
  <c r="O6" i="1" s="1"/>
  <c r="U2" i="1" l="1"/>
  <c r="N7" i="1" l="1"/>
  <c r="O7" i="1" l="1"/>
  <c r="U6" i="1"/>
  <c r="V6" i="1" s="1"/>
  <c r="U5" i="1"/>
  <c r="V5" i="1" s="1"/>
  <c r="S6" i="1"/>
  <c r="S5" i="1"/>
  <c r="S7" i="1"/>
  <c r="T7" i="1"/>
  <c r="T5" i="1"/>
  <c r="T6" i="1"/>
  <c r="R6" i="1"/>
  <c r="R5" i="1"/>
  <c r="R7" i="1"/>
  <c r="Q7" i="1"/>
  <c r="Q6" i="1"/>
  <c r="Q5" i="1"/>
  <c r="U7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<sst xmlns="http://schemas.openxmlformats.org/spreadsheetml/2006/main" count="321" uniqueCount="102">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</sst>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6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4" fillId="2" borderId="7" xfId="3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5" fillId="5" borderId="3" xfId="0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1" fontId="2" fillId="3" borderId="3" xfId="0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pennsylvania/" TargetMode="External"/><Relationship Id="rId13" Type="http://schemas.openxmlformats.org/officeDocument/2006/relationships/hyperlink" Target="https://www.worldometers.info/coronavirus/usa/north-carolina/" TargetMode="External"/><Relationship Id="rId18" Type="http://schemas.openxmlformats.org/officeDocument/2006/relationships/hyperlink" Target="https://www.worldometers.info/coronavirus/usa/indiana/" TargetMode="External"/><Relationship Id="rId26" Type="http://schemas.openxmlformats.org/officeDocument/2006/relationships/hyperlink" Target="https://www.worldometers.info/coronavirus/usa/new-mexico/" TargetMode="External"/><Relationship Id="rId3" Type="http://schemas.openxmlformats.org/officeDocument/2006/relationships/hyperlink" Target="https://www.worldometers.info/coronavirus/usa/new-jersey/" TargetMode="External"/><Relationship Id="rId21" Type="http://schemas.openxmlformats.org/officeDocument/2006/relationships/hyperlink" Target="https://www.worldometers.info/coronavirus/usa/washington/" TargetMode="External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maryland/" TargetMode="External"/><Relationship Id="rId17" Type="http://schemas.openxmlformats.org/officeDocument/2006/relationships/hyperlink" Target="https://www.worldometers.info/coronavirus/usa/connecticut/" TargetMode="External"/><Relationship Id="rId25" Type="http://schemas.openxmlformats.org/officeDocument/2006/relationships/hyperlink" Target="https://www.worldometers.info/coronavirus/usa/oklahom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alabam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florida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kentucky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louisian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worldometers.info/coronavirus/usa/arizona/" TargetMode="External"/><Relationship Id="rId19" Type="http://schemas.openxmlformats.org/officeDocument/2006/relationships/hyperlink" Target="https://www.worldometers.info/coronavirus/usa/tennessee/" TargetMode="External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virginia/" TargetMode="External"/><Relationship Id="rId22" Type="http://schemas.openxmlformats.org/officeDocument/2006/relationships/hyperlink" Target="https://www.worldometers.info/coronavirus/usa/colorado/" TargetMode="External"/><Relationship Id="rId27" Type="http://schemas.openxmlformats.org/officeDocument/2006/relationships/hyperlink" Target="https://www.worldometers.info/coronavirus/usa/orego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pennsylvania/" TargetMode="External"/><Relationship Id="rId13" Type="http://schemas.openxmlformats.org/officeDocument/2006/relationships/hyperlink" Target="https://www.worldometers.info/coronavirus/usa/north-carolina/" TargetMode="External"/><Relationship Id="rId18" Type="http://schemas.openxmlformats.org/officeDocument/2006/relationships/hyperlink" Target="https://www.worldometers.info/coronavirus/usa/indiana/" TargetMode="External"/><Relationship Id="rId26" Type="http://schemas.openxmlformats.org/officeDocument/2006/relationships/hyperlink" Target="https://www.worldometers.info/coronavirus/usa/new-mexico/" TargetMode="External"/><Relationship Id="rId3" Type="http://schemas.openxmlformats.org/officeDocument/2006/relationships/hyperlink" Target="https://www.worldometers.info/coronavirus/usa/new-jersey/" TargetMode="External"/><Relationship Id="rId21" Type="http://schemas.openxmlformats.org/officeDocument/2006/relationships/hyperlink" Target="https://www.worldometers.info/coronavirus/usa/washington/" TargetMode="External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maryland/" TargetMode="External"/><Relationship Id="rId17" Type="http://schemas.openxmlformats.org/officeDocument/2006/relationships/hyperlink" Target="https://www.worldometers.info/coronavirus/usa/connecticut/" TargetMode="External"/><Relationship Id="rId25" Type="http://schemas.openxmlformats.org/officeDocument/2006/relationships/hyperlink" Target="https://www.worldometers.info/coronavirus/usa/oklahom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alabam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florida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kentucky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louisian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printerSettings" Target="../printerSettings/printerSettings2.bin"/><Relationship Id="rId10" Type="http://schemas.openxmlformats.org/officeDocument/2006/relationships/hyperlink" Target="https://www.worldometers.info/coronavirus/usa/arizona/" TargetMode="External"/><Relationship Id="rId19" Type="http://schemas.openxmlformats.org/officeDocument/2006/relationships/hyperlink" Target="https://www.worldometers.info/coronavirus/usa/tennessee/" TargetMode="External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virginia/" TargetMode="External"/><Relationship Id="rId22" Type="http://schemas.openxmlformats.org/officeDocument/2006/relationships/hyperlink" Target="https://www.worldometers.info/coronavirus/usa/colorado/" TargetMode="External"/><Relationship Id="rId27" Type="http://schemas.openxmlformats.org/officeDocument/2006/relationships/hyperlink" Target="https://www.worldometers.info/coronavirus/usa/oregon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pennsylvania/" TargetMode="External"/><Relationship Id="rId13" Type="http://schemas.openxmlformats.org/officeDocument/2006/relationships/hyperlink" Target="https://www.worldometers.info/coronavirus/usa/north-carolina/" TargetMode="External"/><Relationship Id="rId18" Type="http://schemas.openxmlformats.org/officeDocument/2006/relationships/hyperlink" Target="https://www.worldometers.info/coronavirus/usa/indiana/" TargetMode="External"/><Relationship Id="rId26" Type="http://schemas.openxmlformats.org/officeDocument/2006/relationships/hyperlink" Target="https://www.worldometers.info/coronavirus/usa/new-mexico/" TargetMode="External"/><Relationship Id="rId3" Type="http://schemas.openxmlformats.org/officeDocument/2006/relationships/hyperlink" Target="https://www.worldometers.info/coronavirus/usa/new-jersey/" TargetMode="External"/><Relationship Id="rId21" Type="http://schemas.openxmlformats.org/officeDocument/2006/relationships/hyperlink" Target="https://www.worldometers.info/coronavirus/usa/washington/" TargetMode="External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maryland/" TargetMode="External"/><Relationship Id="rId17" Type="http://schemas.openxmlformats.org/officeDocument/2006/relationships/hyperlink" Target="https://www.worldometers.info/coronavirus/usa/connecticut/" TargetMode="External"/><Relationship Id="rId25" Type="http://schemas.openxmlformats.org/officeDocument/2006/relationships/hyperlink" Target="https://www.worldometers.info/coronavirus/usa/oklahom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alabam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florida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kentucky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louisiana/" TargetMode="External"/><Relationship Id="rId23" Type="http://schemas.openxmlformats.org/officeDocument/2006/relationships/hyperlink" Target="https://www.worldometers.info/coronavirus/usa/mississippi/" TargetMode="External"/><Relationship Id="rId10" Type="http://schemas.openxmlformats.org/officeDocument/2006/relationships/hyperlink" Target="https://www.worldometers.info/coronavirus/usa/arizona/" TargetMode="External"/><Relationship Id="rId19" Type="http://schemas.openxmlformats.org/officeDocument/2006/relationships/hyperlink" Target="https://www.worldometers.info/coronavirus/usa/tennessee/" TargetMode="External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virginia/" TargetMode="External"/><Relationship Id="rId22" Type="http://schemas.openxmlformats.org/officeDocument/2006/relationships/hyperlink" Target="https://www.worldometers.info/coronavirus/usa/colorado/" TargetMode="External"/><Relationship Id="rId27" Type="http://schemas.openxmlformats.org/officeDocument/2006/relationships/hyperlink" Target="https://www.worldometers.info/coronavirus/usa/oregon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pennsylvania/" TargetMode="External"/><Relationship Id="rId13" Type="http://schemas.openxmlformats.org/officeDocument/2006/relationships/hyperlink" Target="https://www.worldometers.info/coronavirus/usa/north-carolina/" TargetMode="External"/><Relationship Id="rId18" Type="http://schemas.openxmlformats.org/officeDocument/2006/relationships/hyperlink" Target="https://www.worldometers.info/coronavirus/usa/indiana/" TargetMode="External"/><Relationship Id="rId26" Type="http://schemas.openxmlformats.org/officeDocument/2006/relationships/hyperlink" Target="https://www.worldometers.info/coronavirus/usa/new-mexico/" TargetMode="External"/><Relationship Id="rId3" Type="http://schemas.openxmlformats.org/officeDocument/2006/relationships/hyperlink" Target="https://www.worldometers.info/coronavirus/usa/new-jersey/" TargetMode="External"/><Relationship Id="rId21" Type="http://schemas.openxmlformats.org/officeDocument/2006/relationships/hyperlink" Target="https://www.worldometers.info/coronavirus/usa/washington/" TargetMode="External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maryland/" TargetMode="External"/><Relationship Id="rId17" Type="http://schemas.openxmlformats.org/officeDocument/2006/relationships/hyperlink" Target="https://www.worldometers.info/coronavirus/usa/connecticut/" TargetMode="External"/><Relationship Id="rId25" Type="http://schemas.openxmlformats.org/officeDocument/2006/relationships/hyperlink" Target="https://www.worldometers.info/coronavirus/usa/oklahom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alabam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florida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kentucky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louisian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printerSettings" Target="../printerSettings/printerSettings3.bin"/><Relationship Id="rId10" Type="http://schemas.openxmlformats.org/officeDocument/2006/relationships/hyperlink" Target="https://www.worldometers.info/coronavirus/usa/arizona/" TargetMode="External"/><Relationship Id="rId19" Type="http://schemas.openxmlformats.org/officeDocument/2006/relationships/hyperlink" Target="https://www.worldometers.info/coronavirus/usa/tennessee/" TargetMode="External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virginia/" TargetMode="External"/><Relationship Id="rId22" Type="http://schemas.openxmlformats.org/officeDocument/2006/relationships/hyperlink" Target="https://www.worldometers.info/coronavirus/usa/colorado/" TargetMode="External"/><Relationship Id="rId27" Type="http://schemas.openxmlformats.org/officeDocument/2006/relationships/hyperlink" Target="https://www.worldometers.info/coronavirus/usa/oreg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0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23"/>
  </cols>
  <sheetData>
    <row r="1" spans="1:22" x14ac:dyDescent="0.35">
      <c r="L1" s="55" t="s">
        <v>68</v>
      </c>
      <c r="M1" s="55"/>
      <c r="N1" s="55"/>
      <c r="O1" s="6">
        <v>1.4999999999999999E-2</v>
      </c>
      <c r="P1" s="6"/>
      <c r="Q1" s="56" t="s">
        <v>77</v>
      </c>
      <c r="R1" s="56"/>
      <c r="S1" s="56"/>
      <c r="T1" s="56"/>
      <c r="U1" s="56"/>
    </row>
    <row r="2" spans="1:22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46"/>
      <c r="L2" s="28"/>
      <c r="N2" s="27" t="s">
        <v>62</v>
      </c>
      <c r="O2" s="27"/>
      <c r="P2" s="20"/>
      <c r="Q2" s="17">
        <v>0.15</v>
      </c>
      <c r="R2" s="17">
        <v>0.6</v>
      </c>
      <c r="S2" s="17">
        <v>0.25</v>
      </c>
      <c r="T2" s="17">
        <v>0.125</v>
      </c>
      <c r="U2" s="18">
        <f>O1</f>
        <v>1.4999999999999999E-2</v>
      </c>
      <c r="V2" s="16"/>
    </row>
    <row r="3" spans="1:22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11"/>
      <c r="L3" s="29"/>
      <c r="M3" s="11" t="s">
        <v>84</v>
      </c>
      <c r="N3" s="11" t="s">
        <v>58</v>
      </c>
      <c r="O3" s="11" t="s">
        <v>60</v>
      </c>
      <c r="P3" s="11"/>
      <c r="Q3" s="21" t="s">
        <v>69</v>
      </c>
      <c r="R3" s="21" t="s">
        <v>71</v>
      </c>
      <c r="S3" s="21" t="s">
        <v>73</v>
      </c>
      <c r="T3" s="21" t="s">
        <v>75</v>
      </c>
      <c r="U3" s="21" t="s">
        <v>76</v>
      </c>
      <c r="V3" s="21" t="s">
        <v>76</v>
      </c>
    </row>
    <row r="4" spans="1:22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11"/>
      <c r="L4" s="29"/>
      <c r="M4" s="11" t="s">
        <v>85</v>
      </c>
      <c r="N4" s="11" t="s">
        <v>59</v>
      </c>
      <c r="O4" s="11" t="s">
        <v>61</v>
      </c>
      <c r="P4" s="11"/>
      <c r="Q4" s="21" t="s">
        <v>70</v>
      </c>
      <c r="R4" s="21" t="s">
        <v>72</v>
      </c>
      <c r="S4" s="21" t="s">
        <v>74</v>
      </c>
      <c r="T4" s="21" t="s">
        <v>74</v>
      </c>
      <c r="U4" s="21" t="s">
        <v>5</v>
      </c>
      <c r="V4" s="21" t="s">
        <v>78</v>
      </c>
    </row>
    <row r="5" spans="1:22" ht="15" thickBot="1" x14ac:dyDescent="0.4">
      <c r="A5" s="44" t="s">
        <v>7</v>
      </c>
      <c r="B5" s="1">
        <v>416787</v>
      </c>
      <c r="C5" s="2"/>
      <c r="D5" s="1">
        <v>31484</v>
      </c>
      <c r="E5" s="2"/>
      <c r="F5" s="1">
        <v>296266</v>
      </c>
      <c r="G5" s="1">
        <v>21425</v>
      </c>
      <c r="H5" s="1">
        <v>1618</v>
      </c>
      <c r="I5" s="1">
        <v>3816485</v>
      </c>
      <c r="J5" s="1">
        <v>196184</v>
      </c>
      <c r="K5" s="7"/>
      <c r="L5" s="8"/>
      <c r="M5" s="26">
        <f t="shared" ref="M5:M6" si="0">D5/B5</f>
        <v>7.5539784110348937E-2</v>
      </c>
      <c r="N5" s="4">
        <f t="shared" ref="N5:N7" si="1">D5/$O$1</f>
        <v>2098933.3333333335</v>
      </c>
      <c r="O5" s="5">
        <f t="shared" ref="O5:O7" si="2">ABS(F5-N5)/N5</f>
        <v>0.85884925676534118</v>
      </c>
      <c r="P5" s="5"/>
      <c r="Q5" s="22">
        <f t="shared" ref="Q5:Q6" si="3">$Q$2*$N5</f>
        <v>314840</v>
      </c>
      <c r="R5" s="22">
        <f t="shared" ref="R5:R6" si="4">$R$2*$N5</f>
        <v>1259360</v>
      </c>
      <c r="S5" s="22">
        <f t="shared" ref="S5:S6" si="5">$S$2*$N5</f>
        <v>524733.33333333337</v>
      </c>
      <c r="T5" s="22">
        <f t="shared" ref="T5:T6" si="6">$T$2*$N5</f>
        <v>262366.66666666669</v>
      </c>
      <c r="U5" s="22">
        <f t="shared" ref="U5:U6" si="7">$U$2*$N5</f>
        <v>31484</v>
      </c>
      <c r="V5" s="19">
        <f t="shared" ref="V5:V6" si="8">N5-U5</f>
        <v>2067449.3333333335</v>
      </c>
    </row>
    <row r="6" spans="1:22" ht="15" thickBot="1" x14ac:dyDescent="0.4">
      <c r="A6" s="44" t="s">
        <v>10</v>
      </c>
      <c r="B6" s="1">
        <v>216089</v>
      </c>
      <c r="C6" s="2"/>
      <c r="D6" s="1">
        <v>5935</v>
      </c>
      <c r="E6" s="2"/>
      <c r="F6" s="1">
        <v>152068</v>
      </c>
      <c r="G6" s="1">
        <v>5469</v>
      </c>
      <c r="H6" s="2">
        <v>150</v>
      </c>
      <c r="I6" s="1">
        <v>3955952</v>
      </c>
      <c r="J6" s="1">
        <v>100120</v>
      </c>
      <c r="K6" s="7"/>
      <c r="L6" s="8"/>
      <c r="M6" s="26">
        <f t="shared" si="0"/>
        <v>2.7465535034175734E-2</v>
      </c>
      <c r="N6" s="4">
        <f t="shared" si="1"/>
        <v>395666.66666666669</v>
      </c>
      <c r="O6" s="5">
        <f t="shared" si="2"/>
        <v>0.61566638584667233</v>
      </c>
      <c r="P6" s="5"/>
      <c r="Q6" s="22">
        <f t="shared" si="3"/>
        <v>59350</v>
      </c>
      <c r="R6" s="22">
        <f t="shared" si="4"/>
        <v>237400</v>
      </c>
      <c r="S6" s="22">
        <f t="shared" si="5"/>
        <v>98916.666666666672</v>
      </c>
      <c r="T6" s="22">
        <f t="shared" si="6"/>
        <v>49458.333333333336</v>
      </c>
      <c r="U6" s="22">
        <f t="shared" si="7"/>
        <v>5935</v>
      </c>
      <c r="V6" s="19">
        <f t="shared" si="8"/>
        <v>389731.66666666669</v>
      </c>
    </row>
    <row r="7" spans="1:22" ht="15" thickBot="1" x14ac:dyDescent="0.4">
      <c r="A7" s="44" t="s">
        <v>8</v>
      </c>
      <c r="B7" s="1">
        <v>176354</v>
      </c>
      <c r="C7" s="2"/>
      <c r="D7" s="1">
        <v>15118</v>
      </c>
      <c r="E7" s="2"/>
      <c r="F7" s="1">
        <v>118886</v>
      </c>
      <c r="G7" s="1">
        <v>19855</v>
      </c>
      <c r="H7" s="1">
        <v>1702</v>
      </c>
      <c r="I7" s="1">
        <v>1387833</v>
      </c>
      <c r="J7" s="1">
        <v>156249</v>
      </c>
      <c r="K7" s="7"/>
      <c r="L7" s="8"/>
      <c r="M7" s="25"/>
      <c r="N7" s="4">
        <f t="shared" si="1"/>
        <v>1007866.6666666667</v>
      </c>
      <c r="O7" s="5">
        <f t="shared" si="2"/>
        <v>0.88204193676412224</v>
      </c>
      <c r="P7" s="5"/>
      <c r="Q7" s="22" t="e">
        <f>#REF!*$N7</f>
        <v>#REF!</v>
      </c>
      <c r="R7" s="22" t="e">
        <f>#REF!*$N7</f>
        <v>#REF!</v>
      </c>
      <c r="S7" s="22" t="e">
        <f>#REF!*$N7</f>
        <v>#REF!</v>
      </c>
      <c r="T7" s="22" t="e">
        <f>#REF!*$N7</f>
        <v>#REF!</v>
      </c>
      <c r="U7" s="22" t="e">
        <f>#REF!*$N7</f>
        <v>#REF!</v>
      </c>
    </row>
    <row r="8" spans="1:22" ht="15" thickBot="1" x14ac:dyDescent="0.4">
      <c r="A8" s="44" t="s">
        <v>15</v>
      </c>
      <c r="B8" s="1">
        <v>153175</v>
      </c>
      <c r="C8" s="2"/>
      <c r="D8" s="1">
        <v>2416</v>
      </c>
      <c r="E8" s="2"/>
      <c r="F8" s="1">
        <v>70768</v>
      </c>
      <c r="G8" s="1">
        <v>5283</v>
      </c>
      <c r="H8" s="2">
        <v>83</v>
      </c>
      <c r="I8" s="1">
        <v>2006724</v>
      </c>
      <c r="J8" s="1">
        <v>69207</v>
      </c>
      <c r="K8" s="7"/>
      <c r="L8" s="8"/>
      <c r="M8" s="24"/>
      <c r="N8" s="4"/>
      <c r="O8" s="5"/>
      <c r="P8" s="5"/>
    </row>
    <row r="9" spans="1:22" ht="15" thickBot="1" x14ac:dyDescent="0.4">
      <c r="A9" s="44" t="s">
        <v>12</v>
      </c>
      <c r="B9" s="1">
        <v>142776</v>
      </c>
      <c r="C9" s="2"/>
      <c r="D9" s="1">
        <v>7089</v>
      </c>
      <c r="E9" s="2"/>
      <c r="F9" s="1">
        <v>24626</v>
      </c>
      <c r="G9" s="1">
        <v>11267</v>
      </c>
      <c r="H9" s="2">
        <v>559</v>
      </c>
      <c r="I9" s="1">
        <v>1546031</v>
      </c>
      <c r="J9" s="1">
        <v>122005</v>
      </c>
      <c r="K9" s="7"/>
      <c r="L9" s="8"/>
    </row>
    <row r="10" spans="1:22" ht="15" thickBot="1" x14ac:dyDescent="0.4">
      <c r="A10" s="44" t="s">
        <v>13</v>
      </c>
      <c r="B10" s="1">
        <v>141075</v>
      </c>
      <c r="C10" s="2"/>
      <c r="D10" s="1">
        <v>3419</v>
      </c>
      <c r="E10" s="2"/>
      <c r="F10" s="1">
        <v>115322</v>
      </c>
      <c r="G10" s="1">
        <v>6568</v>
      </c>
      <c r="H10" s="2">
        <v>159</v>
      </c>
      <c r="I10" s="1">
        <v>1883244</v>
      </c>
      <c r="J10" s="1">
        <v>87684</v>
      </c>
      <c r="K10" s="7"/>
      <c r="L10" s="8"/>
    </row>
    <row r="11" spans="1:22" ht="15" thickBot="1" x14ac:dyDescent="0.4">
      <c r="A11" s="44" t="s">
        <v>17</v>
      </c>
      <c r="B11" s="1">
        <v>108667</v>
      </c>
      <c r="C11" s="2"/>
      <c r="D11" s="1">
        <v>8060</v>
      </c>
      <c r="E11" s="2"/>
      <c r="F11" s="1">
        <v>9203</v>
      </c>
      <c r="G11" s="1">
        <v>15766</v>
      </c>
      <c r="H11" s="1">
        <v>1169</v>
      </c>
      <c r="I11" s="1">
        <v>901142</v>
      </c>
      <c r="J11" s="1">
        <v>130742</v>
      </c>
      <c r="K11" s="8"/>
      <c r="L11" s="8"/>
    </row>
    <row r="12" spans="1:22" ht="15" thickBot="1" x14ac:dyDescent="0.4">
      <c r="A12" s="44" t="s">
        <v>19</v>
      </c>
      <c r="B12" s="1">
        <v>89874</v>
      </c>
      <c r="C12" s="2"/>
      <c r="D12" s="1">
        <v>6663</v>
      </c>
      <c r="E12" s="2"/>
      <c r="F12" s="1">
        <v>16525</v>
      </c>
      <c r="G12" s="1">
        <v>7020</v>
      </c>
      <c r="H12" s="2">
        <v>520</v>
      </c>
      <c r="I12" s="1">
        <v>742982</v>
      </c>
      <c r="J12" s="1">
        <v>58036</v>
      </c>
      <c r="K12" s="7"/>
      <c r="L12" s="8"/>
    </row>
    <row r="13" spans="1:22" ht="15" thickBot="1" x14ac:dyDescent="0.4">
      <c r="A13" s="44" t="s">
        <v>16</v>
      </c>
      <c r="B13" s="1">
        <v>77210</v>
      </c>
      <c r="C13" s="2"/>
      <c r="D13" s="1">
        <v>2778</v>
      </c>
      <c r="E13" s="2"/>
      <c r="F13" s="1">
        <v>66209</v>
      </c>
      <c r="G13" s="1">
        <v>7272</v>
      </c>
      <c r="H13" s="2">
        <v>262</v>
      </c>
      <c r="I13" s="1">
        <v>961054</v>
      </c>
      <c r="J13" s="1">
        <v>90517</v>
      </c>
      <c r="K13" s="8"/>
      <c r="L13" s="8"/>
    </row>
    <row r="14" spans="1:22" ht="15" thickBot="1" x14ac:dyDescent="0.4">
      <c r="A14" s="44" t="s">
        <v>33</v>
      </c>
      <c r="B14" s="1">
        <v>73908</v>
      </c>
      <c r="C14" s="2"/>
      <c r="D14" s="1">
        <v>1588</v>
      </c>
      <c r="E14" s="2"/>
      <c r="F14" s="1">
        <v>63394</v>
      </c>
      <c r="G14" s="1">
        <v>10154</v>
      </c>
      <c r="H14" s="2">
        <v>218</v>
      </c>
      <c r="I14" s="1">
        <v>674424</v>
      </c>
      <c r="J14" s="1">
        <v>92657</v>
      </c>
      <c r="K14" s="8"/>
      <c r="L14" s="8"/>
    </row>
    <row r="15" spans="1:22" ht="15" thickBot="1" x14ac:dyDescent="0.4">
      <c r="A15" s="44" t="s">
        <v>11</v>
      </c>
      <c r="B15" s="1">
        <v>69946</v>
      </c>
      <c r="C15" s="2"/>
      <c r="D15" s="1">
        <v>6158</v>
      </c>
      <c r="E15" s="2"/>
      <c r="F15" s="1">
        <v>12689</v>
      </c>
      <c r="G15" s="1">
        <v>7004</v>
      </c>
      <c r="H15" s="2">
        <v>617</v>
      </c>
      <c r="I15" s="1">
        <v>1190816</v>
      </c>
      <c r="J15" s="1">
        <v>119238</v>
      </c>
      <c r="K15" s="7"/>
      <c r="L15" s="8"/>
    </row>
    <row r="16" spans="1:22" ht="15" thickBot="1" x14ac:dyDescent="0.4">
      <c r="A16" s="44" t="s">
        <v>26</v>
      </c>
      <c r="B16" s="1">
        <v>66777</v>
      </c>
      <c r="C16" s="2"/>
      <c r="D16" s="1">
        <v>3168</v>
      </c>
      <c r="E16" s="2"/>
      <c r="F16" s="1">
        <v>58633</v>
      </c>
      <c r="G16" s="1">
        <v>11045</v>
      </c>
      <c r="H16" s="2">
        <v>524</v>
      </c>
      <c r="I16" s="1">
        <v>631490</v>
      </c>
      <c r="J16" s="1">
        <v>104453</v>
      </c>
      <c r="K16" s="8"/>
      <c r="L16" s="8"/>
    </row>
    <row r="17" spans="1:12" ht="15" thickBot="1" x14ac:dyDescent="0.4">
      <c r="A17" s="44" t="s">
        <v>24</v>
      </c>
      <c r="B17" s="1">
        <v>62197</v>
      </c>
      <c r="C17" s="2"/>
      <c r="D17" s="1">
        <v>1356</v>
      </c>
      <c r="E17" s="2"/>
      <c r="F17" s="1">
        <v>23136</v>
      </c>
      <c r="G17" s="1">
        <v>5930</v>
      </c>
      <c r="H17" s="2">
        <v>129</v>
      </c>
      <c r="I17" s="1">
        <v>871905</v>
      </c>
      <c r="J17" s="1">
        <v>83133</v>
      </c>
      <c r="K17" s="7"/>
      <c r="L17" s="8"/>
    </row>
    <row r="18" spans="1:12" ht="15" thickBot="1" x14ac:dyDescent="0.4">
      <c r="A18" s="44" t="s">
        <v>29</v>
      </c>
      <c r="B18" s="1">
        <v>61736</v>
      </c>
      <c r="C18" s="2"/>
      <c r="D18" s="1">
        <v>1732</v>
      </c>
      <c r="E18" s="2"/>
      <c r="F18" s="1">
        <v>51999</v>
      </c>
      <c r="G18" s="1">
        <v>7233</v>
      </c>
      <c r="H18" s="2">
        <v>203</v>
      </c>
      <c r="I18" s="1">
        <v>693730</v>
      </c>
      <c r="J18" s="1">
        <v>81276</v>
      </c>
      <c r="K18" s="7"/>
      <c r="L18" s="8"/>
    </row>
    <row r="19" spans="1:12" ht="15" thickBot="1" x14ac:dyDescent="0.4">
      <c r="A19" s="44" t="s">
        <v>14</v>
      </c>
      <c r="B19" s="1">
        <v>56258</v>
      </c>
      <c r="C19" s="2"/>
      <c r="D19" s="1">
        <v>3206</v>
      </c>
      <c r="E19" s="2"/>
      <c r="F19" s="1">
        <v>13260</v>
      </c>
      <c r="G19" s="1">
        <v>12102</v>
      </c>
      <c r="H19" s="2">
        <v>690</v>
      </c>
      <c r="I19" s="1">
        <v>696111</v>
      </c>
      <c r="J19" s="1">
        <v>149740</v>
      </c>
      <c r="K19" s="7"/>
      <c r="L19" s="8"/>
    </row>
    <row r="20" spans="1:12" ht="15" thickBot="1" x14ac:dyDescent="0.4">
      <c r="A20" s="44" t="s">
        <v>21</v>
      </c>
      <c r="B20" s="1">
        <v>50900</v>
      </c>
      <c r="C20" s="2"/>
      <c r="D20" s="1">
        <v>2836</v>
      </c>
      <c r="E20" s="2"/>
      <c r="F20" s="1">
        <v>35741</v>
      </c>
      <c r="G20" s="1">
        <v>4354</v>
      </c>
      <c r="H20" s="2">
        <v>243</v>
      </c>
      <c r="I20" s="1">
        <v>756765</v>
      </c>
      <c r="J20" s="1">
        <v>64741</v>
      </c>
      <c r="K20" s="7"/>
      <c r="L20" s="8"/>
    </row>
    <row r="21" spans="1:12" ht="15" thickBot="1" x14ac:dyDescent="0.4">
      <c r="A21" s="44" t="s">
        <v>23</v>
      </c>
      <c r="B21" s="1">
        <v>46303</v>
      </c>
      <c r="C21" s="2"/>
      <c r="D21" s="1">
        <v>4316</v>
      </c>
      <c r="E21" s="2"/>
      <c r="F21" s="1">
        <v>31975</v>
      </c>
      <c r="G21" s="1">
        <v>12987</v>
      </c>
      <c r="H21" s="1">
        <v>1211</v>
      </c>
      <c r="I21" s="1">
        <v>438623</v>
      </c>
      <c r="J21" s="1">
        <v>123026</v>
      </c>
      <c r="K21" s="8"/>
      <c r="L21" s="8"/>
    </row>
    <row r="22" spans="1:12" ht="15" thickBot="1" x14ac:dyDescent="0.4">
      <c r="A22" s="44" t="s">
        <v>27</v>
      </c>
      <c r="B22" s="1">
        <v>44930</v>
      </c>
      <c r="C22" s="2"/>
      <c r="D22" s="1">
        <v>2619</v>
      </c>
      <c r="E22" s="2"/>
      <c r="F22" s="1">
        <v>8376</v>
      </c>
      <c r="G22" s="1">
        <v>6674</v>
      </c>
      <c r="H22" s="2">
        <v>389</v>
      </c>
      <c r="I22" s="1">
        <v>470535</v>
      </c>
      <c r="J22" s="1">
        <v>69893</v>
      </c>
      <c r="K22" s="7"/>
      <c r="L22" s="8"/>
    </row>
    <row r="23" spans="1:12" ht="15" thickBot="1" x14ac:dyDescent="0.4">
      <c r="A23" s="44" t="s">
        <v>20</v>
      </c>
      <c r="B23" s="1">
        <v>40172</v>
      </c>
      <c r="C23" s="2"/>
      <c r="D23" s="2">
        <v>584</v>
      </c>
      <c r="E23" s="2"/>
      <c r="F23" s="1">
        <v>13429</v>
      </c>
      <c r="G23" s="1">
        <v>5882</v>
      </c>
      <c r="H23" s="2">
        <v>86</v>
      </c>
      <c r="I23" s="1">
        <v>748553</v>
      </c>
      <c r="J23" s="1">
        <v>109611</v>
      </c>
      <c r="K23" s="7"/>
      <c r="L23" s="8"/>
    </row>
    <row r="24" spans="1:12" ht="15" thickBot="1" x14ac:dyDescent="0.4">
      <c r="A24" s="3" t="s">
        <v>32</v>
      </c>
      <c r="B24" s="1">
        <v>35549</v>
      </c>
      <c r="C24" s="2"/>
      <c r="D24" s="1">
        <v>1460</v>
      </c>
      <c r="E24" s="2"/>
      <c r="F24" s="1">
        <v>3280</v>
      </c>
      <c r="G24" s="1">
        <v>6303</v>
      </c>
      <c r="H24" s="2">
        <v>259</v>
      </c>
      <c r="I24" s="1">
        <v>585417</v>
      </c>
      <c r="J24" s="1">
        <v>103804</v>
      </c>
      <c r="K24" s="7"/>
      <c r="L24" s="8"/>
    </row>
    <row r="25" spans="1:12" ht="15" thickBot="1" x14ac:dyDescent="0.4">
      <c r="A25" s="44" t="s">
        <v>36</v>
      </c>
      <c r="B25" s="1">
        <v>35441</v>
      </c>
      <c r="C25" s="2"/>
      <c r="D25" s="2">
        <v>919</v>
      </c>
      <c r="E25" s="2"/>
      <c r="F25" s="1">
        <v>15656</v>
      </c>
      <c r="G25" s="1">
        <v>7228</v>
      </c>
      <c r="H25" s="2">
        <v>187</v>
      </c>
      <c r="I25" s="1">
        <v>385803</v>
      </c>
      <c r="J25" s="1">
        <v>78684</v>
      </c>
      <c r="K25" s="8"/>
      <c r="L25" s="8"/>
    </row>
    <row r="26" spans="1:12" ht="15" thickBot="1" x14ac:dyDescent="0.4">
      <c r="A26" s="3" t="s">
        <v>25</v>
      </c>
      <c r="B26" s="1">
        <v>33320</v>
      </c>
      <c r="C26" s="2"/>
      <c r="D26" s="2">
        <v>716</v>
      </c>
      <c r="E26" s="2"/>
      <c r="F26" s="1">
        <v>19148</v>
      </c>
      <c r="G26" s="1">
        <v>6472</v>
      </c>
      <c r="H26" s="2">
        <v>139</v>
      </c>
      <c r="I26" s="1">
        <v>398625</v>
      </c>
      <c r="J26" s="1">
        <v>77422</v>
      </c>
      <c r="K26" s="7"/>
      <c r="L26" s="8"/>
    </row>
    <row r="27" spans="1:12" ht="15" thickBot="1" x14ac:dyDescent="0.4">
      <c r="A27" s="44" t="s">
        <v>9</v>
      </c>
      <c r="B27" s="1">
        <v>32698</v>
      </c>
      <c r="C27" s="2"/>
      <c r="D27" s="1">
        <v>1310</v>
      </c>
      <c r="E27" s="2"/>
      <c r="F27" s="1">
        <v>20730</v>
      </c>
      <c r="G27" s="1">
        <v>4294</v>
      </c>
      <c r="H27" s="2">
        <v>172</v>
      </c>
      <c r="I27" s="1">
        <v>534443</v>
      </c>
      <c r="J27" s="1">
        <v>70184</v>
      </c>
      <c r="K27" s="7"/>
      <c r="L27" s="8"/>
    </row>
    <row r="28" spans="1:12" ht="15" thickBot="1" x14ac:dyDescent="0.4">
      <c r="A28" s="44" t="s">
        <v>18</v>
      </c>
      <c r="B28" s="1">
        <v>32307</v>
      </c>
      <c r="C28" s="2"/>
      <c r="D28" s="1">
        <v>1676</v>
      </c>
      <c r="E28" s="2"/>
      <c r="F28" s="1">
        <v>23604</v>
      </c>
      <c r="G28" s="1">
        <v>5610</v>
      </c>
      <c r="H28" s="2">
        <v>291</v>
      </c>
      <c r="I28" s="1">
        <v>316734</v>
      </c>
      <c r="J28" s="1">
        <v>55001</v>
      </c>
      <c r="K28" s="8"/>
      <c r="L28" s="8"/>
    </row>
    <row r="29" spans="1:12" ht="15" thickBot="1" x14ac:dyDescent="0.4">
      <c r="A29" s="3" t="s">
        <v>41</v>
      </c>
      <c r="B29" s="1">
        <v>28593</v>
      </c>
      <c r="C29" s="53">
        <v>103</v>
      </c>
      <c r="D29" s="2">
        <v>706</v>
      </c>
      <c r="E29" s="57">
        <v>1</v>
      </c>
      <c r="F29" s="1">
        <v>10196</v>
      </c>
      <c r="G29" s="1">
        <v>9063</v>
      </c>
      <c r="H29" s="2">
        <v>224</v>
      </c>
      <c r="I29" s="1">
        <v>298399</v>
      </c>
      <c r="J29" s="1">
        <v>94578</v>
      </c>
      <c r="K29" s="7"/>
      <c r="L29" s="8"/>
    </row>
    <row r="30" spans="1:12" ht="15" thickBot="1" x14ac:dyDescent="0.4">
      <c r="A30" s="3" t="s">
        <v>22</v>
      </c>
      <c r="B30" s="1">
        <v>27743</v>
      </c>
      <c r="C30" s="2"/>
      <c r="D30" s="2">
        <v>777</v>
      </c>
      <c r="E30" s="2"/>
      <c r="F30" s="1">
        <v>5013</v>
      </c>
      <c r="G30" s="1">
        <v>4765</v>
      </c>
      <c r="H30" s="2">
        <v>133</v>
      </c>
      <c r="I30" s="1">
        <v>552454</v>
      </c>
      <c r="J30" s="1">
        <v>94884</v>
      </c>
      <c r="K30" s="7"/>
      <c r="L30" s="8"/>
    </row>
    <row r="31" spans="1:12" ht="15" thickBot="1" x14ac:dyDescent="0.4">
      <c r="A31" s="44" t="s">
        <v>30</v>
      </c>
      <c r="B31" s="1">
        <v>25892</v>
      </c>
      <c r="C31" s="2"/>
      <c r="D31" s="1">
        <v>1039</v>
      </c>
      <c r="E31" s="2"/>
      <c r="F31" s="1">
        <v>7611</v>
      </c>
      <c r="G31" s="1">
        <v>8700</v>
      </c>
      <c r="H31" s="2">
        <v>349</v>
      </c>
      <c r="I31" s="1">
        <v>291863</v>
      </c>
      <c r="J31" s="1">
        <v>98067</v>
      </c>
      <c r="K31" s="7"/>
      <c r="L31" s="8"/>
    </row>
    <row r="32" spans="1:12" ht="15" thickBot="1" x14ac:dyDescent="0.4">
      <c r="A32" s="3" t="s">
        <v>35</v>
      </c>
      <c r="B32" s="1">
        <v>21201</v>
      </c>
      <c r="C32" s="2"/>
      <c r="D32" s="1">
        <v>1023</v>
      </c>
      <c r="E32" s="2"/>
      <c r="F32" s="1">
        <v>16076</v>
      </c>
      <c r="G32" s="1">
        <v>3454</v>
      </c>
      <c r="H32" s="2">
        <v>167</v>
      </c>
      <c r="I32" s="1">
        <v>402659</v>
      </c>
      <c r="J32" s="1">
        <v>65607</v>
      </c>
      <c r="K32" s="7"/>
      <c r="L32" s="8"/>
    </row>
    <row r="33" spans="1:12" ht="15" thickBot="1" x14ac:dyDescent="0.4">
      <c r="A33" s="3" t="s">
        <v>28</v>
      </c>
      <c r="B33" s="1">
        <v>21100</v>
      </c>
      <c r="C33" s="2"/>
      <c r="D33" s="2">
        <v>167</v>
      </c>
      <c r="E33" s="2"/>
      <c r="F33" s="1">
        <v>9002</v>
      </c>
      <c r="G33" s="1">
        <v>6581</v>
      </c>
      <c r="H33" s="2">
        <v>52</v>
      </c>
      <c r="I33" s="1">
        <v>328449</v>
      </c>
      <c r="J33" s="1">
        <v>102450</v>
      </c>
      <c r="K33" s="8"/>
      <c r="L33" s="8"/>
    </row>
    <row r="34" spans="1:12" ht="15" thickBot="1" x14ac:dyDescent="0.4">
      <c r="A34" s="3" t="s">
        <v>34</v>
      </c>
      <c r="B34" s="1">
        <v>19818</v>
      </c>
      <c r="C34" s="2"/>
      <c r="D34" s="2">
        <v>264</v>
      </c>
      <c r="E34" s="2"/>
      <c r="F34" s="1">
        <v>5918</v>
      </c>
      <c r="G34" s="1">
        <v>6567</v>
      </c>
      <c r="H34" s="2">
        <v>87</v>
      </c>
      <c r="I34" s="1">
        <v>297104</v>
      </c>
      <c r="J34" s="1">
        <v>98450</v>
      </c>
      <c r="K34" s="7"/>
      <c r="L34" s="8"/>
    </row>
    <row r="35" spans="1:12" ht="15" thickBot="1" x14ac:dyDescent="0.4">
      <c r="A35" s="3" t="s">
        <v>50</v>
      </c>
      <c r="B35" s="1">
        <v>18899</v>
      </c>
      <c r="C35" s="2"/>
      <c r="D35" s="2">
        <v>267</v>
      </c>
      <c r="E35" s="2"/>
      <c r="F35" s="1">
        <v>5310</v>
      </c>
      <c r="G35" s="1">
        <v>9770</v>
      </c>
      <c r="H35" s="2">
        <v>138</v>
      </c>
      <c r="I35" s="1">
        <v>175484</v>
      </c>
      <c r="J35" s="1">
        <v>90717</v>
      </c>
      <c r="K35" s="7"/>
      <c r="L35" s="8"/>
    </row>
    <row r="36" spans="1:12" ht="15" thickBot="1" x14ac:dyDescent="0.4">
      <c r="A36" s="3" t="s">
        <v>31</v>
      </c>
      <c r="B36" s="1">
        <v>17160</v>
      </c>
      <c r="C36" s="2"/>
      <c r="D36" s="2">
        <v>500</v>
      </c>
      <c r="E36" s="2"/>
      <c r="F36" s="1">
        <v>5697</v>
      </c>
      <c r="G36" s="1">
        <v>5571</v>
      </c>
      <c r="H36" s="2">
        <v>162</v>
      </c>
      <c r="I36" s="1">
        <v>307131</v>
      </c>
      <c r="J36" s="1">
        <v>99713</v>
      </c>
      <c r="K36" s="7"/>
      <c r="L36" s="8"/>
    </row>
    <row r="37" spans="1:12" ht="15" thickBot="1" x14ac:dyDescent="0.4">
      <c r="A37" s="3" t="s">
        <v>40</v>
      </c>
      <c r="B37" s="1">
        <v>16661</v>
      </c>
      <c r="C37" s="2"/>
      <c r="D37" s="2">
        <v>927</v>
      </c>
      <c r="E37" s="2"/>
      <c r="F37" s="1">
        <v>14134</v>
      </c>
      <c r="G37" s="1">
        <v>15727</v>
      </c>
      <c r="H37" s="2">
        <v>875</v>
      </c>
      <c r="I37" s="1">
        <v>230508</v>
      </c>
      <c r="J37" s="1">
        <v>217592</v>
      </c>
      <c r="K37" s="8"/>
      <c r="L37" s="8"/>
    </row>
    <row r="38" spans="1:12" ht="15" thickBot="1" x14ac:dyDescent="0.4">
      <c r="A38" s="44" t="s">
        <v>38</v>
      </c>
      <c r="B38" s="1">
        <v>15232</v>
      </c>
      <c r="C38" s="2"/>
      <c r="D38" s="2">
        <v>558</v>
      </c>
      <c r="E38" s="2"/>
      <c r="F38" s="1">
        <v>10944</v>
      </c>
      <c r="G38" s="1">
        <v>3409</v>
      </c>
      <c r="H38" s="2">
        <v>125</v>
      </c>
      <c r="I38" s="1">
        <v>391765</v>
      </c>
      <c r="J38" s="1">
        <v>87689</v>
      </c>
      <c r="K38" s="7"/>
      <c r="L38" s="8"/>
    </row>
    <row r="39" spans="1:12" ht="15" thickBot="1" x14ac:dyDescent="0.4">
      <c r="A39" s="3" t="s">
        <v>45</v>
      </c>
      <c r="B39" s="1">
        <v>13891</v>
      </c>
      <c r="C39" s="2"/>
      <c r="D39" s="2">
        <v>271</v>
      </c>
      <c r="E39" s="2"/>
      <c r="F39" s="1">
        <v>4914</v>
      </c>
      <c r="G39" s="1">
        <v>4768</v>
      </c>
      <c r="H39" s="2">
        <v>93</v>
      </c>
      <c r="I39" s="1">
        <v>167859</v>
      </c>
      <c r="J39" s="1">
        <v>57618</v>
      </c>
      <c r="K39" s="7"/>
      <c r="L39" s="8"/>
    </row>
    <row r="40" spans="1:12" ht="15" thickBot="1" x14ac:dyDescent="0.4">
      <c r="A40" s="44" t="s">
        <v>46</v>
      </c>
      <c r="B40" s="1">
        <v>12944</v>
      </c>
      <c r="C40" s="2"/>
      <c r="D40" s="2">
        <v>385</v>
      </c>
      <c r="E40" s="2"/>
      <c r="F40" s="1">
        <v>3162</v>
      </c>
      <c r="G40" s="1">
        <v>3271</v>
      </c>
      <c r="H40" s="2">
        <v>97</v>
      </c>
      <c r="I40" s="1">
        <v>326015</v>
      </c>
      <c r="J40" s="1">
        <v>82390</v>
      </c>
      <c r="K40" s="7"/>
      <c r="L40" s="8"/>
    </row>
    <row r="41" spans="1:12" ht="15" thickBot="1" x14ac:dyDescent="0.4">
      <c r="A41" s="44" t="s">
        <v>44</v>
      </c>
      <c r="B41" s="1">
        <v>11809</v>
      </c>
      <c r="C41" s="2"/>
      <c r="D41" s="2">
        <v>492</v>
      </c>
      <c r="E41" s="2"/>
      <c r="F41" s="1">
        <v>6066</v>
      </c>
      <c r="G41" s="1">
        <v>5632</v>
      </c>
      <c r="H41" s="2">
        <v>235</v>
      </c>
      <c r="I41" s="1">
        <v>331048</v>
      </c>
      <c r="J41" s="1">
        <v>157880</v>
      </c>
      <c r="K41" s="7"/>
      <c r="L41" s="8"/>
    </row>
    <row r="42" spans="1:12" ht="15" thickBot="1" x14ac:dyDescent="0.4">
      <c r="A42" s="3" t="s">
        <v>43</v>
      </c>
      <c r="B42" s="1">
        <v>11226</v>
      </c>
      <c r="C42" s="2"/>
      <c r="D42" s="2">
        <v>507</v>
      </c>
      <c r="E42" s="2"/>
      <c r="F42" s="1">
        <v>4054</v>
      </c>
      <c r="G42" s="1">
        <v>11528</v>
      </c>
      <c r="H42" s="2">
        <v>521</v>
      </c>
      <c r="I42" s="1">
        <v>106346</v>
      </c>
      <c r="J42" s="1">
        <v>109211</v>
      </c>
      <c r="K42" s="8"/>
      <c r="L42" s="8"/>
    </row>
    <row r="43" spans="1:12" ht="21.5" thickBot="1" x14ac:dyDescent="0.4">
      <c r="A43" s="3" t="s">
        <v>63</v>
      </c>
      <c r="B43" s="1">
        <v>10248</v>
      </c>
      <c r="C43" s="2"/>
      <c r="D43" s="2">
        <v>550</v>
      </c>
      <c r="E43" s="2"/>
      <c r="F43" s="1">
        <v>8499</v>
      </c>
      <c r="G43" s="1">
        <v>14521</v>
      </c>
      <c r="H43" s="2">
        <v>779</v>
      </c>
      <c r="I43" s="1">
        <v>93132</v>
      </c>
      <c r="J43" s="1">
        <v>131962</v>
      </c>
      <c r="K43" s="8"/>
      <c r="L43" s="8"/>
    </row>
    <row r="44" spans="1:12" ht="15" thickBot="1" x14ac:dyDescent="0.4">
      <c r="A44" s="44" t="s">
        <v>37</v>
      </c>
      <c r="B44" s="1">
        <v>8341</v>
      </c>
      <c r="C44" s="2"/>
      <c r="D44" s="2">
        <v>202</v>
      </c>
      <c r="E44" s="2"/>
      <c r="F44" s="1">
        <v>5490</v>
      </c>
      <c r="G44" s="1">
        <v>1978</v>
      </c>
      <c r="H44" s="2">
        <v>48</v>
      </c>
      <c r="I44" s="1">
        <v>231658</v>
      </c>
      <c r="J44" s="1">
        <v>54925</v>
      </c>
      <c r="K44" s="7"/>
      <c r="L44" s="8"/>
    </row>
    <row r="45" spans="1:12" ht="15" thickBot="1" x14ac:dyDescent="0.4">
      <c r="A45" s="3" t="s">
        <v>54</v>
      </c>
      <c r="B45" s="1">
        <v>6681</v>
      </c>
      <c r="C45" s="2"/>
      <c r="D45" s="2">
        <v>91</v>
      </c>
      <c r="E45" s="2"/>
      <c r="F45" s="2">
        <v>838</v>
      </c>
      <c r="G45" s="1">
        <v>7552</v>
      </c>
      <c r="H45" s="2">
        <v>103</v>
      </c>
      <c r="I45" s="1">
        <v>78893</v>
      </c>
      <c r="J45" s="1">
        <v>89179</v>
      </c>
      <c r="K45" s="8"/>
      <c r="L45" s="8"/>
    </row>
    <row r="46" spans="1:12" ht="15" thickBot="1" x14ac:dyDescent="0.4">
      <c r="A46" s="3" t="s">
        <v>42</v>
      </c>
      <c r="B46" s="1">
        <v>5747</v>
      </c>
      <c r="C46" s="2"/>
      <c r="D46" s="2">
        <v>367</v>
      </c>
      <c r="E46" s="2"/>
      <c r="F46" s="2">
        <v>968</v>
      </c>
      <c r="G46" s="1">
        <v>4227</v>
      </c>
      <c r="H46" s="2">
        <v>270</v>
      </c>
      <c r="I46" s="1">
        <v>136310</v>
      </c>
      <c r="J46" s="1">
        <v>100249</v>
      </c>
      <c r="K46" s="8"/>
      <c r="L46" s="8"/>
    </row>
    <row r="47" spans="1:12" ht="15" thickBot="1" x14ac:dyDescent="0.4">
      <c r="A47" s="3" t="s">
        <v>49</v>
      </c>
      <c r="B47" s="1">
        <v>5319</v>
      </c>
      <c r="C47" s="2"/>
      <c r="D47" s="2">
        <v>91</v>
      </c>
      <c r="E47" s="2"/>
      <c r="F47" s="1">
        <v>1330</v>
      </c>
      <c r="G47" s="1">
        <v>2976</v>
      </c>
      <c r="H47" s="2">
        <v>51</v>
      </c>
      <c r="I47" s="1">
        <v>86345</v>
      </c>
      <c r="J47" s="1">
        <v>48317</v>
      </c>
      <c r="K47" s="7"/>
      <c r="L47" s="8"/>
    </row>
    <row r="48" spans="1:12" ht="15" thickBot="1" x14ac:dyDescent="0.4">
      <c r="A48" s="3" t="s">
        <v>53</v>
      </c>
      <c r="B48" s="1">
        <v>3495</v>
      </c>
      <c r="C48" s="2"/>
      <c r="D48" s="2">
        <v>79</v>
      </c>
      <c r="E48" s="2"/>
      <c r="F48" s="2">
        <v>277</v>
      </c>
      <c r="G48" s="1">
        <v>4586</v>
      </c>
      <c r="H48" s="2">
        <v>104</v>
      </c>
      <c r="I48" s="1">
        <v>103925</v>
      </c>
      <c r="J48" s="1">
        <v>136373</v>
      </c>
      <c r="K48" s="8"/>
      <c r="L48" s="8"/>
    </row>
    <row r="49" spans="1:12" ht="15" thickBot="1" x14ac:dyDescent="0.4">
      <c r="A49" s="3" t="s">
        <v>39</v>
      </c>
      <c r="B49" s="1">
        <v>3191</v>
      </c>
      <c r="C49" s="2"/>
      <c r="D49" s="2">
        <v>104</v>
      </c>
      <c r="E49" s="2"/>
      <c r="F49" s="2">
        <v>510</v>
      </c>
      <c r="G49" s="1">
        <v>2374</v>
      </c>
      <c r="H49" s="2">
        <v>77</v>
      </c>
      <c r="I49" s="1">
        <v>100501</v>
      </c>
      <c r="J49" s="1">
        <v>74766</v>
      </c>
      <c r="K49" s="7"/>
      <c r="L49" s="8"/>
    </row>
    <row r="50" spans="1:12" ht="15" thickBot="1" x14ac:dyDescent="0.4">
      <c r="A50" s="3" t="s">
        <v>56</v>
      </c>
      <c r="B50" s="1">
        <v>2832</v>
      </c>
      <c r="C50" s="2"/>
      <c r="D50" s="2">
        <v>93</v>
      </c>
      <c r="E50" s="2"/>
      <c r="F50" s="2">
        <v>630</v>
      </c>
      <c r="G50" s="1">
        <v>1580</v>
      </c>
      <c r="H50" s="2">
        <v>52</v>
      </c>
      <c r="I50" s="1">
        <v>167570</v>
      </c>
      <c r="J50" s="1">
        <v>93502</v>
      </c>
      <c r="K50" s="8"/>
      <c r="L50" s="8"/>
    </row>
    <row r="51" spans="1:12" ht="15" thickBot="1" x14ac:dyDescent="0.4">
      <c r="A51" s="3" t="s">
        <v>55</v>
      </c>
      <c r="B51" s="1">
        <v>1417</v>
      </c>
      <c r="C51" s="2"/>
      <c r="D51" s="2">
        <v>20</v>
      </c>
      <c r="E51" s="2"/>
      <c r="F51" s="2">
        <v>340</v>
      </c>
      <c r="G51" s="1">
        <v>2448</v>
      </c>
      <c r="H51" s="2">
        <v>35</v>
      </c>
      <c r="I51" s="1">
        <v>44070</v>
      </c>
      <c r="J51" s="1">
        <v>76146</v>
      </c>
      <c r="K51" s="7"/>
      <c r="L51" s="8"/>
    </row>
    <row r="52" spans="1:12" ht="15" thickBot="1" x14ac:dyDescent="0.4">
      <c r="A52" s="3" t="s">
        <v>48</v>
      </c>
      <c r="B52" s="1">
        <v>1202</v>
      </c>
      <c r="C52" s="2"/>
      <c r="D52" s="2">
        <v>56</v>
      </c>
      <c r="E52" s="2"/>
      <c r="F52" s="2">
        <v>200</v>
      </c>
      <c r="G52" s="1">
        <v>1926</v>
      </c>
      <c r="H52" s="2">
        <v>90</v>
      </c>
      <c r="I52" s="1">
        <v>63865</v>
      </c>
      <c r="J52" s="1">
        <v>102350</v>
      </c>
      <c r="K52" s="8"/>
      <c r="L52" s="8"/>
    </row>
    <row r="53" spans="1:12" ht="15" thickBot="1" x14ac:dyDescent="0.4">
      <c r="A53" s="3" t="s">
        <v>47</v>
      </c>
      <c r="B53" s="2">
        <v>899</v>
      </c>
      <c r="C53" s="2"/>
      <c r="D53" s="2">
        <v>18</v>
      </c>
      <c r="E53" s="2"/>
      <c r="F53" s="2">
        <v>162</v>
      </c>
      <c r="G53" s="2">
        <v>635</v>
      </c>
      <c r="H53" s="2">
        <v>13</v>
      </c>
      <c r="I53" s="1">
        <v>89866</v>
      </c>
      <c r="J53" s="1">
        <v>63470</v>
      </c>
      <c r="K53" s="7"/>
      <c r="L53" s="8"/>
    </row>
    <row r="54" spans="1:12" ht="15" thickBot="1" x14ac:dyDescent="0.4">
      <c r="A54" s="3" t="s">
        <v>52</v>
      </c>
      <c r="B54" s="2">
        <v>883</v>
      </c>
      <c r="C54" s="2"/>
      <c r="D54" s="2">
        <v>14</v>
      </c>
      <c r="E54" s="2"/>
      <c r="F54" s="2">
        <v>348</v>
      </c>
      <c r="G54" s="1">
        <v>1207</v>
      </c>
      <c r="H54" s="2">
        <v>19</v>
      </c>
      <c r="I54" s="1">
        <v>108300</v>
      </c>
      <c r="J54" s="1">
        <v>148043</v>
      </c>
      <c r="K54" s="8"/>
      <c r="L54" s="8"/>
    </row>
    <row r="55" spans="1:12" ht="15" thickBot="1" x14ac:dyDescent="0.4">
      <c r="A55" s="3" t="s">
        <v>51</v>
      </c>
      <c r="B55" s="2">
        <v>863</v>
      </c>
      <c r="C55" s="2"/>
      <c r="D55" s="2">
        <v>22</v>
      </c>
      <c r="E55" s="2"/>
      <c r="F55" s="2">
        <v>237</v>
      </c>
      <c r="G55" s="2">
        <v>807</v>
      </c>
      <c r="H55" s="2">
        <v>21</v>
      </c>
      <c r="I55" s="1">
        <v>82747</v>
      </c>
      <c r="J55" s="1">
        <v>77422</v>
      </c>
      <c r="K55" s="7"/>
      <c r="L55" s="8"/>
    </row>
    <row r="56" spans="1:12" ht="15" thickBot="1" x14ac:dyDescent="0.4">
      <c r="A56" s="3" t="s">
        <v>64</v>
      </c>
      <c r="B56" s="2">
        <v>248</v>
      </c>
      <c r="C56" s="2"/>
      <c r="D56" s="2">
        <v>5</v>
      </c>
      <c r="E56" s="2"/>
      <c r="F56" s="2">
        <v>64</v>
      </c>
      <c r="G56" s="2"/>
      <c r="H56" s="2"/>
      <c r="I56" s="1">
        <v>11648</v>
      </c>
      <c r="J56" s="2"/>
      <c r="K56" s="8"/>
      <c r="L56" s="7"/>
    </row>
    <row r="57" spans="1:12" ht="21.5" thickBot="1" x14ac:dyDescent="0.4">
      <c r="A57" s="3" t="s">
        <v>67</v>
      </c>
      <c r="B57" s="2">
        <v>31</v>
      </c>
      <c r="C57" s="2"/>
      <c r="D57" s="2">
        <v>2</v>
      </c>
      <c r="E57" s="2"/>
      <c r="F57" s="2">
        <v>10</v>
      </c>
      <c r="G57" s="2"/>
      <c r="H57" s="2"/>
      <c r="I57" s="1">
        <v>8217</v>
      </c>
      <c r="J57" s="2"/>
      <c r="K57" s="7"/>
      <c r="L57" s="7"/>
    </row>
    <row r="58" spans="1:12" ht="15" thickBot="1" x14ac:dyDescent="0.4">
      <c r="A58" s="3" t="s">
        <v>65</v>
      </c>
      <c r="B58" s="1">
        <v>7189</v>
      </c>
      <c r="C58" s="2"/>
      <c r="D58" s="2">
        <v>153</v>
      </c>
      <c r="E58" s="2"/>
      <c r="F58" s="1">
        <v>5677</v>
      </c>
      <c r="G58" s="1">
        <v>2123</v>
      </c>
      <c r="H58" s="2">
        <v>45</v>
      </c>
      <c r="I58" s="1">
        <v>13022</v>
      </c>
      <c r="J58" s="1">
        <v>3845</v>
      </c>
      <c r="K58" s="7"/>
      <c r="L58" s="7"/>
    </row>
    <row r="59" spans="1:12" ht="21.5" thickBot="1" x14ac:dyDescent="0.4">
      <c r="A59" s="60" t="s">
        <v>66</v>
      </c>
      <c r="B59" s="61">
        <v>81</v>
      </c>
      <c r="C59" s="61"/>
      <c r="D59" s="61">
        <v>6</v>
      </c>
      <c r="E59" s="61"/>
      <c r="F59" s="61">
        <v>4</v>
      </c>
      <c r="G59" s="61"/>
      <c r="H59" s="61"/>
      <c r="I59" s="62">
        <v>2858</v>
      </c>
      <c r="J59" s="61"/>
      <c r="K59" s="63"/>
      <c r="L59" s="45"/>
    </row>
  </sheetData>
  <mergeCells count="2">
    <mergeCell ref="L1:N1"/>
    <mergeCell ref="Q1:U1"/>
  </mergeCells>
  <hyperlinks>
    <hyperlink ref="A5" r:id="rId1" display="https://www.worldometers.info/coronavirus/usa/new-york/" xr:uid="{AA77230D-E3A3-4CE9-ADE1-4F857CFDBBFE}"/>
    <hyperlink ref="A6" r:id="rId2" display="https://www.worldometers.info/coronavirus/usa/california/" xr:uid="{E8BCD260-85BE-4BA2-97B5-D49AF85D086D}"/>
    <hyperlink ref="A7" r:id="rId3" display="https://www.worldometers.info/coronavirus/usa/new-jersey/" xr:uid="{F1D0BB3A-78C6-4816-A850-00AA897D1AE8}"/>
    <hyperlink ref="A8" r:id="rId4" display="https://www.worldometers.info/coronavirus/usa/texas/" xr:uid="{1CE0DCAD-8D09-4E53-BF96-2D022192A80F}"/>
    <hyperlink ref="A9" r:id="rId5" display="https://www.worldometers.info/coronavirus/usa/illinois/" xr:uid="{D2E9D6A5-E31D-4DD2-B6C2-3EB78EBCD098}"/>
    <hyperlink ref="A10" r:id="rId6" display="https://www.worldometers.info/coronavirus/usa/florida/" xr:uid="{52641365-2150-44BF-B8C7-4C233E71CDD8}"/>
    <hyperlink ref="A11" r:id="rId7" display="https://www.worldometers.info/coronavirus/usa/massachusetts/" xr:uid="{591719D6-CB9C-4462-936B-39F844618691}"/>
    <hyperlink ref="A12" r:id="rId8" display="https://www.worldometers.info/coronavirus/usa/pennsylvania/" xr:uid="{9EEFA50C-A499-4993-B44A-BF17D0E32A4B}"/>
    <hyperlink ref="A13" r:id="rId9" display="https://www.worldometers.info/coronavirus/usa/georgia/" xr:uid="{FB0BC13B-EEF3-40BB-82BA-4BC7FCB61E65}"/>
    <hyperlink ref="A14" r:id="rId10" display="https://www.worldometers.info/coronavirus/usa/arizona/" xr:uid="{AFC17D0E-D0B5-4AF1-A55C-83F20A51049F}"/>
    <hyperlink ref="A15" r:id="rId11" display="https://www.worldometers.info/coronavirus/usa/michigan/" xr:uid="{626EE8F3-3072-4056-89C1-A4AFB522A8FA}"/>
    <hyperlink ref="A16" r:id="rId12" display="https://www.worldometers.info/coronavirus/usa/maryland/" xr:uid="{E11B97E8-5109-49B5-AE0D-3F3530F7B584}"/>
    <hyperlink ref="A17" r:id="rId13" display="https://www.worldometers.info/coronavirus/usa/north-carolina/" xr:uid="{477236CB-4A6D-43C6-B435-B26804253030}"/>
    <hyperlink ref="A18" r:id="rId14" display="https://www.worldometers.info/coronavirus/usa/virginia/" xr:uid="{6B0ABCD9-F283-4608-8040-1F4B2F37651C}"/>
    <hyperlink ref="A19" r:id="rId15" display="https://www.worldometers.info/coronavirus/usa/louisiana/" xr:uid="{3D4CE638-350D-4561-927F-1D0434D892A5}"/>
    <hyperlink ref="A20" r:id="rId16" display="https://www.worldometers.info/coronavirus/usa/ohio/" xr:uid="{73B0450A-AD49-4A66-A6A4-AB21916F8160}"/>
    <hyperlink ref="A21" r:id="rId17" display="https://www.worldometers.info/coronavirus/usa/connecticut/" xr:uid="{D8BE088E-3850-4F66-8CA1-675D77C46798}"/>
    <hyperlink ref="A22" r:id="rId18" display="https://www.worldometers.info/coronavirus/usa/indiana/" xr:uid="{3833B59C-7340-468E-8DE1-252A737EF736}"/>
    <hyperlink ref="A23" r:id="rId19" display="https://www.worldometers.info/coronavirus/usa/tennessee/" xr:uid="{32ED78D3-BEC7-4926-910C-3E2A999ADC21}"/>
    <hyperlink ref="A25" r:id="rId20" display="https://www.worldometers.info/coronavirus/usa/alabama/" xr:uid="{0A9F5E30-B417-4FEB-AD5D-20A63E76FEAE}"/>
    <hyperlink ref="A27" r:id="rId21" display="https://www.worldometers.info/coronavirus/usa/washington/" xr:uid="{5B7E6433-D1EB-4052-8C8C-06F2E15E43BC}"/>
    <hyperlink ref="A28" r:id="rId22" display="https://www.worldometers.info/coronavirus/usa/colorado/" xr:uid="{9774EB97-AF41-4F18-84B8-892921D4C104}"/>
    <hyperlink ref="A31" r:id="rId23" display="https://www.worldometers.info/coronavirus/usa/mississippi/" xr:uid="{6EF8F544-2055-4CCE-BD2C-F79AD1C14CE1}"/>
    <hyperlink ref="A38" r:id="rId24" display="https://www.worldometers.info/coronavirus/usa/kentucky/" xr:uid="{B2361581-B021-423F-93FE-9CD16ACDF182}"/>
    <hyperlink ref="A40" r:id="rId25" display="https://www.worldometers.info/coronavirus/usa/oklahoma/" xr:uid="{D08353B0-6639-4763-A4F6-7C1949A551C5}"/>
    <hyperlink ref="A41" r:id="rId26" display="https://www.worldometers.info/coronavirus/usa/new-mexico/" xr:uid="{E498BA72-9FE6-4F25-AD81-F6AB3CB27DDA}"/>
    <hyperlink ref="A44" r:id="rId27" display="https://www.worldometers.info/coronavirus/usa/oregon/" xr:uid="{98BE6340-1370-4A43-9839-61184FC9CF8D}"/>
  </hyperlinks>
  <pageMargins left="0.7" right="0.7" top="0.75" bottom="0.75" header="0.3" footer="0.3"/>
  <pageSetup orientation="portrait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workbookViewId="0">
      <pane xSplit="1" ySplit="1" topLeftCell="B19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33" customWidth="1"/>
    <col min="2" max="2" width="11.90625" style="33" customWidth="1"/>
    <col min="3" max="3" width="14.36328125" style="33" hidden="1" customWidth="1"/>
    <col min="4" max="4" width="14.36328125" style="33" customWidth="1"/>
    <col min="5" max="5" width="14.36328125" style="33" hidden="1" customWidth="1"/>
    <col min="6" max="10" width="14.36328125" style="33" customWidth="1"/>
    <col min="11" max="11" width="4.08984375" style="32" customWidth="1"/>
    <col min="12" max="12" width="10.08984375" style="32" customWidth="1"/>
    <col min="13" max="13" width="8.7265625" style="32"/>
    <col min="14" max="14" width="12.6328125" style="32" customWidth="1"/>
    <col min="15" max="15" width="9.81640625" style="51" customWidth="1"/>
    <col min="16" max="16384" width="8.7265625" style="32"/>
  </cols>
  <sheetData>
    <row r="1" spans="1:15" customFormat="1" ht="44" thickBot="1" x14ac:dyDescent="0.4">
      <c r="A1" s="30" t="s">
        <v>1</v>
      </c>
      <c r="B1" s="31" t="s">
        <v>93</v>
      </c>
      <c r="C1" s="31" t="s">
        <v>92</v>
      </c>
      <c r="D1" s="31" t="s">
        <v>91</v>
      </c>
      <c r="E1" s="31" t="s">
        <v>90</v>
      </c>
      <c r="F1" s="31" t="s">
        <v>89</v>
      </c>
      <c r="G1" s="31" t="s">
        <v>88</v>
      </c>
      <c r="H1" s="31" t="s">
        <v>94</v>
      </c>
      <c r="I1" s="31" t="s">
        <v>87</v>
      </c>
      <c r="J1" s="31" t="s">
        <v>86</v>
      </c>
      <c r="L1" s="31" t="s">
        <v>98</v>
      </c>
      <c r="M1" s="31" t="s">
        <v>99</v>
      </c>
      <c r="N1" s="31" t="s">
        <v>100</v>
      </c>
      <c r="O1" s="31" t="s">
        <v>101</v>
      </c>
    </row>
    <row r="2" spans="1:15" ht="15" thickBot="1" x14ac:dyDescent="0.35">
      <c r="A2" s="44" t="s">
        <v>36</v>
      </c>
      <c r="B2" s="1">
        <v>35441</v>
      </c>
      <c r="C2" s="2"/>
      <c r="D2" s="2">
        <v>919</v>
      </c>
      <c r="E2" s="2"/>
      <c r="F2" s="1">
        <v>15656</v>
      </c>
      <c r="G2" s="1">
        <v>7228</v>
      </c>
      <c r="H2" s="2">
        <v>187</v>
      </c>
      <c r="I2" s="1">
        <v>385803</v>
      </c>
      <c r="J2" s="1">
        <v>78684</v>
      </c>
      <c r="K2" s="41"/>
      <c r="L2" s="48">
        <f>IFERROR(B2/I2,0)</f>
        <v>9.1862945596586865E-2</v>
      </c>
      <c r="M2" s="49">
        <f>IFERROR(H2/G2,0)</f>
        <v>2.5871610403984505E-2</v>
      </c>
      <c r="N2" s="47">
        <f>D2*250</f>
        <v>229750</v>
      </c>
      <c r="O2" s="50">
        <f>ABS(N2-B2)/B2</f>
        <v>5.4826048926384692</v>
      </c>
    </row>
    <row r="3" spans="1:15" ht="15" thickBot="1" x14ac:dyDescent="0.35">
      <c r="A3" s="3" t="s">
        <v>52</v>
      </c>
      <c r="B3" s="2">
        <v>883</v>
      </c>
      <c r="C3" s="2"/>
      <c r="D3" s="2">
        <v>14</v>
      </c>
      <c r="E3" s="2"/>
      <c r="F3" s="2">
        <v>348</v>
      </c>
      <c r="G3" s="1">
        <v>1207</v>
      </c>
      <c r="H3" s="2">
        <v>19</v>
      </c>
      <c r="I3" s="1">
        <v>108300</v>
      </c>
      <c r="J3" s="1">
        <v>148043</v>
      </c>
      <c r="K3" s="41"/>
      <c r="L3" s="48">
        <f>IFERROR(B3/I3,0)</f>
        <v>8.153277931671284E-3</v>
      </c>
      <c r="M3" s="49">
        <f>IFERROR(H3/G3,0)</f>
        <v>1.5741507870753936E-2</v>
      </c>
      <c r="N3" s="47">
        <f>D3*250</f>
        <v>3500</v>
      </c>
      <c r="O3" s="50">
        <f t="shared" ref="O3:O56" si="0">ABS(N3-B3)/B3</f>
        <v>2.9637599093997733</v>
      </c>
    </row>
    <row r="4" spans="1:15" ht="15" thickBot="1" x14ac:dyDescent="0.35">
      <c r="A4" s="44" t="s">
        <v>33</v>
      </c>
      <c r="B4" s="1">
        <v>73908</v>
      </c>
      <c r="C4" s="2"/>
      <c r="D4" s="1">
        <v>1588</v>
      </c>
      <c r="E4" s="2"/>
      <c r="F4" s="1">
        <v>63394</v>
      </c>
      <c r="G4" s="1">
        <v>10154</v>
      </c>
      <c r="H4" s="2">
        <v>218</v>
      </c>
      <c r="I4" s="1">
        <v>674424</v>
      </c>
      <c r="J4" s="1">
        <v>92657</v>
      </c>
      <c r="K4" s="52"/>
      <c r="L4" s="48">
        <f>IFERROR(B4/I4,0)</f>
        <v>0.10958684744315149</v>
      </c>
      <c r="M4" s="49">
        <f>IFERROR(H4/G4,0)</f>
        <v>2.1469371676186726E-2</v>
      </c>
      <c r="N4" s="47">
        <f>D4*250</f>
        <v>397000</v>
      </c>
      <c r="O4" s="50">
        <f t="shared" si="0"/>
        <v>4.3715429994046655</v>
      </c>
    </row>
    <row r="5" spans="1:15" ht="12.5" customHeight="1" thickBot="1" x14ac:dyDescent="0.35">
      <c r="A5" s="3" t="s">
        <v>34</v>
      </c>
      <c r="B5" s="1">
        <v>19818</v>
      </c>
      <c r="C5" s="2"/>
      <c r="D5" s="2">
        <v>264</v>
      </c>
      <c r="E5" s="2"/>
      <c r="F5" s="1">
        <v>5918</v>
      </c>
      <c r="G5" s="1">
        <v>6567</v>
      </c>
      <c r="H5" s="2">
        <v>87</v>
      </c>
      <c r="I5" s="1">
        <v>297104</v>
      </c>
      <c r="J5" s="1">
        <v>98450</v>
      </c>
      <c r="K5" s="42"/>
      <c r="L5" s="48">
        <f>IFERROR(B5/I5,0)</f>
        <v>6.6703915127362803E-2</v>
      </c>
      <c r="M5" s="49">
        <f>IFERROR(H5/G5,0)</f>
        <v>1.3248058474189127E-2</v>
      </c>
      <c r="N5" s="47">
        <f>D5*250</f>
        <v>66000</v>
      </c>
      <c r="O5" s="50">
        <f t="shared" si="0"/>
        <v>2.3303057826218589</v>
      </c>
    </row>
    <row r="6" spans="1:15" ht="15" thickBot="1" x14ac:dyDescent="0.35">
      <c r="A6" s="44" t="s">
        <v>10</v>
      </c>
      <c r="B6" s="1">
        <v>216089</v>
      </c>
      <c r="C6" s="2"/>
      <c r="D6" s="1">
        <v>5935</v>
      </c>
      <c r="E6" s="2"/>
      <c r="F6" s="1">
        <v>152068</v>
      </c>
      <c r="G6" s="1">
        <v>5469</v>
      </c>
      <c r="H6" s="2">
        <v>150</v>
      </c>
      <c r="I6" s="1">
        <v>3955952</v>
      </c>
      <c r="J6" s="1">
        <v>100120</v>
      </c>
      <c r="K6" s="42"/>
      <c r="L6" s="48">
        <f>IFERROR(B6/I6,0)</f>
        <v>5.4623766921337774E-2</v>
      </c>
      <c r="M6" s="49">
        <f>IFERROR(H6/G6,0)</f>
        <v>2.7427317608337904E-2</v>
      </c>
      <c r="N6" s="47">
        <f>D6*250</f>
        <v>1483750</v>
      </c>
      <c r="O6" s="50">
        <f t="shared" si="0"/>
        <v>5.8663837585439333</v>
      </c>
    </row>
    <row r="7" spans="1:15" ht="15" thickBot="1" x14ac:dyDescent="0.35">
      <c r="A7" s="44" t="s">
        <v>18</v>
      </c>
      <c r="B7" s="1">
        <v>32307</v>
      </c>
      <c r="C7" s="2"/>
      <c r="D7" s="1">
        <v>1676</v>
      </c>
      <c r="E7" s="2"/>
      <c r="F7" s="1">
        <v>23604</v>
      </c>
      <c r="G7" s="1">
        <v>5610</v>
      </c>
      <c r="H7" s="2">
        <v>291</v>
      </c>
      <c r="I7" s="1">
        <v>316734</v>
      </c>
      <c r="J7" s="1">
        <v>55001</v>
      </c>
      <c r="K7" s="42"/>
      <c r="L7" s="48">
        <f>IFERROR(B7/I7,0)</f>
        <v>0.10200041675349031</v>
      </c>
      <c r="M7" s="49">
        <f>IFERROR(H7/G7,0)</f>
        <v>5.1871657754010696E-2</v>
      </c>
      <c r="N7" s="47">
        <f>D7*250</f>
        <v>419000</v>
      </c>
      <c r="O7" s="50">
        <f t="shared" si="0"/>
        <v>11.969325533166186</v>
      </c>
    </row>
    <row r="8" spans="1:15" ht="15" thickBot="1" x14ac:dyDescent="0.35">
      <c r="A8" s="44" t="s">
        <v>23</v>
      </c>
      <c r="B8" s="1">
        <v>46303</v>
      </c>
      <c r="C8" s="2"/>
      <c r="D8" s="1">
        <v>4316</v>
      </c>
      <c r="E8" s="2"/>
      <c r="F8" s="1">
        <v>31975</v>
      </c>
      <c r="G8" s="1">
        <v>12987</v>
      </c>
      <c r="H8" s="1">
        <v>1211</v>
      </c>
      <c r="I8" s="1">
        <v>438623</v>
      </c>
      <c r="J8" s="1">
        <v>123026</v>
      </c>
      <c r="K8" s="41"/>
      <c r="L8" s="48">
        <f>IFERROR(B8/I8,0)</f>
        <v>0.1055644596840567</v>
      </c>
      <c r="M8" s="49">
        <f>IFERROR(H8/G8,0)</f>
        <v>9.3247093247093252E-2</v>
      </c>
      <c r="N8" s="47">
        <f>D8*250</f>
        <v>1079000</v>
      </c>
      <c r="O8" s="50">
        <f t="shared" si="0"/>
        <v>22.303025721875471</v>
      </c>
    </row>
    <row r="9" spans="1:15" ht="14.5" thickBot="1" x14ac:dyDescent="0.35">
      <c r="A9" s="3" t="s">
        <v>43</v>
      </c>
      <c r="B9" s="1">
        <v>11226</v>
      </c>
      <c r="C9" s="2"/>
      <c r="D9" s="2">
        <v>507</v>
      </c>
      <c r="E9" s="2"/>
      <c r="F9" s="1">
        <v>4054</v>
      </c>
      <c r="G9" s="1">
        <v>11528</v>
      </c>
      <c r="H9" s="2">
        <v>521</v>
      </c>
      <c r="I9" s="1">
        <v>106346</v>
      </c>
      <c r="J9" s="1">
        <v>109211</v>
      </c>
      <c r="K9" s="42"/>
      <c r="L9" s="48">
        <f>IFERROR(B9/I9,0)</f>
        <v>0.10556109303593929</v>
      </c>
      <c r="M9" s="49">
        <f>IFERROR(H9/G9,0)</f>
        <v>4.5194309507286604E-2</v>
      </c>
      <c r="N9" s="47">
        <f>D9*250</f>
        <v>126750</v>
      </c>
      <c r="O9" s="50">
        <f t="shared" si="0"/>
        <v>10.29075360769642</v>
      </c>
    </row>
    <row r="10" spans="1:15" ht="14.5" thickBot="1" x14ac:dyDescent="0.35">
      <c r="A10" s="3" t="s">
        <v>63</v>
      </c>
      <c r="B10" s="1">
        <v>10248</v>
      </c>
      <c r="C10" s="2"/>
      <c r="D10" s="2">
        <v>550</v>
      </c>
      <c r="E10" s="2"/>
      <c r="F10" s="1">
        <v>8499</v>
      </c>
      <c r="G10" s="1">
        <v>14521</v>
      </c>
      <c r="H10" s="2">
        <v>779</v>
      </c>
      <c r="I10" s="1">
        <v>93132</v>
      </c>
      <c r="J10" s="1">
        <v>131962</v>
      </c>
      <c r="K10" s="42"/>
      <c r="L10" s="48">
        <f>IFERROR(B10/I10,0)</f>
        <v>0.11003736631877335</v>
      </c>
      <c r="M10" s="49">
        <f>IFERROR(H10/G10,0)</f>
        <v>5.3646443082432341E-2</v>
      </c>
      <c r="N10" s="47">
        <f>D10*250</f>
        <v>137500</v>
      </c>
      <c r="O10" s="50">
        <f t="shared" si="0"/>
        <v>12.417252146760344</v>
      </c>
    </row>
    <row r="11" spans="1:15" ht="15" thickBot="1" x14ac:dyDescent="0.35">
      <c r="A11" s="44" t="s">
        <v>13</v>
      </c>
      <c r="B11" s="1">
        <v>141075</v>
      </c>
      <c r="C11" s="2"/>
      <c r="D11" s="1">
        <v>3419</v>
      </c>
      <c r="E11" s="2"/>
      <c r="F11" s="1">
        <v>115322</v>
      </c>
      <c r="G11" s="1">
        <v>6568</v>
      </c>
      <c r="H11" s="2">
        <v>159</v>
      </c>
      <c r="I11" s="1">
        <v>1883244</v>
      </c>
      <c r="J11" s="1">
        <v>87684</v>
      </c>
      <c r="K11" s="42"/>
      <c r="L11" s="48">
        <f>IFERROR(B11/I11,0)</f>
        <v>7.4910632929137175E-2</v>
      </c>
      <c r="M11" s="49">
        <f>IFERROR(H11/G11,0)</f>
        <v>2.4208282582216807E-2</v>
      </c>
      <c r="N11" s="47">
        <f>D11*250</f>
        <v>854750</v>
      </c>
      <c r="O11" s="50">
        <f t="shared" si="0"/>
        <v>5.0588339535707956</v>
      </c>
    </row>
    <row r="12" spans="1:15" ht="15" thickBot="1" x14ac:dyDescent="0.35">
      <c r="A12" s="44" t="s">
        <v>16</v>
      </c>
      <c r="B12" s="1">
        <v>77210</v>
      </c>
      <c r="C12" s="2"/>
      <c r="D12" s="1">
        <v>2778</v>
      </c>
      <c r="E12" s="2"/>
      <c r="F12" s="1">
        <v>66209</v>
      </c>
      <c r="G12" s="1">
        <v>7272</v>
      </c>
      <c r="H12" s="2">
        <v>262</v>
      </c>
      <c r="I12" s="1">
        <v>961054</v>
      </c>
      <c r="J12" s="1">
        <v>90517</v>
      </c>
      <c r="K12" s="42"/>
      <c r="L12" s="48">
        <f>IFERROR(B12/I12,0)</f>
        <v>8.0338877940261427E-2</v>
      </c>
      <c r="M12" s="49">
        <f>IFERROR(H12/G12,0)</f>
        <v>3.602860286028603E-2</v>
      </c>
      <c r="N12" s="47">
        <f>D12*250</f>
        <v>694500</v>
      </c>
      <c r="O12" s="50">
        <f t="shared" si="0"/>
        <v>7.9949488408237279</v>
      </c>
    </row>
    <row r="13" spans="1:15" ht="14.5" thickBot="1" x14ac:dyDescent="0.35">
      <c r="A13" s="3" t="s">
        <v>64</v>
      </c>
      <c r="B13" s="2">
        <v>248</v>
      </c>
      <c r="C13" s="2"/>
      <c r="D13" s="2">
        <v>5</v>
      </c>
      <c r="E13" s="2"/>
      <c r="F13" s="2">
        <v>64</v>
      </c>
      <c r="G13" s="2"/>
      <c r="H13" s="2"/>
      <c r="I13" s="1">
        <v>11648</v>
      </c>
      <c r="J13" s="2"/>
      <c r="K13" s="42"/>
      <c r="L13" s="48">
        <f>IFERROR(B13/I13,0)</f>
        <v>2.1291208791208792E-2</v>
      </c>
      <c r="M13" s="49">
        <f>IFERROR(H13/G13,0)</f>
        <v>0</v>
      </c>
      <c r="N13" s="47">
        <f>D13*250</f>
        <v>1250</v>
      </c>
      <c r="O13" s="50">
        <f t="shared" si="0"/>
        <v>4.040322580645161</v>
      </c>
    </row>
    <row r="14" spans="1:15" ht="15" thickBot="1" x14ac:dyDescent="0.35">
      <c r="A14" s="3" t="s">
        <v>47</v>
      </c>
      <c r="B14" s="2">
        <v>899</v>
      </c>
      <c r="C14" s="2"/>
      <c r="D14" s="2">
        <v>18</v>
      </c>
      <c r="E14" s="2"/>
      <c r="F14" s="2">
        <v>162</v>
      </c>
      <c r="G14" s="2">
        <v>635</v>
      </c>
      <c r="H14" s="2">
        <v>13</v>
      </c>
      <c r="I14" s="1">
        <v>89866</v>
      </c>
      <c r="J14" s="1">
        <v>63470</v>
      </c>
      <c r="K14" s="8"/>
      <c r="L14" s="48">
        <f>IFERROR(B14/I14,0)</f>
        <v>1.0003783410856164E-2</v>
      </c>
      <c r="M14" s="49">
        <f>IFERROR(H14/G14,0)</f>
        <v>2.0472440944881889E-2</v>
      </c>
      <c r="N14" s="47">
        <f>D14*250</f>
        <v>4500</v>
      </c>
      <c r="O14" s="50">
        <f t="shared" si="0"/>
        <v>4.0055617352614012</v>
      </c>
    </row>
    <row r="15" spans="1:15" ht="15" thickBot="1" x14ac:dyDescent="0.35">
      <c r="A15" s="3" t="s">
        <v>49</v>
      </c>
      <c r="B15" s="1">
        <v>5319</v>
      </c>
      <c r="C15" s="2"/>
      <c r="D15" s="2">
        <v>91</v>
      </c>
      <c r="E15" s="2"/>
      <c r="F15" s="1">
        <v>1330</v>
      </c>
      <c r="G15" s="1">
        <v>2976</v>
      </c>
      <c r="H15" s="2">
        <v>51</v>
      </c>
      <c r="I15" s="1">
        <v>86345</v>
      </c>
      <c r="J15" s="1">
        <v>48317</v>
      </c>
      <c r="K15" s="41"/>
      <c r="L15" s="48">
        <f>IFERROR(B15/I15,0)</f>
        <v>6.1601714054085356E-2</v>
      </c>
      <c r="M15" s="49">
        <f>IFERROR(H15/G15,0)</f>
        <v>1.7137096774193547E-2</v>
      </c>
      <c r="N15" s="47">
        <f>D15*250</f>
        <v>22750</v>
      </c>
      <c r="O15" s="50">
        <f t="shared" si="0"/>
        <v>3.2771197593532619</v>
      </c>
    </row>
    <row r="16" spans="1:15" ht="15" thickBot="1" x14ac:dyDescent="0.35">
      <c r="A16" s="44" t="s">
        <v>12</v>
      </c>
      <c r="B16" s="1">
        <v>142776</v>
      </c>
      <c r="C16" s="2"/>
      <c r="D16" s="1">
        <v>7089</v>
      </c>
      <c r="E16" s="2"/>
      <c r="F16" s="1">
        <v>24626</v>
      </c>
      <c r="G16" s="1">
        <v>11267</v>
      </c>
      <c r="H16" s="2">
        <v>559</v>
      </c>
      <c r="I16" s="1">
        <v>1546031</v>
      </c>
      <c r="J16" s="1">
        <v>122005</v>
      </c>
      <c r="K16" s="42"/>
      <c r="L16" s="48">
        <f>IFERROR(B16/I16,0)</f>
        <v>9.2350024029272379E-2</v>
      </c>
      <c r="M16" s="49">
        <f>IFERROR(H16/G16,0)</f>
        <v>4.9613916748025205E-2</v>
      </c>
      <c r="N16" s="47">
        <f>D16*250</f>
        <v>1772250</v>
      </c>
      <c r="O16" s="50">
        <f t="shared" si="0"/>
        <v>11.412800470667339</v>
      </c>
    </row>
    <row r="17" spans="1:15" ht="15" thickBot="1" x14ac:dyDescent="0.35">
      <c r="A17" s="44" t="s">
        <v>27</v>
      </c>
      <c r="B17" s="1">
        <v>44930</v>
      </c>
      <c r="C17" s="2"/>
      <c r="D17" s="1">
        <v>2619</v>
      </c>
      <c r="E17" s="2"/>
      <c r="F17" s="1">
        <v>8376</v>
      </c>
      <c r="G17" s="1">
        <v>6674</v>
      </c>
      <c r="H17" s="2">
        <v>389</v>
      </c>
      <c r="I17" s="1">
        <v>470535</v>
      </c>
      <c r="J17" s="1">
        <v>69893</v>
      </c>
      <c r="K17" s="42"/>
      <c r="L17" s="48">
        <f>IFERROR(B17/I17,0)</f>
        <v>9.5487051972754422E-2</v>
      </c>
      <c r="M17" s="49">
        <f>IFERROR(H17/G17,0)</f>
        <v>5.8285885525921489E-2</v>
      </c>
      <c r="N17" s="47">
        <f>D17*250</f>
        <v>654750</v>
      </c>
      <c r="O17" s="50">
        <f t="shared" si="0"/>
        <v>13.572668595593145</v>
      </c>
    </row>
    <row r="18" spans="1:15" ht="15" thickBot="1" x14ac:dyDescent="0.35">
      <c r="A18" s="3" t="s">
        <v>41</v>
      </c>
      <c r="B18" s="1">
        <v>28593</v>
      </c>
      <c r="C18" s="53">
        <v>103</v>
      </c>
      <c r="D18" s="2">
        <v>706</v>
      </c>
      <c r="E18" s="57">
        <v>1</v>
      </c>
      <c r="F18" s="1">
        <v>10196</v>
      </c>
      <c r="G18" s="1">
        <v>9063</v>
      </c>
      <c r="H18" s="2">
        <v>224</v>
      </c>
      <c r="I18" s="1">
        <v>298399</v>
      </c>
      <c r="J18" s="1">
        <v>94578</v>
      </c>
      <c r="K18" s="41"/>
      <c r="L18" s="48">
        <f>IFERROR(B18/I18,0)</f>
        <v>9.5821366693588109E-2</v>
      </c>
      <c r="M18" s="49">
        <f>IFERROR(H18/G18,0)</f>
        <v>2.4715877744676155E-2</v>
      </c>
      <c r="N18" s="47">
        <f>D18*250</f>
        <v>176500</v>
      </c>
      <c r="O18" s="50">
        <f t="shared" si="0"/>
        <v>5.1728395061728394</v>
      </c>
    </row>
    <row r="19" spans="1:15" ht="15" thickBot="1" x14ac:dyDescent="0.35">
      <c r="A19" s="3" t="s">
        <v>45</v>
      </c>
      <c r="B19" s="1">
        <v>13891</v>
      </c>
      <c r="C19" s="2"/>
      <c r="D19" s="2">
        <v>271</v>
      </c>
      <c r="E19" s="2"/>
      <c r="F19" s="1">
        <v>4914</v>
      </c>
      <c r="G19" s="1">
        <v>4768</v>
      </c>
      <c r="H19" s="2">
        <v>93</v>
      </c>
      <c r="I19" s="1">
        <v>167859</v>
      </c>
      <c r="J19" s="1">
        <v>57618</v>
      </c>
      <c r="K19" s="41"/>
      <c r="L19" s="48">
        <f>IFERROR(B19/I19,0)</f>
        <v>8.2753978041094009E-2</v>
      </c>
      <c r="M19" s="49">
        <f>IFERROR(H19/G19,0)</f>
        <v>1.9505033557046979E-2</v>
      </c>
      <c r="N19" s="47">
        <f>D19*250</f>
        <v>67750</v>
      </c>
      <c r="O19" s="50">
        <f t="shared" si="0"/>
        <v>3.8772586566841838</v>
      </c>
    </row>
    <row r="20" spans="1:15" ht="15" thickBot="1" x14ac:dyDescent="0.35">
      <c r="A20" s="44" t="s">
        <v>38</v>
      </c>
      <c r="B20" s="1">
        <v>15232</v>
      </c>
      <c r="C20" s="2"/>
      <c r="D20" s="2">
        <v>558</v>
      </c>
      <c r="E20" s="2"/>
      <c r="F20" s="1">
        <v>10944</v>
      </c>
      <c r="G20" s="1">
        <v>3409</v>
      </c>
      <c r="H20" s="2">
        <v>125</v>
      </c>
      <c r="I20" s="1">
        <v>391765</v>
      </c>
      <c r="J20" s="1">
        <v>87689</v>
      </c>
      <c r="K20" s="41"/>
      <c r="L20" s="48">
        <f>IFERROR(B20/I20,0)</f>
        <v>3.8880451290952488E-2</v>
      </c>
      <c r="M20" s="49">
        <f>IFERROR(H20/G20,0)</f>
        <v>3.6667644470519213E-2</v>
      </c>
      <c r="N20" s="47">
        <f>D20*250</f>
        <v>139500</v>
      </c>
      <c r="O20" s="50">
        <f t="shared" si="0"/>
        <v>8.1583508403361353</v>
      </c>
    </row>
    <row r="21" spans="1:15" ht="15" thickBot="1" x14ac:dyDescent="0.35">
      <c r="A21" s="44" t="s">
        <v>14</v>
      </c>
      <c r="B21" s="1">
        <v>56258</v>
      </c>
      <c r="C21" s="2"/>
      <c r="D21" s="1">
        <v>3206</v>
      </c>
      <c r="E21" s="2"/>
      <c r="F21" s="1">
        <v>13260</v>
      </c>
      <c r="G21" s="1">
        <v>12102</v>
      </c>
      <c r="H21" s="2">
        <v>690</v>
      </c>
      <c r="I21" s="1">
        <v>696111</v>
      </c>
      <c r="J21" s="1">
        <v>149740</v>
      </c>
      <c r="K21" s="42"/>
      <c r="L21" s="48">
        <f>IFERROR(B21/I21,0)</f>
        <v>8.0817570760984961E-2</v>
      </c>
      <c r="M21" s="49">
        <f>IFERROR(H21/G21,0)</f>
        <v>5.7015369360436288E-2</v>
      </c>
      <c r="N21" s="47">
        <f>D21*250</f>
        <v>801500</v>
      </c>
      <c r="O21" s="50">
        <f t="shared" si="0"/>
        <v>13.246862668420491</v>
      </c>
    </row>
    <row r="22" spans="1:15" ht="14.5" thickBot="1" x14ac:dyDescent="0.35">
      <c r="A22" s="3" t="s">
        <v>39</v>
      </c>
      <c r="B22" s="1">
        <v>3191</v>
      </c>
      <c r="C22" s="2"/>
      <c r="D22" s="2">
        <v>104</v>
      </c>
      <c r="E22" s="2"/>
      <c r="F22" s="2">
        <v>510</v>
      </c>
      <c r="G22" s="1">
        <v>2374</v>
      </c>
      <c r="H22" s="2">
        <v>77</v>
      </c>
      <c r="I22" s="1">
        <v>100501</v>
      </c>
      <c r="J22" s="1">
        <v>74766</v>
      </c>
      <c r="K22" s="42"/>
      <c r="L22" s="48">
        <f>IFERROR(B22/I22,0)</f>
        <v>3.1750927851464161E-2</v>
      </c>
      <c r="M22" s="49">
        <f>IFERROR(H22/G22,0)</f>
        <v>3.243470935130581E-2</v>
      </c>
      <c r="N22" s="47">
        <f>D22*250</f>
        <v>26000</v>
      </c>
      <c r="O22" s="50">
        <f t="shared" si="0"/>
        <v>7.1479160137887812</v>
      </c>
    </row>
    <row r="23" spans="1:15" ht="15" thickBot="1" x14ac:dyDescent="0.35">
      <c r="A23" s="44" t="s">
        <v>26</v>
      </c>
      <c r="B23" s="1">
        <v>66777</v>
      </c>
      <c r="C23" s="2"/>
      <c r="D23" s="1">
        <v>3168</v>
      </c>
      <c r="E23" s="2"/>
      <c r="F23" s="1">
        <v>58633</v>
      </c>
      <c r="G23" s="1">
        <v>11045</v>
      </c>
      <c r="H23" s="2">
        <v>524</v>
      </c>
      <c r="I23" s="1">
        <v>631490</v>
      </c>
      <c r="J23" s="1">
        <v>104453</v>
      </c>
      <c r="K23" s="42"/>
      <c r="L23" s="48">
        <f>IFERROR(B23/I23,0)</f>
        <v>0.10574514244089375</v>
      </c>
      <c r="M23" s="49">
        <f>IFERROR(H23/G23,0)</f>
        <v>4.7442281575373474E-2</v>
      </c>
      <c r="N23" s="47">
        <f>D23*250</f>
        <v>792000</v>
      </c>
      <c r="O23" s="50">
        <f t="shared" si="0"/>
        <v>10.860371085852913</v>
      </c>
    </row>
    <row r="24" spans="1:15" ht="15" thickBot="1" x14ac:dyDescent="0.35">
      <c r="A24" s="44" t="s">
        <v>17</v>
      </c>
      <c r="B24" s="1">
        <v>108667</v>
      </c>
      <c r="C24" s="2"/>
      <c r="D24" s="1">
        <v>8060</v>
      </c>
      <c r="E24" s="2"/>
      <c r="F24" s="1">
        <v>9203</v>
      </c>
      <c r="G24" s="1">
        <v>15766</v>
      </c>
      <c r="H24" s="1">
        <v>1169</v>
      </c>
      <c r="I24" s="1">
        <v>901142</v>
      </c>
      <c r="J24" s="1">
        <v>130742</v>
      </c>
      <c r="K24" s="42"/>
      <c r="L24" s="48">
        <f>IFERROR(B24/I24,0)</f>
        <v>0.12058809821315619</v>
      </c>
      <c r="M24" s="49">
        <f>IFERROR(H24/G24,0)</f>
        <v>7.4146898388938218E-2</v>
      </c>
      <c r="N24" s="47">
        <f>D24*250</f>
        <v>2015000</v>
      </c>
      <c r="O24" s="50">
        <f t="shared" si="0"/>
        <v>17.542887905251824</v>
      </c>
    </row>
    <row r="25" spans="1:15" ht="15" thickBot="1" x14ac:dyDescent="0.35">
      <c r="A25" s="44" t="s">
        <v>11</v>
      </c>
      <c r="B25" s="1">
        <v>69946</v>
      </c>
      <c r="C25" s="2"/>
      <c r="D25" s="1">
        <v>6158</v>
      </c>
      <c r="E25" s="2"/>
      <c r="F25" s="1">
        <v>12689</v>
      </c>
      <c r="G25" s="1">
        <v>7004</v>
      </c>
      <c r="H25" s="2">
        <v>617</v>
      </c>
      <c r="I25" s="1">
        <v>1190816</v>
      </c>
      <c r="J25" s="1">
        <v>119238</v>
      </c>
      <c r="K25" s="42"/>
      <c r="L25" s="48">
        <f>IFERROR(B25/I25,0)</f>
        <v>5.8737873861285032E-2</v>
      </c>
      <c r="M25" s="49">
        <f>IFERROR(H25/G25,0)</f>
        <v>8.8092518560822383E-2</v>
      </c>
      <c r="N25" s="47">
        <f>D25*250</f>
        <v>1539500</v>
      </c>
      <c r="O25" s="50">
        <f t="shared" si="0"/>
        <v>21.009836159322905</v>
      </c>
    </row>
    <row r="26" spans="1:15" ht="14.5" thickBot="1" x14ac:dyDescent="0.35">
      <c r="A26" s="3" t="s">
        <v>32</v>
      </c>
      <c r="B26" s="1">
        <v>35549</v>
      </c>
      <c r="C26" s="2"/>
      <c r="D26" s="1">
        <v>1460</v>
      </c>
      <c r="E26" s="2"/>
      <c r="F26" s="1">
        <v>3280</v>
      </c>
      <c r="G26" s="1">
        <v>6303</v>
      </c>
      <c r="H26" s="2">
        <v>259</v>
      </c>
      <c r="I26" s="1">
        <v>585417</v>
      </c>
      <c r="J26" s="1">
        <v>103804</v>
      </c>
      <c r="K26" s="42"/>
      <c r="L26" s="48">
        <f>IFERROR(B26/I26,0)</f>
        <v>6.072423588655608E-2</v>
      </c>
      <c r="M26" s="49">
        <f>IFERROR(H26/G26,0)</f>
        <v>4.1091543709344758E-2</v>
      </c>
      <c r="N26" s="47">
        <f>D26*250</f>
        <v>365000</v>
      </c>
      <c r="O26" s="50">
        <f t="shared" si="0"/>
        <v>9.2675180736448279</v>
      </c>
    </row>
    <row r="27" spans="1:15" ht="15" thickBot="1" x14ac:dyDescent="0.35">
      <c r="A27" s="44" t="s">
        <v>30</v>
      </c>
      <c r="B27" s="1">
        <v>25892</v>
      </c>
      <c r="C27" s="2"/>
      <c r="D27" s="1">
        <v>1039</v>
      </c>
      <c r="E27" s="2"/>
      <c r="F27" s="1">
        <v>7611</v>
      </c>
      <c r="G27" s="1">
        <v>8700</v>
      </c>
      <c r="H27" s="2">
        <v>349</v>
      </c>
      <c r="I27" s="1">
        <v>291863</v>
      </c>
      <c r="J27" s="1">
        <v>98067</v>
      </c>
      <c r="K27" s="42"/>
      <c r="L27" s="48">
        <f>IFERROR(B27/I27,0)</f>
        <v>8.8712855003888813E-2</v>
      </c>
      <c r="M27" s="49">
        <f>IFERROR(H27/G27,0)</f>
        <v>4.0114942528735632E-2</v>
      </c>
      <c r="N27" s="47">
        <f>D27*250</f>
        <v>259750</v>
      </c>
      <c r="O27" s="50">
        <f t="shared" si="0"/>
        <v>9.0320562335856636</v>
      </c>
    </row>
    <row r="28" spans="1:15" ht="15" thickBot="1" x14ac:dyDescent="0.35">
      <c r="A28" s="3" t="s">
        <v>35</v>
      </c>
      <c r="B28" s="1">
        <v>21201</v>
      </c>
      <c r="C28" s="2"/>
      <c r="D28" s="1">
        <v>1023</v>
      </c>
      <c r="E28" s="2"/>
      <c r="F28" s="1">
        <v>16076</v>
      </c>
      <c r="G28" s="1">
        <v>3454</v>
      </c>
      <c r="H28" s="2">
        <v>167</v>
      </c>
      <c r="I28" s="1">
        <v>402659</v>
      </c>
      <c r="J28" s="1">
        <v>65607</v>
      </c>
      <c r="K28" s="41"/>
      <c r="L28" s="48">
        <f>IFERROR(B28/I28,0)</f>
        <v>5.2652492555735744E-2</v>
      </c>
      <c r="M28" s="49">
        <f>IFERROR(H28/G28,0)</f>
        <v>4.8349739432541977E-2</v>
      </c>
      <c r="N28" s="47">
        <f>D28*250</f>
        <v>255750</v>
      </c>
      <c r="O28" s="50">
        <f t="shared" si="0"/>
        <v>11.063110230649498</v>
      </c>
    </row>
    <row r="29" spans="1:15" ht="15" thickBot="1" x14ac:dyDescent="0.35">
      <c r="A29" s="3" t="s">
        <v>51</v>
      </c>
      <c r="B29" s="2">
        <v>863</v>
      </c>
      <c r="C29" s="2"/>
      <c r="D29" s="2">
        <v>22</v>
      </c>
      <c r="E29" s="2"/>
      <c r="F29" s="2">
        <v>237</v>
      </c>
      <c r="G29" s="2">
        <v>807</v>
      </c>
      <c r="H29" s="2">
        <v>21</v>
      </c>
      <c r="I29" s="1">
        <v>82747</v>
      </c>
      <c r="J29" s="1">
        <v>77422</v>
      </c>
      <c r="K29" s="41"/>
      <c r="L29" s="48">
        <f>IFERROR(B29/I29,0)</f>
        <v>1.042938112559972E-2</v>
      </c>
      <c r="M29" s="49">
        <f>IFERROR(H29/G29,0)</f>
        <v>2.6022304832713755E-2</v>
      </c>
      <c r="N29" s="47">
        <f>D29*250</f>
        <v>5500</v>
      </c>
      <c r="O29" s="50">
        <f t="shared" si="0"/>
        <v>5.373117033603708</v>
      </c>
    </row>
    <row r="30" spans="1:15" ht="14.5" thickBot="1" x14ac:dyDescent="0.35">
      <c r="A30" s="3" t="s">
        <v>50</v>
      </c>
      <c r="B30" s="1">
        <v>18899</v>
      </c>
      <c r="C30" s="2"/>
      <c r="D30" s="2">
        <v>267</v>
      </c>
      <c r="E30" s="2"/>
      <c r="F30" s="1">
        <v>5310</v>
      </c>
      <c r="G30" s="1">
        <v>9770</v>
      </c>
      <c r="H30" s="2">
        <v>138</v>
      </c>
      <c r="I30" s="1">
        <v>175484</v>
      </c>
      <c r="J30" s="1">
        <v>90717</v>
      </c>
      <c r="K30" s="42"/>
      <c r="L30" s="48">
        <f>IFERROR(B30/I30,0)</f>
        <v>0.10769642816439105</v>
      </c>
      <c r="M30" s="49">
        <f>IFERROR(H30/G30,0)</f>
        <v>1.4124872057318322E-2</v>
      </c>
      <c r="N30" s="47">
        <f>D30*250</f>
        <v>66750</v>
      </c>
      <c r="O30" s="50">
        <f t="shared" si="0"/>
        <v>2.5319329065029894</v>
      </c>
    </row>
    <row r="31" spans="1:15" ht="15" thickBot="1" x14ac:dyDescent="0.35">
      <c r="A31" s="3" t="s">
        <v>31</v>
      </c>
      <c r="B31" s="1">
        <v>17160</v>
      </c>
      <c r="C31" s="2"/>
      <c r="D31" s="2">
        <v>500</v>
      </c>
      <c r="E31" s="2"/>
      <c r="F31" s="1">
        <v>5697</v>
      </c>
      <c r="G31" s="1">
        <v>5571</v>
      </c>
      <c r="H31" s="2">
        <v>162</v>
      </c>
      <c r="I31" s="1">
        <v>307131</v>
      </c>
      <c r="J31" s="1">
        <v>99713</v>
      </c>
      <c r="K31" s="41"/>
      <c r="L31" s="48">
        <f>IFERROR(B31/I31,0)</f>
        <v>5.5871924358010097E-2</v>
      </c>
      <c r="M31" s="49">
        <f>IFERROR(H31/G31,0)</f>
        <v>2.9079159935379646E-2</v>
      </c>
      <c r="N31" s="47">
        <f>D31*250</f>
        <v>125000</v>
      </c>
      <c r="O31" s="50">
        <f t="shared" si="0"/>
        <v>6.2843822843822847</v>
      </c>
    </row>
    <row r="32" spans="1:15" ht="14.5" thickBot="1" x14ac:dyDescent="0.35">
      <c r="A32" s="3" t="s">
        <v>42</v>
      </c>
      <c r="B32" s="1">
        <v>5747</v>
      </c>
      <c r="C32" s="2"/>
      <c r="D32" s="2">
        <v>367</v>
      </c>
      <c r="E32" s="2"/>
      <c r="F32" s="2">
        <v>968</v>
      </c>
      <c r="G32" s="1">
        <v>4227</v>
      </c>
      <c r="H32" s="2">
        <v>270</v>
      </c>
      <c r="I32" s="1">
        <v>136310</v>
      </c>
      <c r="J32" s="1">
        <v>100249</v>
      </c>
      <c r="K32" s="42"/>
      <c r="L32" s="48">
        <f>IFERROR(B32/I32,0)</f>
        <v>4.2161250091702733E-2</v>
      </c>
      <c r="M32" s="49">
        <f>IFERROR(H32/G32,0)</f>
        <v>6.3875088715400999E-2</v>
      </c>
      <c r="N32" s="47">
        <f>D32*250</f>
        <v>91750</v>
      </c>
      <c r="O32" s="50">
        <f t="shared" si="0"/>
        <v>14.964851226726989</v>
      </c>
    </row>
    <row r="33" spans="1:15" ht="15" thickBot="1" x14ac:dyDescent="0.35">
      <c r="A33" s="44" t="s">
        <v>8</v>
      </c>
      <c r="B33" s="1">
        <v>176354</v>
      </c>
      <c r="C33" s="2"/>
      <c r="D33" s="1">
        <v>15118</v>
      </c>
      <c r="E33" s="2"/>
      <c r="F33" s="1">
        <v>118886</v>
      </c>
      <c r="G33" s="1">
        <v>19855</v>
      </c>
      <c r="H33" s="1">
        <v>1702</v>
      </c>
      <c r="I33" s="1">
        <v>1387833</v>
      </c>
      <c r="J33" s="1">
        <v>156249</v>
      </c>
      <c r="K33" s="41"/>
      <c r="L33" s="48">
        <f>IFERROR(B33/I33,0)</f>
        <v>0.12707148482562383</v>
      </c>
      <c r="M33" s="49">
        <f>IFERROR(H33/G33,0)</f>
        <v>8.5721480735331146E-2</v>
      </c>
      <c r="N33" s="47">
        <f>D33*250</f>
        <v>3779500</v>
      </c>
      <c r="O33" s="50">
        <f t="shared" si="0"/>
        <v>20.431325629132314</v>
      </c>
    </row>
    <row r="34" spans="1:15" ht="15" thickBot="1" x14ac:dyDescent="0.35">
      <c r="A34" s="44" t="s">
        <v>44</v>
      </c>
      <c r="B34" s="1">
        <v>11809</v>
      </c>
      <c r="C34" s="2"/>
      <c r="D34" s="2">
        <v>492</v>
      </c>
      <c r="E34" s="2"/>
      <c r="F34" s="1">
        <v>6066</v>
      </c>
      <c r="G34" s="1">
        <v>5632</v>
      </c>
      <c r="H34" s="2">
        <v>235</v>
      </c>
      <c r="I34" s="1">
        <v>331048</v>
      </c>
      <c r="J34" s="1">
        <v>157880</v>
      </c>
      <c r="K34" s="41"/>
      <c r="L34" s="48">
        <f>IFERROR(B34/I34,0)</f>
        <v>3.5671564244460018E-2</v>
      </c>
      <c r="M34" s="49">
        <f>IFERROR(H34/G34,0)</f>
        <v>4.1725852272727272E-2</v>
      </c>
      <c r="N34" s="47">
        <f>D34*250</f>
        <v>123000</v>
      </c>
      <c r="O34" s="50">
        <f t="shared" si="0"/>
        <v>9.415784571089846</v>
      </c>
    </row>
    <row r="35" spans="1:15" ht="15" thickBot="1" x14ac:dyDescent="0.35">
      <c r="A35" s="44" t="s">
        <v>7</v>
      </c>
      <c r="B35" s="1">
        <v>416787</v>
      </c>
      <c r="C35" s="2"/>
      <c r="D35" s="1">
        <v>31484</v>
      </c>
      <c r="E35" s="2"/>
      <c r="F35" s="1">
        <v>296266</v>
      </c>
      <c r="G35" s="1">
        <v>21425</v>
      </c>
      <c r="H35" s="1">
        <v>1618</v>
      </c>
      <c r="I35" s="1">
        <v>3816485</v>
      </c>
      <c r="J35" s="1">
        <v>196184</v>
      </c>
      <c r="K35" s="42"/>
      <c r="L35" s="48">
        <f>IFERROR(B35/I35,0)</f>
        <v>0.10920703212510989</v>
      </c>
      <c r="M35" s="49">
        <f>IFERROR(H35/G35,0)</f>
        <v>7.551925320886814E-2</v>
      </c>
      <c r="N35" s="47">
        <f>D35*250</f>
        <v>7871000</v>
      </c>
      <c r="O35" s="50">
        <f t="shared" si="0"/>
        <v>17.884946027587233</v>
      </c>
    </row>
    <row r="36" spans="1:15" ht="15" thickBot="1" x14ac:dyDescent="0.35">
      <c r="A36" s="44" t="s">
        <v>24</v>
      </c>
      <c r="B36" s="1">
        <v>62197</v>
      </c>
      <c r="C36" s="2"/>
      <c r="D36" s="1">
        <v>1356</v>
      </c>
      <c r="E36" s="2"/>
      <c r="F36" s="1">
        <v>23136</v>
      </c>
      <c r="G36" s="1">
        <v>5930</v>
      </c>
      <c r="H36" s="2">
        <v>129</v>
      </c>
      <c r="I36" s="1">
        <v>871905</v>
      </c>
      <c r="J36" s="1">
        <v>83133</v>
      </c>
      <c r="K36" s="42"/>
      <c r="L36" s="48">
        <f>IFERROR(B36/I36,0)</f>
        <v>7.1334606407808185E-2</v>
      </c>
      <c r="M36" s="49">
        <f>IFERROR(H36/G36,0)</f>
        <v>2.175379426644182E-2</v>
      </c>
      <c r="N36" s="47">
        <f>D36*250</f>
        <v>339000</v>
      </c>
      <c r="O36" s="50">
        <f t="shared" si="0"/>
        <v>4.4504236538739814</v>
      </c>
    </row>
    <row r="37" spans="1:15" ht="15" thickBot="1" x14ac:dyDescent="0.35">
      <c r="A37" s="3" t="s">
        <v>53</v>
      </c>
      <c r="B37" s="1">
        <v>3495</v>
      </c>
      <c r="C37" s="2"/>
      <c r="D37" s="2">
        <v>79</v>
      </c>
      <c r="E37" s="2"/>
      <c r="F37" s="2">
        <v>277</v>
      </c>
      <c r="G37" s="1">
        <v>4586</v>
      </c>
      <c r="H37" s="2">
        <v>104</v>
      </c>
      <c r="I37" s="1">
        <v>103925</v>
      </c>
      <c r="J37" s="1">
        <v>136373</v>
      </c>
      <c r="K37" s="41"/>
      <c r="L37" s="48">
        <f>IFERROR(B37/I37,0)</f>
        <v>3.3630021650228527E-2</v>
      </c>
      <c r="M37" s="49">
        <f>IFERROR(H37/G37,0)</f>
        <v>2.2677714784125599E-2</v>
      </c>
      <c r="N37" s="47">
        <f>D37*250</f>
        <v>19750</v>
      </c>
      <c r="O37" s="50">
        <f t="shared" si="0"/>
        <v>4.6509298998569388</v>
      </c>
    </row>
    <row r="38" spans="1:15" ht="15" thickBot="1" x14ac:dyDescent="0.35">
      <c r="A38" s="3" t="s">
        <v>67</v>
      </c>
      <c r="B38" s="2">
        <v>31</v>
      </c>
      <c r="C38" s="2"/>
      <c r="D38" s="2">
        <v>2</v>
      </c>
      <c r="E38" s="2"/>
      <c r="F38" s="2">
        <v>10</v>
      </c>
      <c r="G38" s="2"/>
      <c r="H38" s="2"/>
      <c r="I38" s="1">
        <v>8217</v>
      </c>
      <c r="J38" s="2"/>
      <c r="K38" s="41"/>
      <c r="L38" s="48">
        <f>IFERROR(B38/I38,0)</f>
        <v>3.7726664232688328E-3</v>
      </c>
      <c r="M38" s="49">
        <f>IFERROR(H38/G38,0)</f>
        <v>0</v>
      </c>
      <c r="N38" s="47">
        <f>D38*250</f>
        <v>500</v>
      </c>
      <c r="O38" s="50">
        <f t="shared" si="0"/>
        <v>15.129032258064516</v>
      </c>
    </row>
    <row r="39" spans="1:15" ht="15" thickBot="1" x14ac:dyDescent="0.35">
      <c r="A39" s="44" t="s">
        <v>21</v>
      </c>
      <c r="B39" s="1">
        <v>50900</v>
      </c>
      <c r="C39" s="2"/>
      <c r="D39" s="1">
        <v>2836</v>
      </c>
      <c r="E39" s="2"/>
      <c r="F39" s="1">
        <v>35741</v>
      </c>
      <c r="G39" s="1">
        <v>4354</v>
      </c>
      <c r="H39" s="2">
        <v>243</v>
      </c>
      <c r="I39" s="1">
        <v>756765</v>
      </c>
      <c r="J39" s="1">
        <v>64741</v>
      </c>
      <c r="K39" s="42"/>
      <c r="L39" s="48">
        <f>IFERROR(B39/I39,0)</f>
        <v>6.7259981632342938E-2</v>
      </c>
      <c r="M39" s="49">
        <f>IFERROR(H39/G39,0)</f>
        <v>5.5810748736793751E-2</v>
      </c>
      <c r="N39" s="47">
        <f>D39*250</f>
        <v>709000</v>
      </c>
      <c r="O39" s="50">
        <f t="shared" si="0"/>
        <v>12.929273084479371</v>
      </c>
    </row>
    <row r="40" spans="1:15" ht="15" thickBot="1" x14ac:dyDescent="0.35">
      <c r="A40" s="44" t="s">
        <v>46</v>
      </c>
      <c r="B40" s="1">
        <v>12944</v>
      </c>
      <c r="C40" s="2"/>
      <c r="D40" s="2">
        <v>385</v>
      </c>
      <c r="E40" s="2"/>
      <c r="F40" s="1">
        <v>3162</v>
      </c>
      <c r="G40" s="1">
        <v>3271</v>
      </c>
      <c r="H40" s="2">
        <v>97</v>
      </c>
      <c r="I40" s="1">
        <v>326015</v>
      </c>
      <c r="J40" s="1">
        <v>82390</v>
      </c>
      <c r="K40" s="41"/>
      <c r="L40" s="48">
        <f>IFERROR(B40/I40,0)</f>
        <v>3.9703694615278437E-2</v>
      </c>
      <c r="M40" s="49">
        <f>IFERROR(H40/G40,0)</f>
        <v>2.9654539896056251E-2</v>
      </c>
      <c r="N40" s="47">
        <f>D40*250</f>
        <v>96250</v>
      </c>
      <c r="O40" s="50">
        <f t="shared" si="0"/>
        <v>6.4358776266996296</v>
      </c>
    </row>
    <row r="41" spans="1:15" ht="15" thickBot="1" x14ac:dyDescent="0.35">
      <c r="A41" s="44" t="s">
        <v>37</v>
      </c>
      <c r="B41" s="1">
        <v>8341</v>
      </c>
      <c r="C41" s="2"/>
      <c r="D41" s="2">
        <v>202</v>
      </c>
      <c r="E41" s="2"/>
      <c r="F41" s="1">
        <v>5490</v>
      </c>
      <c r="G41" s="1">
        <v>1978</v>
      </c>
      <c r="H41" s="2">
        <v>48</v>
      </c>
      <c r="I41" s="1">
        <v>231658</v>
      </c>
      <c r="J41" s="1">
        <v>54925</v>
      </c>
      <c r="K41" s="42"/>
      <c r="L41" s="48">
        <f>IFERROR(B41/I41,0)</f>
        <v>3.6005663521225258E-2</v>
      </c>
      <c r="M41" s="49">
        <f>IFERROR(H41/G41,0)</f>
        <v>2.4266936299292215E-2</v>
      </c>
      <c r="N41" s="47">
        <f>D41*250</f>
        <v>50500</v>
      </c>
      <c r="O41" s="50">
        <f t="shared" si="0"/>
        <v>5.0544299244694884</v>
      </c>
    </row>
    <row r="42" spans="1:15" ht="15" thickBot="1" x14ac:dyDescent="0.35">
      <c r="A42" s="44" t="s">
        <v>19</v>
      </c>
      <c r="B42" s="1">
        <v>89874</v>
      </c>
      <c r="C42" s="2"/>
      <c r="D42" s="1">
        <v>6663</v>
      </c>
      <c r="E42" s="2"/>
      <c r="F42" s="1">
        <v>16525</v>
      </c>
      <c r="G42" s="1">
        <v>7020</v>
      </c>
      <c r="H42" s="2">
        <v>520</v>
      </c>
      <c r="I42" s="1">
        <v>742982</v>
      </c>
      <c r="J42" s="1">
        <v>58036</v>
      </c>
      <c r="K42" s="41"/>
      <c r="L42" s="48">
        <f>IFERROR(B42/I42,0)</f>
        <v>0.12096389952919452</v>
      </c>
      <c r="M42" s="49">
        <f>IFERROR(H42/G42,0)</f>
        <v>7.407407407407407E-2</v>
      </c>
      <c r="N42" s="47">
        <f>D42*250</f>
        <v>1665750</v>
      </c>
      <c r="O42" s="50">
        <f t="shared" si="0"/>
        <v>17.534281327191401</v>
      </c>
    </row>
    <row r="43" spans="1:15" ht="14.5" thickBot="1" x14ac:dyDescent="0.35">
      <c r="A43" s="3" t="s">
        <v>65</v>
      </c>
      <c r="B43" s="1">
        <v>7189</v>
      </c>
      <c r="C43" s="2"/>
      <c r="D43" s="2">
        <v>153</v>
      </c>
      <c r="E43" s="2"/>
      <c r="F43" s="1">
        <v>5677</v>
      </c>
      <c r="G43" s="1">
        <v>2123</v>
      </c>
      <c r="H43" s="2">
        <v>45</v>
      </c>
      <c r="I43" s="1">
        <v>13022</v>
      </c>
      <c r="J43" s="1">
        <v>3845</v>
      </c>
      <c r="K43" s="42"/>
      <c r="L43" s="48">
        <f>IFERROR(B43/I43,0)</f>
        <v>0.55206573491015209</v>
      </c>
      <c r="M43" s="49">
        <f>IFERROR(H43/G43,0)</f>
        <v>2.119642016015073E-2</v>
      </c>
      <c r="N43" s="47">
        <f>D43*250</f>
        <v>38250</v>
      </c>
      <c r="O43" s="50">
        <f t="shared" si="0"/>
        <v>4.3206287383502575</v>
      </c>
    </row>
    <row r="44" spans="1:15" ht="15" thickBot="1" x14ac:dyDescent="0.35">
      <c r="A44" s="3" t="s">
        <v>40</v>
      </c>
      <c r="B44" s="1">
        <v>16661</v>
      </c>
      <c r="C44" s="2"/>
      <c r="D44" s="2">
        <v>927</v>
      </c>
      <c r="E44" s="2"/>
      <c r="F44" s="1">
        <v>14134</v>
      </c>
      <c r="G44" s="1">
        <v>15727</v>
      </c>
      <c r="H44" s="2">
        <v>875</v>
      </c>
      <c r="I44" s="1">
        <v>230508</v>
      </c>
      <c r="J44" s="1">
        <v>217592</v>
      </c>
      <c r="K44" s="41"/>
      <c r="L44" s="48">
        <f>IFERROR(B44/I44,0)</f>
        <v>7.2279487046002747E-2</v>
      </c>
      <c r="M44" s="49">
        <f>IFERROR(H44/G44,0)</f>
        <v>5.5636802950340181E-2</v>
      </c>
      <c r="N44" s="47">
        <f>D44*250</f>
        <v>231750</v>
      </c>
      <c r="O44" s="50">
        <f t="shared" si="0"/>
        <v>12.909729307964708</v>
      </c>
    </row>
    <row r="45" spans="1:15" ht="15" thickBot="1" x14ac:dyDescent="0.35">
      <c r="A45" s="3" t="s">
        <v>25</v>
      </c>
      <c r="B45" s="1">
        <v>33320</v>
      </c>
      <c r="C45" s="2"/>
      <c r="D45" s="2">
        <v>716</v>
      </c>
      <c r="E45" s="2"/>
      <c r="F45" s="1">
        <v>19148</v>
      </c>
      <c r="G45" s="1">
        <v>6472</v>
      </c>
      <c r="H45" s="2">
        <v>139</v>
      </c>
      <c r="I45" s="1">
        <v>398625</v>
      </c>
      <c r="J45" s="1">
        <v>77422</v>
      </c>
      <c r="K45" s="41"/>
      <c r="L45" s="48">
        <f>IFERROR(B45/I45,0)</f>
        <v>8.3587331451865782E-2</v>
      </c>
      <c r="M45" s="49">
        <f>IFERROR(H45/G45,0)</f>
        <v>2.1477132262051914E-2</v>
      </c>
      <c r="N45" s="47">
        <f>D45*250</f>
        <v>179000</v>
      </c>
      <c r="O45" s="50">
        <f t="shared" si="0"/>
        <v>4.3721488595438176</v>
      </c>
    </row>
    <row r="46" spans="1:15" ht="14.5" thickBot="1" x14ac:dyDescent="0.35">
      <c r="A46" s="3" t="s">
        <v>54</v>
      </c>
      <c r="B46" s="1">
        <v>6681</v>
      </c>
      <c r="C46" s="2"/>
      <c r="D46" s="2">
        <v>91</v>
      </c>
      <c r="E46" s="2"/>
      <c r="F46" s="2">
        <v>838</v>
      </c>
      <c r="G46" s="1">
        <v>7552</v>
      </c>
      <c r="H46" s="2">
        <v>103</v>
      </c>
      <c r="I46" s="1">
        <v>78893</v>
      </c>
      <c r="J46" s="1">
        <v>89179</v>
      </c>
      <c r="K46" s="42"/>
      <c r="L46" s="48">
        <f>IFERROR(B46/I46,0)</f>
        <v>8.4684319267869138E-2</v>
      </c>
      <c r="M46" s="49">
        <f>IFERROR(H46/G46,0)</f>
        <v>1.3638771186440678E-2</v>
      </c>
      <c r="N46" s="47">
        <f>D46*250</f>
        <v>22750</v>
      </c>
      <c r="O46" s="50">
        <f t="shared" si="0"/>
        <v>2.4051788654393054</v>
      </c>
    </row>
    <row r="47" spans="1:15" ht="15" thickBot="1" x14ac:dyDescent="0.35">
      <c r="A47" s="44" t="s">
        <v>20</v>
      </c>
      <c r="B47" s="1">
        <v>40172</v>
      </c>
      <c r="C47" s="2"/>
      <c r="D47" s="2">
        <v>584</v>
      </c>
      <c r="E47" s="2"/>
      <c r="F47" s="1">
        <v>13429</v>
      </c>
      <c r="G47" s="1">
        <v>5882</v>
      </c>
      <c r="H47" s="2">
        <v>86</v>
      </c>
      <c r="I47" s="1">
        <v>748553</v>
      </c>
      <c r="J47" s="1">
        <v>109611</v>
      </c>
      <c r="K47" s="42"/>
      <c r="L47" s="48">
        <f>IFERROR(B47/I47,0)</f>
        <v>5.3666206668064917E-2</v>
      </c>
      <c r="M47" s="49">
        <f>IFERROR(H47/G47,0)</f>
        <v>1.4620877252635158E-2</v>
      </c>
      <c r="N47" s="47">
        <f>D47*250</f>
        <v>146000</v>
      </c>
      <c r="O47" s="50">
        <f t="shared" si="0"/>
        <v>2.6343721995419696</v>
      </c>
    </row>
    <row r="48" spans="1:15" ht="15" thickBot="1" x14ac:dyDescent="0.35">
      <c r="A48" s="44" t="s">
        <v>15</v>
      </c>
      <c r="B48" s="1">
        <v>153175</v>
      </c>
      <c r="C48" s="2"/>
      <c r="D48" s="1">
        <v>2416</v>
      </c>
      <c r="E48" s="2"/>
      <c r="F48" s="1">
        <v>70768</v>
      </c>
      <c r="G48" s="1">
        <v>5283</v>
      </c>
      <c r="H48" s="2">
        <v>83</v>
      </c>
      <c r="I48" s="1">
        <v>2006724</v>
      </c>
      <c r="J48" s="1">
        <v>69207</v>
      </c>
      <c r="K48" s="42"/>
      <c r="L48" s="48">
        <f>IFERROR(B48/I48,0)</f>
        <v>7.6330875596245421E-2</v>
      </c>
      <c r="M48" s="49">
        <f>IFERROR(H48/G48,0)</f>
        <v>1.5710770395608555E-2</v>
      </c>
      <c r="N48" s="47">
        <f>D48*250</f>
        <v>604000</v>
      </c>
      <c r="O48" s="50">
        <f t="shared" si="0"/>
        <v>2.9432022196833687</v>
      </c>
    </row>
    <row r="49" spans="1:15" ht="15" thickBot="1" x14ac:dyDescent="0.35">
      <c r="A49" s="64" t="s">
        <v>66</v>
      </c>
      <c r="B49" s="58">
        <v>81</v>
      </c>
      <c r="C49" s="58"/>
      <c r="D49" s="58">
        <v>6</v>
      </c>
      <c r="E49" s="58"/>
      <c r="F49" s="58">
        <v>4</v>
      </c>
      <c r="G49" s="58"/>
      <c r="H49" s="58"/>
      <c r="I49" s="59">
        <v>2858</v>
      </c>
      <c r="J49" s="58"/>
      <c r="K49" s="41"/>
      <c r="L49" s="48">
        <f>IFERROR(B49/I49,0)</f>
        <v>2.8341497550734781E-2</v>
      </c>
      <c r="M49" s="49">
        <f>IFERROR(H49/G49,0)</f>
        <v>0</v>
      </c>
      <c r="N49" s="47">
        <f>D49*250</f>
        <v>1500</v>
      </c>
      <c r="O49" s="50">
        <f t="shared" si="0"/>
        <v>17.518518518518519</v>
      </c>
    </row>
    <row r="50" spans="1:15" ht="14.5" thickBot="1" x14ac:dyDescent="0.35">
      <c r="A50" s="3" t="s">
        <v>28</v>
      </c>
      <c r="B50" s="1">
        <v>21100</v>
      </c>
      <c r="C50" s="2"/>
      <c r="D50" s="2">
        <v>167</v>
      </c>
      <c r="E50" s="2"/>
      <c r="F50" s="1">
        <v>9002</v>
      </c>
      <c r="G50" s="1">
        <v>6581</v>
      </c>
      <c r="H50" s="2">
        <v>52</v>
      </c>
      <c r="I50" s="1">
        <v>328449</v>
      </c>
      <c r="J50" s="1">
        <v>102450</v>
      </c>
      <c r="K50" s="42"/>
      <c r="L50" s="48">
        <f>IFERROR(B50/I50,0)</f>
        <v>6.4241328181848634E-2</v>
      </c>
      <c r="M50" s="49">
        <f>IFERROR(H50/G50,0)</f>
        <v>7.9015347211669959E-3</v>
      </c>
      <c r="N50" s="47">
        <f>D50*250</f>
        <v>41750</v>
      </c>
      <c r="O50" s="50">
        <f t="shared" si="0"/>
        <v>0.97867298578199047</v>
      </c>
    </row>
    <row r="51" spans="1:15" ht="14.5" thickBot="1" x14ac:dyDescent="0.35">
      <c r="A51" s="3" t="s">
        <v>48</v>
      </c>
      <c r="B51" s="1">
        <v>1202</v>
      </c>
      <c r="C51" s="2"/>
      <c r="D51" s="2">
        <v>56</v>
      </c>
      <c r="E51" s="2"/>
      <c r="F51" s="2">
        <v>200</v>
      </c>
      <c r="G51" s="1">
        <v>1926</v>
      </c>
      <c r="H51" s="2">
        <v>90</v>
      </c>
      <c r="I51" s="1">
        <v>63865</v>
      </c>
      <c r="J51" s="1">
        <v>102350</v>
      </c>
      <c r="K51" s="42"/>
      <c r="L51" s="48">
        <f>IFERROR(B51/I51,0)</f>
        <v>1.882095044233931E-2</v>
      </c>
      <c r="M51" s="49">
        <f>IFERROR(H51/G51,0)</f>
        <v>4.6728971962616821E-2</v>
      </c>
      <c r="N51" s="47">
        <f>D51*250</f>
        <v>14000</v>
      </c>
      <c r="O51" s="50">
        <f t="shared" ref="O51" si="1">ABS(N51-B51)/B51</f>
        <v>10.647254575707155</v>
      </c>
    </row>
    <row r="52" spans="1:15" ht="15" thickBot="1" x14ac:dyDescent="0.35">
      <c r="A52" s="44" t="s">
        <v>29</v>
      </c>
      <c r="B52" s="1">
        <v>61736</v>
      </c>
      <c r="C52" s="2"/>
      <c r="D52" s="1">
        <v>1732</v>
      </c>
      <c r="E52" s="2"/>
      <c r="F52" s="1">
        <v>51999</v>
      </c>
      <c r="G52" s="1">
        <v>7233</v>
      </c>
      <c r="H52" s="2">
        <v>203</v>
      </c>
      <c r="I52" s="1">
        <v>693730</v>
      </c>
      <c r="J52" s="1">
        <v>81276</v>
      </c>
      <c r="K52" s="42"/>
      <c r="L52" s="48">
        <f>IFERROR(B52/I52,0)</f>
        <v>8.8991394346503688E-2</v>
      </c>
      <c r="M52" s="49">
        <f>IFERROR(H52/G52,0)</f>
        <v>2.8065809484308032E-2</v>
      </c>
      <c r="N52" s="47">
        <f>D52*250</f>
        <v>433000</v>
      </c>
      <c r="O52" s="50">
        <f t="shared" si="0"/>
        <v>6.0137359077361667</v>
      </c>
    </row>
    <row r="53" spans="1:15" ht="15" thickBot="1" x14ac:dyDescent="0.35">
      <c r="A53" s="44" t="s">
        <v>9</v>
      </c>
      <c r="B53" s="1">
        <v>32698</v>
      </c>
      <c r="C53" s="2"/>
      <c r="D53" s="1">
        <v>1310</v>
      </c>
      <c r="E53" s="2"/>
      <c r="F53" s="1">
        <v>20730</v>
      </c>
      <c r="G53" s="1">
        <v>4294</v>
      </c>
      <c r="H53" s="2">
        <v>172</v>
      </c>
      <c r="I53" s="1">
        <v>534443</v>
      </c>
      <c r="J53" s="1">
        <v>70184</v>
      </c>
      <c r="K53" s="42"/>
      <c r="L53" s="48">
        <f>IFERROR(B53/I53,0)</f>
        <v>6.1181454336570969E-2</v>
      </c>
      <c r="M53" s="49">
        <f>IFERROR(H53/G53,0)</f>
        <v>4.0055891942244994E-2</v>
      </c>
      <c r="N53" s="47">
        <f>D53*250</f>
        <v>327500</v>
      </c>
      <c r="O53" s="50">
        <f t="shared" si="0"/>
        <v>9.015903113340265</v>
      </c>
    </row>
    <row r="54" spans="1:15" ht="14.5" thickBot="1" x14ac:dyDescent="0.35">
      <c r="A54" s="3" t="s">
        <v>56</v>
      </c>
      <c r="B54" s="1">
        <v>2832</v>
      </c>
      <c r="C54" s="2"/>
      <c r="D54" s="2">
        <v>93</v>
      </c>
      <c r="E54" s="2"/>
      <c r="F54" s="2">
        <v>630</v>
      </c>
      <c r="G54" s="1">
        <v>1580</v>
      </c>
      <c r="H54" s="2">
        <v>52</v>
      </c>
      <c r="I54" s="1">
        <v>167570</v>
      </c>
      <c r="J54" s="1">
        <v>93502</v>
      </c>
      <c r="K54" s="42"/>
      <c r="L54" s="48">
        <f>IFERROR(B54/I54,0)</f>
        <v>1.6900399832905651E-2</v>
      </c>
      <c r="M54" s="49">
        <f>IFERROR(H54/G54,0)</f>
        <v>3.2911392405063293E-2</v>
      </c>
      <c r="N54" s="47">
        <f>D54*250</f>
        <v>23250</v>
      </c>
      <c r="O54" s="50">
        <f t="shared" si="0"/>
        <v>7.2097457627118642</v>
      </c>
    </row>
    <row r="55" spans="1:15" ht="14.5" thickBot="1" x14ac:dyDescent="0.35">
      <c r="A55" s="3" t="s">
        <v>22</v>
      </c>
      <c r="B55" s="1">
        <v>27743</v>
      </c>
      <c r="C55" s="2"/>
      <c r="D55" s="2">
        <v>777</v>
      </c>
      <c r="E55" s="2"/>
      <c r="F55" s="1">
        <v>5013</v>
      </c>
      <c r="G55" s="1">
        <v>4765</v>
      </c>
      <c r="H55" s="2">
        <v>133</v>
      </c>
      <c r="I55" s="1">
        <v>552454</v>
      </c>
      <c r="J55" s="1">
        <v>94884</v>
      </c>
      <c r="K55" s="42"/>
      <c r="L55" s="48">
        <f>IFERROR(B55/I55,0)</f>
        <v>5.0217755686446292E-2</v>
      </c>
      <c r="M55" s="49">
        <f>IFERROR(H55/G55,0)</f>
        <v>2.7911857292759707E-2</v>
      </c>
      <c r="N55" s="47">
        <f>D55*250</f>
        <v>194250</v>
      </c>
      <c r="O55" s="50">
        <f t="shared" si="0"/>
        <v>6.0017662112965429</v>
      </c>
    </row>
    <row r="56" spans="1:15" ht="15" thickBot="1" x14ac:dyDescent="0.35">
      <c r="A56" s="14" t="s">
        <v>55</v>
      </c>
      <c r="B56" s="36">
        <v>1417</v>
      </c>
      <c r="C56" s="15"/>
      <c r="D56" s="15">
        <v>20</v>
      </c>
      <c r="E56" s="15"/>
      <c r="F56" s="15">
        <v>340</v>
      </c>
      <c r="G56" s="36">
        <v>2448</v>
      </c>
      <c r="H56" s="15">
        <v>35</v>
      </c>
      <c r="I56" s="36">
        <v>44070</v>
      </c>
      <c r="J56" s="36">
        <v>76146</v>
      </c>
      <c r="K56" s="54"/>
      <c r="L56" s="48">
        <f>IFERROR(B56/I56,0)</f>
        <v>3.215339233038348E-2</v>
      </c>
      <c r="M56" s="49">
        <f>IFERROR(H56/G56,0)</f>
        <v>1.4297385620915032E-2</v>
      </c>
      <c r="N56" s="47">
        <f>D56*250</f>
        <v>5000</v>
      </c>
      <c r="O56" s="50">
        <f t="shared" si="0"/>
        <v>2.5285815102328866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7"/>
      <c r="L57" s="35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5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7"/>
      <c r="L59" s="35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5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8"/>
      <c r="L61" s="35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7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  <c r="L64" s="35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7"/>
      <c r="L65" s="35"/>
    </row>
    <row r="66" spans="1:12" ht="13.5" thickBot="1" x14ac:dyDescent="0.35">
      <c r="A66" s="14"/>
      <c r="B66" s="15"/>
      <c r="C66" s="15"/>
      <c r="D66" s="15"/>
      <c r="E66" s="15"/>
      <c r="F66" s="15"/>
      <c r="G66" s="15"/>
      <c r="H66" s="15"/>
      <c r="I66" s="36"/>
      <c r="J66" s="36"/>
      <c r="K66" s="37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09923BA9-66D4-493D-8F73-F2622C7D8F9A}"/>
    <hyperlink ref="A6" r:id="rId2" display="https://www.worldometers.info/coronavirus/usa/california/" xr:uid="{D2EA98E8-3598-496C-842E-3624E4CA1DBB}"/>
    <hyperlink ref="A33" r:id="rId3" display="https://www.worldometers.info/coronavirus/usa/new-jersey/" xr:uid="{DA1DA7F1-224C-4FD3-88C1-B82EE96D9ADE}"/>
    <hyperlink ref="A48" r:id="rId4" display="https://www.worldometers.info/coronavirus/usa/texas/" xr:uid="{2192A5B4-744B-4F10-8240-9AADBB344F84}"/>
    <hyperlink ref="A16" r:id="rId5" display="https://www.worldometers.info/coronavirus/usa/illinois/" xr:uid="{5AC4967E-2468-46F2-A40A-0FFF3D554FD4}"/>
    <hyperlink ref="A11" r:id="rId6" display="https://www.worldometers.info/coronavirus/usa/florida/" xr:uid="{4451F0D8-41F5-44D0-88A5-D840014F321A}"/>
    <hyperlink ref="A24" r:id="rId7" display="https://www.worldometers.info/coronavirus/usa/massachusetts/" xr:uid="{3D5843F6-62CE-4DCE-90DD-A6CA49025CDF}"/>
    <hyperlink ref="A42" r:id="rId8" display="https://www.worldometers.info/coronavirus/usa/pennsylvania/" xr:uid="{928FBFB9-9F39-4430-8FAD-EE31A26EF848}"/>
    <hyperlink ref="A12" r:id="rId9" display="https://www.worldometers.info/coronavirus/usa/georgia/" xr:uid="{32F7F03A-A7F3-4C96-B0CA-45C7389C0E40}"/>
    <hyperlink ref="A4" r:id="rId10" display="https://www.worldometers.info/coronavirus/usa/arizona/" xr:uid="{B8CCE2C7-81F1-46AB-9EED-534867A8C47A}"/>
    <hyperlink ref="A25" r:id="rId11" display="https://www.worldometers.info/coronavirus/usa/michigan/" xr:uid="{5031A612-7E0E-47FC-AD5F-F03DEC707948}"/>
    <hyperlink ref="A23" r:id="rId12" display="https://www.worldometers.info/coronavirus/usa/maryland/" xr:uid="{BECA6E22-226A-4027-B688-FFBA47EBE0A3}"/>
    <hyperlink ref="A36" r:id="rId13" display="https://www.worldometers.info/coronavirus/usa/north-carolina/" xr:uid="{2E1A1590-6755-4D40-93C5-5662706F0E2D}"/>
    <hyperlink ref="A52" r:id="rId14" display="https://www.worldometers.info/coronavirus/usa/virginia/" xr:uid="{959BDC7D-DE0A-40A2-8BC9-2278D497261C}"/>
    <hyperlink ref="A21" r:id="rId15" display="https://www.worldometers.info/coronavirus/usa/louisiana/" xr:uid="{7EF9218B-8278-4241-BEBF-81B3E94B9B33}"/>
    <hyperlink ref="A39" r:id="rId16" display="https://www.worldometers.info/coronavirus/usa/ohio/" xr:uid="{417F02A6-0F68-4B9A-B31A-0B27EF740B2F}"/>
    <hyperlink ref="A8" r:id="rId17" display="https://www.worldometers.info/coronavirus/usa/connecticut/" xr:uid="{81A00194-E593-4AAD-AB8E-04536EF856A8}"/>
    <hyperlink ref="A17" r:id="rId18" display="https://www.worldometers.info/coronavirus/usa/indiana/" xr:uid="{DE4F2616-0AE8-4FF0-99AE-31EB2A4FB796}"/>
    <hyperlink ref="A47" r:id="rId19" display="https://www.worldometers.info/coronavirus/usa/tennessee/" xr:uid="{963E43F0-17D4-4E7E-BEBA-A539DB499CAA}"/>
    <hyperlink ref="A2" r:id="rId20" display="https://www.worldometers.info/coronavirus/usa/alabama/" xr:uid="{ABCE692D-6A4A-4CFE-8DD2-C6CBC810E308}"/>
    <hyperlink ref="A53" r:id="rId21" display="https://www.worldometers.info/coronavirus/usa/washington/" xr:uid="{0CA8746C-A83B-48DA-9000-FC3AB60665AA}"/>
    <hyperlink ref="A7" r:id="rId22" display="https://www.worldometers.info/coronavirus/usa/colorado/" xr:uid="{EF959FBE-6FC3-4D84-95D8-1AC6DB38D58E}"/>
    <hyperlink ref="A27" r:id="rId23" display="https://www.worldometers.info/coronavirus/usa/mississippi/" xr:uid="{891B6AB5-26A7-41ED-91F1-ABA1E3076146}"/>
    <hyperlink ref="A20" r:id="rId24" display="https://www.worldometers.info/coronavirus/usa/kentucky/" xr:uid="{6B0D2BA8-B785-4B81-A184-E6D74C56E0A0}"/>
    <hyperlink ref="A40" r:id="rId25" display="https://www.worldometers.info/coronavirus/usa/oklahoma/" xr:uid="{1B074030-EC23-41F0-B6E0-DAC975C4D534}"/>
    <hyperlink ref="A34" r:id="rId26" display="https://www.worldometers.info/coronavirus/usa/new-mexico/" xr:uid="{5900AFF5-9942-4E59-A64E-DEDA413E6FC6}"/>
    <hyperlink ref="A41" r:id="rId27" display="https://www.worldometers.info/coronavirus/usa/oregon/" xr:uid="{B8D2D37E-85A2-4FB3-AFE5-66F654C95329}"/>
  </hyperlinks>
  <pageMargins left="0.7" right="0.7" top="0.75" bottom="0.75" header="0.3" footer="0.3"/>
  <pageSetup orientation="portrait" r:id="rId2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6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43"/>
  </cols>
  <sheetData>
    <row r="1" spans="1:2" ht="15" thickBot="1" x14ac:dyDescent="0.4"/>
    <row r="2" spans="1:2" ht="15" thickBot="1" x14ac:dyDescent="0.4">
      <c r="A2" s="44" t="s">
        <v>36</v>
      </c>
      <c r="B2" s="38">
        <v>919</v>
      </c>
    </row>
    <row r="3" spans="1:2" ht="15" thickBot="1" x14ac:dyDescent="0.4">
      <c r="A3" s="3" t="s">
        <v>52</v>
      </c>
      <c r="B3" s="38">
        <v>14</v>
      </c>
    </row>
    <row r="4" spans="1:2" ht="15" thickBot="1" x14ac:dyDescent="0.4">
      <c r="A4" s="44" t="s">
        <v>33</v>
      </c>
      <c r="B4" s="38">
        <v>1588</v>
      </c>
    </row>
    <row r="5" spans="1:2" ht="15" thickBot="1" x14ac:dyDescent="0.4">
      <c r="A5" s="3" t="s">
        <v>34</v>
      </c>
      <c r="B5" s="38">
        <v>264</v>
      </c>
    </row>
    <row r="6" spans="1:2" ht="15" thickBot="1" x14ac:dyDescent="0.4">
      <c r="A6" s="44" t="s">
        <v>10</v>
      </c>
      <c r="B6" s="38">
        <v>5935</v>
      </c>
    </row>
    <row r="7" spans="1:2" ht="15" thickBot="1" x14ac:dyDescent="0.4">
      <c r="A7" s="44" t="s">
        <v>18</v>
      </c>
      <c r="B7" s="38">
        <v>1676</v>
      </c>
    </row>
    <row r="8" spans="1:2" ht="15" thickBot="1" x14ac:dyDescent="0.4">
      <c r="A8" s="44" t="s">
        <v>23</v>
      </c>
      <c r="B8" s="38">
        <v>4316</v>
      </c>
    </row>
    <row r="9" spans="1:2" ht="15" thickBot="1" x14ac:dyDescent="0.4">
      <c r="A9" s="3" t="s">
        <v>43</v>
      </c>
      <c r="B9" s="38">
        <v>507</v>
      </c>
    </row>
    <row r="10" spans="1:2" ht="21.5" thickBot="1" x14ac:dyDescent="0.4">
      <c r="A10" s="3" t="s">
        <v>63</v>
      </c>
      <c r="B10" s="38">
        <v>550</v>
      </c>
    </row>
    <row r="11" spans="1:2" ht="15" thickBot="1" x14ac:dyDescent="0.4">
      <c r="A11" s="44" t="s">
        <v>13</v>
      </c>
      <c r="B11" s="38">
        <v>3419</v>
      </c>
    </row>
    <row r="12" spans="1:2" ht="15" thickBot="1" x14ac:dyDescent="0.4">
      <c r="A12" s="44" t="s">
        <v>16</v>
      </c>
      <c r="B12" s="38">
        <v>2778</v>
      </c>
    </row>
    <row r="13" spans="1:2" ht="15" thickBot="1" x14ac:dyDescent="0.4">
      <c r="A13" s="3" t="s">
        <v>64</v>
      </c>
      <c r="B13" s="38">
        <v>5</v>
      </c>
    </row>
    <row r="14" spans="1:2" ht="15" thickBot="1" x14ac:dyDescent="0.4">
      <c r="A14" s="3" t="s">
        <v>47</v>
      </c>
      <c r="B14" s="38">
        <v>18</v>
      </c>
    </row>
    <row r="15" spans="1:2" ht="15" thickBot="1" x14ac:dyDescent="0.4">
      <c r="A15" s="3" t="s">
        <v>49</v>
      </c>
      <c r="B15" s="38">
        <v>91</v>
      </c>
    </row>
    <row r="16" spans="1:2" ht="15" thickBot="1" x14ac:dyDescent="0.4">
      <c r="A16" s="44" t="s">
        <v>12</v>
      </c>
      <c r="B16" s="38">
        <v>7089</v>
      </c>
    </row>
    <row r="17" spans="1:2" ht="15" thickBot="1" x14ac:dyDescent="0.4">
      <c r="A17" s="44" t="s">
        <v>27</v>
      </c>
      <c r="B17" s="38">
        <v>2619</v>
      </c>
    </row>
    <row r="18" spans="1:2" ht="15" thickBot="1" x14ac:dyDescent="0.4">
      <c r="A18" s="3" t="s">
        <v>41</v>
      </c>
      <c r="B18" s="38">
        <v>706</v>
      </c>
    </row>
    <row r="19" spans="1:2" ht="15" thickBot="1" x14ac:dyDescent="0.4">
      <c r="A19" s="3" t="s">
        <v>45</v>
      </c>
      <c r="B19" s="38">
        <v>271</v>
      </c>
    </row>
    <row r="20" spans="1:2" ht="15" thickBot="1" x14ac:dyDescent="0.4">
      <c r="A20" s="44" t="s">
        <v>38</v>
      </c>
      <c r="B20" s="38">
        <v>558</v>
      </c>
    </row>
    <row r="21" spans="1:2" ht="15" thickBot="1" x14ac:dyDescent="0.4">
      <c r="A21" s="44" t="s">
        <v>14</v>
      </c>
      <c r="B21" s="38">
        <v>3206</v>
      </c>
    </row>
    <row r="22" spans="1:2" ht="15" thickBot="1" x14ac:dyDescent="0.4">
      <c r="A22" s="3" t="s">
        <v>39</v>
      </c>
      <c r="B22" s="38">
        <v>104</v>
      </c>
    </row>
    <row r="23" spans="1:2" ht="15" thickBot="1" x14ac:dyDescent="0.4">
      <c r="A23" s="44" t="s">
        <v>26</v>
      </c>
      <c r="B23" s="38">
        <v>3168</v>
      </c>
    </row>
    <row r="24" spans="1:2" ht="15" thickBot="1" x14ac:dyDescent="0.4">
      <c r="A24" s="44" t="s">
        <v>17</v>
      </c>
      <c r="B24" s="38">
        <v>8060</v>
      </c>
    </row>
    <row r="25" spans="1:2" ht="15" thickBot="1" x14ac:dyDescent="0.4">
      <c r="A25" s="44" t="s">
        <v>11</v>
      </c>
      <c r="B25" s="38">
        <v>6158</v>
      </c>
    </row>
    <row r="26" spans="1:2" ht="15" thickBot="1" x14ac:dyDescent="0.4">
      <c r="A26" s="3" t="s">
        <v>32</v>
      </c>
      <c r="B26" s="38">
        <v>1460</v>
      </c>
    </row>
    <row r="27" spans="1:2" ht="15" thickBot="1" x14ac:dyDescent="0.4">
      <c r="A27" s="44" t="s">
        <v>30</v>
      </c>
      <c r="B27" s="38">
        <v>1039</v>
      </c>
    </row>
    <row r="28" spans="1:2" ht="15" thickBot="1" x14ac:dyDescent="0.4">
      <c r="A28" s="3" t="s">
        <v>35</v>
      </c>
      <c r="B28" s="38">
        <v>1023</v>
      </c>
    </row>
    <row r="29" spans="1:2" ht="15" thickBot="1" x14ac:dyDescent="0.4">
      <c r="A29" s="3" t="s">
        <v>51</v>
      </c>
      <c r="B29" s="38">
        <v>22</v>
      </c>
    </row>
    <row r="30" spans="1:2" ht="15" thickBot="1" x14ac:dyDescent="0.4">
      <c r="A30" s="3" t="s">
        <v>50</v>
      </c>
      <c r="B30" s="38">
        <v>267</v>
      </c>
    </row>
    <row r="31" spans="1:2" ht="15" thickBot="1" x14ac:dyDescent="0.4">
      <c r="A31" s="3" t="s">
        <v>31</v>
      </c>
      <c r="B31" s="38">
        <v>500</v>
      </c>
    </row>
    <row r="32" spans="1:2" ht="15" thickBot="1" x14ac:dyDescent="0.4">
      <c r="A32" s="3" t="s">
        <v>42</v>
      </c>
      <c r="B32" s="38">
        <v>367</v>
      </c>
    </row>
    <row r="33" spans="1:2" ht="15" thickBot="1" x14ac:dyDescent="0.4">
      <c r="A33" s="44" t="s">
        <v>8</v>
      </c>
      <c r="B33" s="38">
        <v>15118</v>
      </c>
    </row>
    <row r="34" spans="1:2" ht="15" thickBot="1" x14ac:dyDescent="0.4">
      <c r="A34" s="44" t="s">
        <v>44</v>
      </c>
      <c r="B34" s="38">
        <v>492</v>
      </c>
    </row>
    <row r="35" spans="1:2" ht="15" thickBot="1" x14ac:dyDescent="0.4">
      <c r="A35" s="44" t="s">
        <v>7</v>
      </c>
      <c r="B35" s="38">
        <v>31484</v>
      </c>
    </row>
    <row r="36" spans="1:2" ht="15" thickBot="1" x14ac:dyDescent="0.4">
      <c r="A36" s="44" t="s">
        <v>24</v>
      </c>
      <c r="B36" s="38">
        <v>1356</v>
      </c>
    </row>
    <row r="37" spans="1:2" ht="15" thickBot="1" x14ac:dyDescent="0.4">
      <c r="A37" s="3" t="s">
        <v>53</v>
      </c>
      <c r="B37" s="38">
        <v>79</v>
      </c>
    </row>
    <row r="38" spans="1:2" ht="21.5" thickBot="1" x14ac:dyDescent="0.4">
      <c r="A38" s="3" t="s">
        <v>67</v>
      </c>
      <c r="B38" s="38">
        <v>2</v>
      </c>
    </row>
    <row r="39" spans="1:2" ht="15" thickBot="1" x14ac:dyDescent="0.4">
      <c r="A39" s="44" t="s">
        <v>21</v>
      </c>
      <c r="B39" s="38">
        <v>2836</v>
      </c>
    </row>
    <row r="40" spans="1:2" ht="15" thickBot="1" x14ac:dyDescent="0.4">
      <c r="A40" s="44" t="s">
        <v>46</v>
      </c>
      <c r="B40" s="38">
        <v>385</v>
      </c>
    </row>
    <row r="41" spans="1:2" ht="15" thickBot="1" x14ac:dyDescent="0.4">
      <c r="A41" s="44" t="s">
        <v>37</v>
      </c>
      <c r="B41" s="38">
        <v>202</v>
      </c>
    </row>
    <row r="42" spans="1:2" ht="15" thickBot="1" x14ac:dyDescent="0.4">
      <c r="A42" s="44" t="s">
        <v>19</v>
      </c>
      <c r="B42" s="38">
        <v>6663</v>
      </c>
    </row>
    <row r="43" spans="1:2" ht="15" thickBot="1" x14ac:dyDescent="0.4">
      <c r="A43" s="3" t="s">
        <v>65</v>
      </c>
      <c r="B43" s="38">
        <v>153</v>
      </c>
    </row>
    <row r="44" spans="1:2" ht="15" thickBot="1" x14ac:dyDescent="0.4">
      <c r="A44" s="3" t="s">
        <v>40</v>
      </c>
      <c r="B44" s="38">
        <v>927</v>
      </c>
    </row>
    <row r="45" spans="1:2" ht="15" thickBot="1" x14ac:dyDescent="0.4">
      <c r="A45" s="3" t="s">
        <v>25</v>
      </c>
      <c r="B45" s="38">
        <v>716</v>
      </c>
    </row>
    <row r="46" spans="1:2" ht="15" thickBot="1" x14ac:dyDescent="0.4">
      <c r="A46" s="3" t="s">
        <v>54</v>
      </c>
      <c r="B46" s="38">
        <v>91</v>
      </c>
    </row>
    <row r="47" spans="1:2" ht="15" thickBot="1" x14ac:dyDescent="0.4">
      <c r="A47" s="44" t="s">
        <v>20</v>
      </c>
      <c r="B47" s="38">
        <v>584</v>
      </c>
    </row>
    <row r="48" spans="1:2" ht="15" thickBot="1" x14ac:dyDescent="0.4">
      <c r="A48" s="44" t="s">
        <v>15</v>
      </c>
      <c r="B48" s="38">
        <v>2416</v>
      </c>
    </row>
    <row r="49" spans="1:2" ht="21.5" thickBot="1" x14ac:dyDescent="0.4">
      <c r="A49" s="64" t="s">
        <v>66</v>
      </c>
      <c r="B49" s="65">
        <v>6</v>
      </c>
    </row>
    <row r="50" spans="1:2" ht="15" thickBot="1" x14ac:dyDescent="0.4">
      <c r="A50" s="3" t="s">
        <v>28</v>
      </c>
      <c r="B50" s="38">
        <v>167</v>
      </c>
    </row>
    <row r="51" spans="1:2" ht="15" thickBot="1" x14ac:dyDescent="0.4">
      <c r="A51" s="3" t="s">
        <v>48</v>
      </c>
      <c r="B51" s="38">
        <v>56</v>
      </c>
    </row>
    <row r="52" spans="1:2" ht="15" thickBot="1" x14ac:dyDescent="0.4">
      <c r="A52" s="44" t="s">
        <v>29</v>
      </c>
      <c r="B52" s="38">
        <v>1732</v>
      </c>
    </row>
    <row r="53" spans="1:2" ht="15" thickBot="1" x14ac:dyDescent="0.4">
      <c r="A53" s="44" t="s">
        <v>9</v>
      </c>
      <c r="B53" s="38">
        <v>1310</v>
      </c>
    </row>
    <row r="54" spans="1:2" ht="15" thickBot="1" x14ac:dyDescent="0.4">
      <c r="A54" s="3" t="s">
        <v>56</v>
      </c>
      <c r="B54" s="38">
        <v>93</v>
      </c>
    </row>
    <row r="55" spans="1:2" ht="15" thickBot="1" x14ac:dyDescent="0.4">
      <c r="A55" s="3" t="s">
        <v>22</v>
      </c>
      <c r="B55" s="38">
        <v>777</v>
      </c>
    </row>
    <row r="56" spans="1:2" ht="15" thickBot="1" x14ac:dyDescent="0.4">
      <c r="A56" s="14" t="s">
        <v>55</v>
      </c>
      <c r="B56" s="39">
        <v>20</v>
      </c>
    </row>
    <row r="57" spans="1:2" ht="15" thickBot="1" x14ac:dyDescent="0.4">
      <c r="A57" s="14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5" r:id="rId1" display="https://www.worldometers.info/coronavirus/usa/new-york/" xr:uid="{A615C4E5-78CB-4EC0-8F60-A5B3A4A59838}"/>
    <hyperlink ref="A6" r:id="rId2" display="https://www.worldometers.info/coronavirus/usa/california/" xr:uid="{5DF1AC16-A206-41B4-854E-C4B160C8A6C4}"/>
    <hyperlink ref="A33" r:id="rId3" display="https://www.worldometers.info/coronavirus/usa/new-jersey/" xr:uid="{89519B88-7C05-45A9-A84D-A359A9BB553C}"/>
    <hyperlink ref="A48" r:id="rId4" display="https://www.worldometers.info/coronavirus/usa/texas/" xr:uid="{22D2620E-3CBE-4919-BFE7-8CF53994C926}"/>
    <hyperlink ref="A16" r:id="rId5" display="https://www.worldometers.info/coronavirus/usa/illinois/" xr:uid="{9598638E-9AFE-4EE5-A03A-C8D796093E91}"/>
    <hyperlink ref="A11" r:id="rId6" display="https://www.worldometers.info/coronavirus/usa/florida/" xr:uid="{37C23240-FA37-4DF0-B281-D989B3E9394B}"/>
    <hyperlink ref="A24" r:id="rId7" display="https://www.worldometers.info/coronavirus/usa/massachusetts/" xr:uid="{5B308B53-B536-40AB-836F-10B5468F71CD}"/>
    <hyperlink ref="A42" r:id="rId8" display="https://www.worldometers.info/coronavirus/usa/pennsylvania/" xr:uid="{C5A868A2-35E6-4189-A4CB-BAC42CC18CA7}"/>
    <hyperlink ref="A12" r:id="rId9" display="https://www.worldometers.info/coronavirus/usa/georgia/" xr:uid="{177C5C96-0FCA-46A5-B263-266AEF8046F0}"/>
    <hyperlink ref="A4" r:id="rId10" display="https://www.worldometers.info/coronavirus/usa/arizona/" xr:uid="{1AD6AE4F-8257-4BDE-B248-ED5DBFDC5547}"/>
    <hyperlink ref="A25" r:id="rId11" display="https://www.worldometers.info/coronavirus/usa/michigan/" xr:uid="{2DF2B94C-D070-447D-9A17-ADEEC54AB077}"/>
    <hyperlink ref="A23" r:id="rId12" display="https://www.worldometers.info/coronavirus/usa/maryland/" xr:uid="{3CFA6B8C-B802-4260-BAE7-A7FDAB266503}"/>
    <hyperlink ref="A36" r:id="rId13" display="https://www.worldometers.info/coronavirus/usa/north-carolina/" xr:uid="{25FC1432-A601-41B8-9595-5D94E5CB44E3}"/>
    <hyperlink ref="A52" r:id="rId14" display="https://www.worldometers.info/coronavirus/usa/virginia/" xr:uid="{FC588D72-4AA7-4255-847E-58DAE78227A5}"/>
    <hyperlink ref="A21" r:id="rId15" display="https://www.worldometers.info/coronavirus/usa/louisiana/" xr:uid="{EFAFAACE-D452-466B-9BDF-6EFCC06B162B}"/>
    <hyperlink ref="A39" r:id="rId16" display="https://www.worldometers.info/coronavirus/usa/ohio/" xr:uid="{BF3D488C-EF50-458F-A826-3F8A369CBEAC}"/>
    <hyperlink ref="A8" r:id="rId17" display="https://www.worldometers.info/coronavirus/usa/connecticut/" xr:uid="{7AC53CDD-211D-4E07-842E-99B16DDC1D27}"/>
    <hyperlink ref="A17" r:id="rId18" display="https://www.worldometers.info/coronavirus/usa/indiana/" xr:uid="{26EC1C36-DAD4-47D2-B21E-F6C7A9202A41}"/>
    <hyperlink ref="A47" r:id="rId19" display="https://www.worldometers.info/coronavirus/usa/tennessee/" xr:uid="{5FDFB19F-06A0-4A0F-8A48-012142982001}"/>
    <hyperlink ref="A2" r:id="rId20" display="https://www.worldometers.info/coronavirus/usa/alabama/" xr:uid="{5BB18794-3BC6-4B48-8336-FFA8227E9713}"/>
    <hyperlink ref="A53" r:id="rId21" display="https://www.worldometers.info/coronavirus/usa/washington/" xr:uid="{ECF1DADD-5277-4E74-8FE1-C7FD23270923}"/>
    <hyperlink ref="A7" r:id="rId22" display="https://www.worldometers.info/coronavirus/usa/colorado/" xr:uid="{3FC6DD28-728D-4DD7-9C8A-2B7F78F19C02}"/>
    <hyperlink ref="A27" r:id="rId23" display="https://www.worldometers.info/coronavirus/usa/mississippi/" xr:uid="{9023A00D-C24D-4D0D-8ACB-0EDA5A69D0C6}"/>
    <hyperlink ref="A20" r:id="rId24" display="https://www.worldometers.info/coronavirus/usa/kentucky/" xr:uid="{7068EE16-E3E9-45AC-B046-70C10A95FE63}"/>
    <hyperlink ref="A40" r:id="rId25" display="https://www.worldometers.info/coronavirus/usa/oklahoma/" xr:uid="{86F4C02F-AFF4-489B-9B51-DD98D35AF078}"/>
    <hyperlink ref="A34" r:id="rId26" display="https://www.worldometers.info/coronavirus/usa/new-mexico/" xr:uid="{DAC6CB9F-1030-463B-8D0C-E024A078521E}"/>
    <hyperlink ref="A41" r:id="rId27" display="https://www.worldometers.info/coronavirus/usa/oregon/" xr:uid="{3D4072DA-EF31-4E95-AC4A-85775794219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34" bestFit="1" customWidth="1"/>
    <col min="3" max="3" width="10" style="40" bestFit="1" customWidth="1"/>
    <col min="4" max="16384" width="8.7265625" style="34"/>
  </cols>
  <sheetData>
    <row r="1" spans="1:3" ht="13" thickBot="1" x14ac:dyDescent="0.4">
      <c r="A1" s="34" t="s">
        <v>97</v>
      </c>
      <c r="C1" s="40" t="s">
        <v>96</v>
      </c>
    </row>
    <row r="2" spans="1:3" ht="15" thickBot="1" x14ac:dyDescent="0.4">
      <c r="A2" s="34" t="s">
        <v>36</v>
      </c>
      <c r="B2" s="44" t="s">
        <v>36</v>
      </c>
      <c r="C2" s="38">
        <v>919</v>
      </c>
    </row>
    <row r="3" spans="1:3" ht="13" thickBot="1" x14ac:dyDescent="0.4">
      <c r="B3" s="3" t="s">
        <v>52</v>
      </c>
      <c r="C3" s="38">
        <v>14</v>
      </c>
    </row>
    <row r="4" spans="1:3" ht="15" thickBot="1" x14ac:dyDescent="0.4">
      <c r="A4" s="34" t="s">
        <v>33</v>
      </c>
      <c r="B4" s="44" t="s">
        <v>33</v>
      </c>
      <c r="C4" s="38">
        <v>1588</v>
      </c>
    </row>
    <row r="5" spans="1:3" ht="13" thickBot="1" x14ac:dyDescent="0.4">
      <c r="A5" s="34" t="s">
        <v>34</v>
      </c>
      <c r="B5" s="3" t="s">
        <v>34</v>
      </c>
      <c r="C5" s="38">
        <v>264</v>
      </c>
    </row>
    <row r="6" spans="1:3" ht="15" thickBot="1" x14ac:dyDescent="0.4">
      <c r="A6" s="34" t="s">
        <v>10</v>
      </c>
      <c r="B6" s="44" t="s">
        <v>10</v>
      </c>
      <c r="C6" s="38">
        <v>5935</v>
      </c>
    </row>
    <row r="7" spans="1:3" ht="15" thickBot="1" x14ac:dyDescent="0.4">
      <c r="A7" s="34" t="s">
        <v>18</v>
      </c>
      <c r="B7" s="44" t="s">
        <v>18</v>
      </c>
      <c r="C7" s="38">
        <v>1676</v>
      </c>
    </row>
    <row r="8" spans="1:3" ht="15" thickBot="1" x14ac:dyDescent="0.4">
      <c r="A8" s="34" t="s">
        <v>23</v>
      </c>
      <c r="B8" s="44" t="s">
        <v>23</v>
      </c>
      <c r="C8" s="38">
        <v>4316</v>
      </c>
    </row>
    <row r="9" spans="1:3" ht="13" thickBot="1" x14ac:dyDescent="0.4">
      <c r="A9" s="34" t="s">
        <v>43</v>
      </c>
      <c r="B9" s="3" t="s">
        <v>43</v>
      </c>
      <c r="C9" s="38">
        <v>507</v>
      </c>
    </row>
    <row r="10" spans="1:3" ht="13" thickBot="1" x14ac:dyDescent="0.4">
      <c r="A10" s="34" t="s">
        <v>95</v>
      </c>
      <c r="B10" s="3" t="s">
        <v>63</v>
      </c>
      <c r="C10" s="38">
        <v>550</v>
      </c>
    </row>
    <row r="11" spans="1:3" ht="15" thickBot="1" x14ac:dyDescent="0.4">
      <c r="A11" s="34" t="s">
        <v>13</v>
      </c>
      <c r="B11" s="44" t="s">
        <v>13</v>
      </c>
      <c r="C11" s="38">
        <v>3419</v>
      </c>
    </row>
    <row r="12" spans="1:3" ht="15" thickBot="1" x14ac:dyDescent="0.4">
      <c r="A12" s="34" t="s">
        <v>16</v>
      </c>
      <c r="B12" s="44" t="s">
        <v>16</v>
      </c>
      <c r="C12" s="38">
        <v>2778</v>
      </c>
    </row>
    <row r="13" spans="1:3" ht="13" thickBot="1" x14ac:dyDescent="0.4">
      <c r="A13" s="34" t="s">
        <v>64</v>
      </c>
      <c r="B13" s="3" t="s">
        <v>64</v>
      </c>
      <c r="C13" s="38">
        <v>5</v>
      </c>
    </row>
    <row r="14" spans="1:3" ht="13" thickBot="1" x14ac:dyDescent="0.4">
      <c r="B14" s="3" t="s">
        <v>47</v>
      </c>
      <c r="C14" s="38">
        <v>18</v>
      </c>
    </row>
    <row r="15" spans="1:3" ht="13" thickBot="1" x14ac:dyDescent="0.4">
      <c r="A15" s="34" t="s">
        <v>49</v>
      </c>
      <c r="B15" s="3" t="s">
        <v>49</v>
      </c>
      <c r="C15" s="38">
        <v>91</v>
      </c>
    </row>
    <row r="16" spans="1:3" ht="15" thickBot="1" x14ac:dyDescent="0.4">
      <c r="A16" s="34" t="s">
        <v>12</v>
      </c>
      <c r="B16" s="44" t="s">
        <v>12</v>
      </c>
      <c r="C16" s="38">
        <v>7089</v>
      </c>
    </row>
    <row r="17" spans="1:3" ht="15" thickBot="1" x14ac:dyDescent="0.4">
      <c r="A17" s="34" t="s">
        <v>27</v>
      </c>
      <c r="B17" s="44" t="s">
        <v>27</v>
      </c>
      <c r="C17" s="38">
        <v>2619</v>
      </c>
    </row>
    <row r="18" spans="1:3" ht="13" thickBot="1" x14ac:dyDescent="0.4">
      <c r="A18" s="34" t="s">
        <v>41</v>
      </c>
      <c r="B18" s="3" t="s">
        <v>41</v>
      </c>
      <c r="C18" s="38">
        <v>706</v>
      </c>
    </row>
    <row r="19" spans="1:3" ht="13" thickBot="1" x14ac:dyDescent="0.4">
      <c r="A19" s="34" t="s">
        <v>45</v>
      </c>
      <c r="B19" s="3" t="s">
        <v>45</v>
      </c>
      <c r="C19" s="38">
        <v>271</v>
      </c>
    </row>
    <row r="20" spans="1:3" ht="15" thickBot="1" x14ac:dyDescent="0.4">
      <c r="A20" s="34" t="s">
        <v>38</v>
      </c>
      <c r="B20" s="44" t="s">
        <v>38</v>
      </c>
      <c r="C20" s="38">
        <v>558</v>
      </c>
    </row>
    <row r="21" spans="1:3" ht="15" thickBot="1" x14ac:dyDescent="0.4">
      <c r="A21" s="34" t="s">
        <v>14</v>
      </c>
      <c r="B21" s="44" t="s">
        <v>14</v>
      </c>
      <c r="C21" s="38">
        <v>3206</v>
      </c>
    </row>
    <row r="22" spans="1:3" ht="13" thickBot="1" x14ac:dyDescent="0.4">
      <c r="B22" s="3" t="s">
        <v>39</v>
      </c>
      <c r="C22" s="38">
        <v>104</v>
      </c>
    </row>
    <row r="23" spans="1:3" ht="15" thickBot="1" x14ac:dyDescent="0.4">
      <c r="A23" s="34" t="s">
        <v>26</v>
      </c>
      <c r="B23" s="44" t="s">
        <v>26</v>
      </c>
      <c r="C23" s="38">
        <v>3168</v>
      </c>
    </row>
    <row r="24" spans="1:3" ht="15" thickBot="1" x14ac:dyDescent="0.4">
      <c r="A24" s="34" t="s">
        <v>17</v>
      </c>
      <c r="B24" s="44" t="s">
        <v>17</v>
      </c>
      <c r="C24" s="38">
        <v>8060</v>
      </c>
    </row>
    <row r="25" spans="1:3" ht="15" thickBot="1" x14ac:dyDescent="0.4">
      <c r="A25" s="34" t="s">
        <v>11</v>
      </c>
      <c r="B25" s="44" t="s">
        <v>11</v>
      </c>
      <c r="C25" s="38">
        <v>6158</v>
      </c>
    </row>
    <row r="26" spans="1:3" ht="13" thickBot="1" x14ac:dyDescent="0.4">
      <c r="A26" s="34" t="s">
        <v>32</v>
      </c>
      <c r="B26" s="3" t="s">
        <v>32</v>
      </c>
      <c r="C26" s="38">
        <v>1460</v>
      </c>
    </row>
    <row r="27" spans="1:3" ht="15" thickBot="1" x14ac:dyDescent="0.4">
      <c r="A27" s="34" t="s">
        <v>30</v>
      </c>
      <c r="B27" s="44" t="s">
        <v>30</v>
      </c>
      <c r="C27" s="38">
        <v>1039</v>
      </c>
    </row>
    <row r="28" spans="1:3" ht="13" thickBot="1" x14ac:dyDescent="0.4">
      <c r="A28" s="34" t="s">
        <v>35</v>
      </c>
      <c r="B28" s="3" t="s">
        <v>35</v>
      </c>
      <c r="C28" s="38">
        <v>1023</v>
      </c>
    </row>
    <row r="29" spans="1:3" ht="13" thickBot="1" x14ac:dyDescent="0.4">
      <c r="B29" s="3" t="s">
        <v>51</v>
      </c>
      <c r="C29" s="38">
        <v>22</v>
      </c>
    </row>
    <row r="30" spans="1:3" ht="13" thickBot="1" x14ac:dyDescent="0.4">
      <c r="B30" s="3" t="s">
        <v>50</v>
      </c>
      <c r="C30" s="38">
        <v>267</v>
      </c>
    </row>
    <row r="31" spans="1:3" ht="13" thickBot="1" x14ac:dyDescent="0.4">
      <c r="A31" s="34" t="s">
        <v>31</v>
      </c>
      <c r="B31" s="3" t="s">
        <v>31</v>
      </c>
      <c r="C31" s="38">
        <v>500</v>
      </c>
    </row>
    <row r="32" spans="1:3" ht="13" thickBot="1" x14ac:dyDescent="0.4">
      <c r="A32" s="34" t="s">
        <v>42</v>
      </c>
      <c r="B32" s="3" t="s">
        <v>42</v>
      </c>
      <c r="C32" s="38">
        <v>367</v>
      </c>
    </row>
    <row r="33" spans="1:3" ht="15" thickBot="1" x14ac:dyDescent="0.4">
      <c r="A33" s="34" t="s">
        <v>8</v>
      </c>
      <c r="B33" s="44" t="s">
        <v>8</v>
      </c>
      <c r="C33" s="38">
        <v>15118</v>
      </c>
    </row>
    <row r="34" spans="1:3" ht="15" thickBot="1" x14ac:dyDescent="0.4">
      <c r="A34" s="34" t="s">
        <v>44</v>
      </c>
      <c r="B34" s="44" t="s">
        <v>44</v>
      </c>
      <c r="C34" s="38">
        <v>492</v>
      </c>
    </row>
    <row r="35" spans="1:3" ht="15" thickBot="1" x14ac:dyDescent="0.4">
      <c r="A35" s="34" t="s">
        <v>7</v>
      </c>
      <c r="B35" s="44" t="s">
        <v>7</v>
      </c>
      <c r="C35" s="38">
        <v>31484</v>
      </c>
    </row>
    <row r="36" spans="1:3" ht="15" thickBot="1" x14ac:dyDescent="0.4">
      <c r="A36" s="34" t="s">
        <v>24</v>
      </c>
      <c r="B36" s="44" t="s">
        <v>24</v>
      </c>
      <c r="C36" s="38">
        <v>1356</v>
      </c>
    </row>
    <row r="37" spans="1:3" ht="13" thickBot="1" x14ac:dyDescent="0.4">
      <c r="B37" s="3" t="s">
        <v>53</v>
      </c>
      <c r="C37" s="38">
        <v>79</v>
      </c>
    </row>
    <row r="38" spans="1:3" ht="15" thickBot="1" x14ac:dyDescent="0.4">
      <c r="A38" s="34" t="s">
        <v>21</v>
      </c>
      <c r="B38" s="44" t="s">
        <v>21</v>
      </c>
      <c r="C38" s="38">
        <v>2836</v>
      </c>
    </row>
    <row r="39" spans="1:3" ht="15" thickBot="1" x14ac:dyDescent="0.4">
      <c r="A39" s="34" t="s">
        <v>46</v>
      </c>
      <c r="B39" s="44" t="s">
        <v>46</v>
      </c>
      <c r="C39" s="38">
        <v>385</v>
      </c>
    </row>
    <row r="40" spans="1:3" ht="15" thickBot="1" x14ac:dyDescent="0.4">
      <c r="A40" s="34" t="s">
        <v>37</v>
      </c>
      <c r="B40" s="44" t="s">
        <v>37</v>
      </c>
      <c r="C40" s="38">
        <v>202</v>
      </c>
    </row>
    <row r="41" spans="1:3" ht="15" thickBot="1" x14ac:dyDescent="0.4">
      <c r="A41" s="34" t="s">
        <v>19</v>
      </c>
      <c r="B41" s="44" t="s">
        <v>19</v>
      </c>
      <c r="C41" s="38">
        <v>6663</v>
      </c>
    </row>
    <row r="42" spans="1:3" ht="13" thickBot="1" x14ac:dyDescent="0.4">
      <c r="A42" s="34" t="s">
        <v>65</v>
      </c>
      <c r="B42" s="3" t="s">
        <v>65</v>
      </c>
      <c r="C42" s="38">
        <v>153</v>
      </c>
    </row>
    <row r="43" spans="1:3" ht="13" thickBot="1" x14ac:dyDescent="0.4">
      <c r="B43" s="3" t="s">
        <v>40</v>
      </c>
      <c r="C43" s="38">
        <v>927</v>
      </c>
    </row>
    <row r="44" spans="1:3" ht="13" thickBot="1" x14ac:dyDescent="0.4">
      <c r="A44" s="34" t="s">
        <v>25</v>
      </c>
      <c r="B44" s="3" t="s">
        <v>25</v>
      </c>
      <c r="C44" s="38">
        <v>716</v>
      </c>
    </row>
    <row r="45" spans="1:3" ht="13" thickBot="1" x14ac:dyDescent="0.4">
      <c r="A45" s="34" t="s">
        <v>54</v>
      </c>
      <c r="B45" s="3" t="s">
        <v>54</v>
      </c>
      <c r="C45" s="38">
        <v>91</v>
      </c>
    </row>
    <row r="46" spans="1:3" ht="15" thickBot="1" x14ac:dyDescent="0.4">
      <c r="A46" s="34" t="s">
        <v>20</v>
      </c>
      <c r="B46" s="44" t="s">
        <v>20</v>
      </c>
      <c r="C46" s="38">
        <v>584</v>
      </c>
    </row>
    <row r="47" spans="1:3" ht="15" thickBot="1" x14ac:dyDescent="0.4">
      <c r="A47" s="34" t="s">
        <v>15</v>
      </c>
      <c r="B47" s="44" t="s">
        <v>15</v>
      </c>
      <c r="C47" s="38">
        <v>2416</v>
      </c>
    </row>
    <row r="48" spans="1:3" ht="13" thickBot="1" x14ac:dyDescent="0.4">
      <c r="A48" s="34" t="s">
        <v>28</v>
      </c>
      <c r="B48" s="3" t="s">
        <v>28</v>
      </c>
      <c r="C48" s="38">
        <v>167</v>
      </c>
    </row>
    <row r="49" spans="1:3" ht="13" thickBot="1" x14ac:dyDescent="0.4">
      <c r="A49" s="34" t="s">
        <v>48</v>
      </c>
      <c r="B49" s="3" t="s">
        <v>48</v>
      </c>
      <c r="C49" s="38">
        <v>56</v>
      </c>
    </row>
    <row r="50" spans="1:3" ht="15" thickBot="1" x14ac:dyDescent="0.4">
      <c r="A50" s="34" t="s">
        <v>29</v>
      </c>
      <c r="B50" s="44" t="s">
        <v>29</v>
      </c>
      <c r="C50" s="38">
        <v>1732</v>
      </c>
    </row>
    <row r="51" spans="1:3" ht="15" thickBot="1" x14ac:dyDescent="0.4">
      <c r="A51" s="34" t="s">
        <v>9</v>
      </c>
      <c r="B51" s="44" t="s">
        <v>9</v>
      </c>
      <c r="C51" s="38">
        <v>1310</v>
      </c>
    </row>
    <row r="52" spans="1:3" ht="13" thickBot="1" x14ac:dyDescent="0.4">
      <c r="B52" s="3" t="s">
        <v>56</v>
      </c>
      <c r="C52" s="38">
        <v>93</v>
      </c>
    </row>
    <row r="53" spans="1:3" ht="13" thickBot="1" x14ac:dyDescent="0.4">
      <c r="A53" s="34" t="s">
        <v>22</v>
      </c>
      <c r="B53" s="3" t="s">
        <v>22</v>
      </c>
      <c r="C53" s="38">
        <v>777</v>
      </c>
    </row>
    <row r="54" spans="1:3" ht="13" thickBot="1" x14ac:dyDescent="0.4">
      <c r="A54" s="34" t="s">
        <v>55</v>
      </c>
      <c r="B54" s="14" t="s">
        <v>55</v>
      </c>
      <c r="C54" s="39">
        <v>20</v>
      </c>
    </row>
    <row r="59" spans="1:3" ht="13" thickBot="1" x14ac:dyDescent="0.4"/>
    <row r="60" spans="1:3" ht="14.5" x14ac:dyDescent="0.35">
      <c r="B60" s="3"/>
      <c r="C60" s="43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ECB262C2-DCDF-440D-A3AA-D3DC79BD5DE2}"/>
    <hyperlink ref="B6" r:id="rId2" display="https://www.worldometers.info/coronavirus/usa/california/" xr:uid="{8381F1DF-21BA-4CC7-9F23-59DDE1100EA8}"/>
    <hyperlink ref="B33" r:id="rId3" display="https://www.worldometers.info/coronavirus/usa/new-jersey/" xr:uid="{BB48024A-BD0A-4BD7-9FE0-63819E78AE6E}"/>
    <hyperlink ref="B47" r:id="rId4" display="https://www.worldometers.info/coronavirus/usa/texas/" xr:uid="{A20FCEE9-44E7-46F8-8DF5-6E4A57F7128F}"/>
    <hyperlink ref="B16" r:id="rId5" display="https://www.worldometers.info/coronavirus/usa/illinois/" xr:uid="{B171E0FB-457B-4EF5-8E5A-EFFB0C927E6D}"/>
    <hyperlink ref="B11" r:id="rId6" display="https://www.worldometers.info/coronavirus/usa/florida/" xr:uid="{274F73D2-23ED-4AB7-9451-B40B3D2C0D16}"/>
    <hyperlink ref="B24" r:id="rId7" display="https://www.worldometers.info/coronavirus/usa/massachusetts/" xr:uid="{045C21BA-0C85-40BB-BDF4-01A301904FE7}"/>
    <hyperlink ref="B41" r:id="rId8" display="https://www.worldometers.info/coronavirus/usa/pennsylvania/" xr:uid="{65742094-F413-4302-8954-AEAD1A1DBF81}"/>
    <hyperlink ref="B12" r:id="rId9" display="https://www.worldometers.info/coronavirus/usa/georgia/" xr:uid="{2924A53E-F8E5-4D41-BF8B-71B06F77B469}"/>
    <hyperlink ref="B4" r:id="rId10" display="https://www.worldometers.info/coronavirus/usa/arizona/" xr:uid="{68262007-00AE-4545-A708-A51FDB764D77}"/>
    <hyperlink ref="B25" r:id="rId11" display="https://www.worldometers.info/coronavirus/usa/michigan/" xr:uid="{E527EEB1-35FD-4715-ACDB-3809B073869D}"/>
    <hyperlink ref="B23" r:id="rId12" display="https://www.worldometers.info/coronavirus/usa/maryland/" xr:uid="{CFD8BFED-8D78-43E1-92DD-FE0D6A9E50B9}"/>
    <hyperlink ref="B36" r:id="rId13" display="https://www.worldometers.info/coronavirus/usa/north-carolina/" xr:uid="{A2901715-16B3-4614-95CD-FF34CF559EEA}"/>
    <hyperlink ref="B50" r:id="rId14" display="https://www.worldometers.info/coronavirus/usa/virginia/" xr:uid="{CB2F4788-21DE-48A4-ADB9-55BFFDBF1F3A}"/>
    <hyperlink ref="B21" r:id="rId15" display="https://www.worldometers.info/coronavirus/usa/louisiana/" xr:uid="{5163A3AD-DBD4-41F4-960E-B774D0CC1E89}"/>
    <hyperlink ref="B38" r:id="rId16" display="https://www.worldometers.info/coronavirus/usa/ohio/" xr:uid="{C8C8D4E9-A004-4E84-B056-2AC811AAF2E0}"/>
    <hyperlink ref="B8" r:id="rId17" display="https://www.worldometers.info/coronavirus/usa/connecticut/" xr:uid="{BE0AEC46-679F-475F-A71F-7F1F092FC7D8}"/>
    <hyperlink ref="B17" r:id="rId18" display="https://www.worldometers.info/coronavirus/usa/indiana/" xr:uid="{5612BA0B-5E9D-413E-8519-5F3C4957F5B1}"/>
    <hyperlink ref="B46" r:id="rId19" display="https://www.worldometers.info/coronavirus/usa/tennessee/" xr:uid="{9753C4C9-9579-4717-990A-A3E46D5D3AD4}"/>
    <hyperlink ref="B2" r:id="rId20" display="https://www.worldometers.info/coronavirus/usa/alabama/" xr:uid="{9BF5D1FB-5160-4969-949A-B84F28845E93}"/>
    <hyperlink ref="B51" r:id="rId21" display="https://www.worldometers.info/coronavirus/usa/washington/" xr:uid="{C0A8274E-9FD5-4951-B708-AAA2F3173110}"/>
    <hyperlink ref="B7" r:id="rId22" display="https://www.worldometers.info/coronavirus/usa/colorado/" xr:uid="{ED459002-6F43-4287-8A2A-20DF3036B65B}"/>
    <hyperlink ref="B27" r:id="rId23" display="https://www.worldometers.info/coronavirus/usa/mississippi/" xr:uid="{87273CC9-9BF0-4BEB-A79B-262476BB5E43}"/>
    <hyperlink ref="B20" r:id="rId24" display="https://www.worldometers.info/coronavirus/usa/kentucky/" xr:uid="{53A9C2DB-9A2D-420A-934E-06879DDAB4E5}"/>
    <hyperlink ref="B39" r:id="rId25" display="https://www.worldometers.info/coronavirus/usa/oklahoma/" xr:uid="{0DB6B458-F476-481D-ABB1-9D917FC4ABBB}"/>
    <hyperlink ref="B34" r:id="rId26" display="https://www.worldometers.info/coronavirus/usa/new-mexico/" xr:uid="{689229F3-B768-4314-8F8D-D8257B106E19}"/>
    <hyperlink ref="B40" r:id="rId27" display="https://www.worldometers.info/coronavirus/usa/oregon/" xr:uid="{1375E73F-6E3D-4D14-8F03-23A7298F8591}"/>
  </hyperlinks>
  <pageMargins left="0.7" right="0.7" top="0.75" bottom="0.75" header="0.3" footer="0.3"/>
  <pageSetup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2020-06-29T11:57:11Z</dcterms:modified>
</cp:coreProperties>
</file>