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7906594E-2224-42E2-8CA0-69EE779ED576}" xr6:coauthVersionLast="45" xr6:coauthVersionMax="45" xr10:uidLastSave="{3176D4EC-95D1-4918-96A5-E4D19D2F024D}"/>
  <bookViews>
    <workbookView xWindow="6390" yWindow="-18210" windowWidth="27690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Updates'!$A$1:$V$37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31" i="3"/>
  <c r="N53" i="3"/>
  <c r="N28" i="3"/>
  <c r="N33" i="3"/>
  <c r="N43" i="3"/>
  <c r="N38" i="3"/>
  <c r="N47" i="3"/>
  <c r="N6" i="3"/>
  <c r="N51" i="3"/>
  <c r="N19" i="3"/>
  <c r="N10" i="3"/>
  <c r="N27" i="3"/>
  <c r="N23" i="3"/>
  <c r="N2" i="3"/>
  <c r="N15" i="3"/>
  <c r="N13" i="3"/>
  <c r="N48" i="3"/>
  <c r="N32" i="3"/>
  <c r="N17" i="3"/>
  <c r="N37" i="3"/>
  <c r="N39" i="3"/>
  <c r="N30" i="3"/>
  <c r="N12" i="3"/>
  <c r="N46" i="3"/>
  <c r="N44" i="3"/>
  <c r="N14" i="3"/>
  <c r="N7" i="3"/>
  <c r="N26" i="3"/>
  <c r="N20" i="3"/>
  <c r="N4" i="3"/>
  <c r="N24" i="3"/>
  <c r="N54" i="3"/>
  <c r="N52" i="3"/>
  <c r="N56" i="3"/>
  <c r="N21" i="3"/>
  <c r="N45" i="3"/>
  <c r="N5" i="3"/>
  <c r="N8" i="3"/>
  <c r="N18" i="3"/>
  <c r="N49" i="3"/>
  <c r="N40" i="3"/>
  <c r="N34" i="3"/>
  <c r="N41" i="3"/>
  <c r="N25" i="3"/>
  <c r="N16" i="3"/>
  <c r="N9" i="3"/>
  <c r="N42" i="3"/>
  <c r="N29" i="3"/>
  <c r="N11" i="3"/>
  <c r="N55" i="3"/>
  <c r="N3" i="3"/>
  <c r="N36" i="3"/>
  <c r="N22" i="3"/>
  <c r="N35" i="3"/>
  <c r="N50" i="3"/>
  <c r="M56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L56" i="3" l="1"/>
  <c r="L38" i="3"/>
  <c r="L49" i="3"/>
  <c r="L45" i="3"/>
  <c r="L55" i="3"/>
  <c r="L14" i="3"/>
  <c r="L31" i="3"/>
  <c r="L44" i="3"/>
  <c r="L26" i="3"/>
  <c r="L12" i="3"/>
  <c r="L2" i="3"/>
  <c r="L22" i="3"/>
  <c r="L18" i="3"/>
  <c r="L28" i="3"/>
  <c r="L48" i="3"/>
  <c r="L43" i="3"/>
  <c r="L36" i="3"/>
  <c r="L35" i="3"/>
  <c r="L20" i="3"/>
  <c r="L21" i="3"/>
  <c r="L51" i="3"/>
  <c r="L4" i="3"/>
  <c r="L25" i="3"/>
  <c r="L11" i="3"/>
  <c r="L6" i="3"/>
  <c r="L27" i="3"/>
  <c r="L30" i="3"/>
  <c r="L3" i="3"/>
  <c r="L16" i="3"/>
  <c r="L53" i="3"/>
  <c r="L32" i="3"/>
  <c r="L5" i="3"/>
  <c r="L8" i="3"/>
  <c r="L13" i="3"/>
  <c r="L37" i="3"/>
  <c r="L19" i="3"/>
  <c r="L39" i="3"/>
  <c r="L23" i="3"/>
  <c r="L29" i="3"/>
  <c r="L54" i="3"/>
  <c r="L24" i="3"/>
  <c r="L41" i="3"/>
  <c r="L9" i="3"/>
  <c r="L50" i="3"/>
  <c r="L42" i="3"/>
  <c r="L17" i="3"/>
  <c r="L34" i="3"/>
  <c r="L10" i="3"/>
  <c r="L52" i="3"/>
  <c r="L7" i="3"/>
  <c r="L46" i="3"/>
  <c r="L40" i="3"/>
  <c r="L33" i="3"/>
  <c r="L15" i="3"/>
  <c r="M23" i="3" l="1"/>
  <c r="M11" i="3"/>
  <c r="M20" i="3"/>
  <c r="M41" i="3"/>
  <c r="M31" i="3"/>
  <c r="M7" i="3"/>
  <c r="M29" i="3"/>
  <c r="M18" i="3"/>
  <c r="M4" i="3"/>
  <c r="M39" i="3"/>
  <c r="M27" i="3"/>
  <c r="M35" i="3"/>
  <c r="M6" i="3"/>
  <c r="M33" i="3"/>
  <c r="M47" i="3"/>
  <c r="M2" i="3"/>
  <c r="M51" i="3"/>
  <c r="M52" i="3"/>
  <c r="M38" i="3"/>
  <c r="M24" i="3"/>
  <c r="M21" i="3"/>
  <c r="M14" i="3"/>
  <c r="M37" i="3"/>
  <c r="M28" i="3"/>
  <c r="M22" i="3"/>
  <c r="M34" i="3"/>
  <c r="M26" i="3"/>
  <c r="M16" i="3"/>
  <c r="M3" i="3"/>
  <c r="M44" i="3"/>
  <c r="M13" i="3"/>
  <c r="M30" i="3"/>
  <c r="M42" i="3"/>
  <c r="M32" i="3"/>
  <c r="M10" i="3"/>
  <c r="M46" i="3"/>
  <c r="M8" i="3"/>
  <c r="M36" i="3"/>
  <c r="M43" i="3"/>
  <c r="M15" i="3"/>
  <c r="M19" i="3"/>
  <c r="M17" i="3"/>
  <c r="M53" i="3"/>
  <c r="M5" i="3"/>
  <c r="M25" i="3"/>
  <c r="M40" i="3"/>
  <c r="M50" i="3"/>
  <c r="M9" i="3"/>
  <c r="M55" i="3"/>
  <c r="M12" i="3"/>
  <c r="M54" i="3"/>
  <c r="M49" i="3"/>
  <c r="M48" i="3"/>
  <c r="M45" i="3"/>
  <c r="L47" i="3" l="1"/>
  <c r="N5" i="1" l="1"/>
  <c r="O5" i="1" s="1"/>
  <c r="N6" i="1"/>
  <c r="O6" i="1" s="1"/>
  <c r="N7" i="1"/>
  <c r="O7" i="1" s="1"/>
  <c r="N8" i="1"/>
  <c r="N9" i="1"/>
  <c r="N10" i="1"/>
  <c r="O10" i="1" s="1"/>
  <c r="N11" i="1"/>
  <c r="O11" i="1" s="1"/>
  <c r="N12" i="1"/>
  <c r="O12" i="1" s="1"/>
  <c r="N13" i="1"/>
  <c r="N14" i="1"/>
  <c r="O14" i="1" s="1"/>
  <c r="N15" i="1"/>
  <c r="N16" i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N25" i="1"/>
  <c r="N26" i="1"/>
  <c r="O26" i="1" s="1"/>
  <c r="N27" i="1"/>
  <c r="O27" i="1" s="1"/>
  <c r="N28" i="1"/>
  <c r="O28" i="1" s="1"/>
  <c r="N29" i="1"/>
  <c r="O29" i="1" s="1"/>
  <c r="N30" i="1"/>
  <c r="O30" i="1" s="1"/>
  <c r="N31" i="1"/>
  <c r="N32" i="1"/>
  <c r="N33" i="1"/>
  <c r="N34" i="1"/>
  <c r="O34" i="1" s="1"/>
  <c r="N35" i="1"/>
  <c r="O35" i="1" s="1"/>
  <c r="O32" i="1" l="1"/>
  <c r="O13" i="1"/>
  <c r="O31" i="1"/>
  <c r="O16" i="1"/>
  <c r="O15" i="1"/>
  <c r="O8" i="1"/>
  <c r="O24" i="1"/>
  <c r="O9" i="1"/>
  <c r="O33" i="1"/>
  <c r="O25" i="1"/>
  <c r="U2" i="1"/>
  <c r="N36" i="1" l="1"/>
  <c r="O36" i="1" l="1"/>
  <c r="U30" i="1"/>
  <c r="V30" i="1" s="1"/>
  <c r="U32" i="1"/>
  <c r="V32" i="1" s="1"/>
  <c r="U7" i="1"/>
  <c r="V7" i="1" s="1"/>
  <c r="U9" i="1"/>
  <c r="V9" i="1" s="1"/>
  <c r="U19" i="1"/>
  <c r="V19" i="1" s="1"/>
  <c r="U14" i="1"/>
  <c r="V14" i="1" s="1"/>
  <c r="U18" i="1"/>
  <c r="V18" i="1" s="1"/>
  <c r="U12" i="1"/>
  <c r="V12" i="1" s="1"/>
  <c r="U5" i="1"/>
  <c r="V5" i="1" s="1"/>
  <c r="U20" i="1"/>
  <c r="V20" i="1" s="1"/>
  <c r="U29" i="1"/>
  <c r="V29" i="1" s="1"/>
  <c r="U11" i="1"/>
  <c r="V11" i="1" s="1"/>
  <c r="U27" i="1"/>
  <c r="V27" i="1" s="1"/>
  <c r="U6" i="1"/>
  <c r="V6" i="1" s="1"/>
  <c r="U35" i="1"/>
  <c r="V35" i="1" s="1"/>
  <c r="U13" i="1"/>
  <c r="V13" i="1" s="1"/>
  <c r="U8" i="1"/>
  <c r="V8" i="1" s="1"/>
  <c r="U33" i="1"/>
  <c r="V33" i="1" s="1"/>
  <c r="U28" i="1"/>
  <c r="V28" i="1" s="1"/>
  <c r="U21" i="1"/>
  <c r="V21" i="1" s="1"/>
  <c r="U16" i="1"/>
  <c r="V16" i="1" s="1"/>
  <c r="U23" i="1"/>
  <c r="V23" i="1" s="1"/>
  <c r="U34" i="1"/>
  <c r="V34" i="1" s="1"/>
  <c r="U25" i="1"/>
  <c r="V25" i="1" s="1"/>
  <c r="U22" i="1"/>
  <c r="V22" i="1" s="1"/>
  <c r="U31" i="1"/>
  <c r="V31" i="1" s="1"/>
  <c r="U24" i="1"/>
  <c r="V24" i="1" s="1"/>
  <c r="U15" i="1"/>
  <c r="V15" i="1" s="1"/>
  <c r="U26" i="1"/>
  <c r="V26" i="1" s="1"/>
  <c r="U17" i="1"/>
  <c r="V17" i="1" s="1"/>
  <c r="U10" i="1"/>
  <c r="V10" i="1" s="1"/>
  <c r="S24" i="1"/>
  <c r="S8" i="1"/>
  <c r="S35" i="1"/>
  <c r="S27" i="1"/>
  <c r="S19" i="1"/>
  <c r="S11" i="1"/>
  <c r="S29" i="1"/>
  <c r="S21" i="1"/>
  <c r="S13" i="1"/>
  <c r="S5" i="1"/>
  <c r="S34" i="1"/>
  <c r="S26" i="1"/>
  <c r="S18" i="1"/>
  <c r="S31" i="1"/>
  <c r="S23" i="1"/>
  <c r="S15" i="1"/>
  <c r="S7" i="1"/>
  <c r="S16" i="1"/>
  <c r="S28" i="1"/>
  <c r="S12" i="1"/>
  <c r="S25" i="1"/>
  <c r="S17" i="1"/>
  <c r="S9" i="1"/>
  <c r="S32" i="1"/>
  <c r="S20" i="1"/>
  <c r="S33" i="1"/>
  <c r="S36" i="1" s="1"/>
  <c r="S30" i="1"/>
  <c r="S22" i="1"/>
  <c r="S14" i="1"/>
  <c r="S6" i="1"/>
  <c r="S10" i="1"/>
  <c r="T29" i="1"/>
  <c r="T33" i="1"/>
  <c r="T36" i="1" s="1"/>
  <c r="T32" i="1"/>
  <c r="T24" i="1"/>
  <c r="T16" i="1"/>
  <c r="T8" i="1"/>
  <c r="T5" i="1"/>
  <c r="T34" i="1"/>
  <c r="T26" i="1"/>
  <c r="T18" i="1"/>
  <c r="T31" i="1"/>
  <c r="T23" i="1"/>
  <c r="T15" i="1"/>
  <c r="T7" i="1"/>
  <c r="T21" i="1"/>
  <c r="T28" i="1"/>
  <c r="T20" i="1"/>
  <c r="T12" i="1"/>
  <c r="T17" i="1"/>
  <c r="T30" i="1"/>
  <c r="T22" i="1"/>
  <c r="T14" i="1"/>
  <c r="T6" i="1"/>
  <c r="T13" i="1"/>
  <c r="T25" i="1"/>
  <c r="T9" i="1"/>
  <c r="T35" i="1"/>
  <c r="T27" i="1"/>
  <c r="T19" i="1"/>
  <c r="T11" i="1"/>
  <c r="T10" i="1"/>
  <c r="R30" i="1"/>
  <c r="R22" i="1"/>
  <c r="R14" i="1"/>
  <c r="R6" i="1"/>
  <c r="R11" i="1"/>
  <c r="R27" i="1"/>
  <c r="R16" i="1"/>
  <c r="R19" i="1"/>
  <c r="R32" i="1"/>
  <c r="R24" i="1"/>
  <c r="R8" i="1"/>
  <c r="R29" i="1"/>
  <c r="R21" i="1"/>
  <c r="R13" i="1"/>
  <c r="R5" i="1"/>
  <c r="R35" i="1"/>
  <c r="R34" i="1"/>
  <c r="R26" i="1"/>
  <c r="R18" i="1"/>
  <c r="R23" i="1"/>
  <c r="R7" i="1"/>
  <c r="R28" i="1"/>
  <c r="R20" i="1"/>
  <c r="R12" i="1"/>
  <c r="R31" i="1"/>
  <c r="R15" i="1"/>
  <c r="R33" i="1"/>
  <c r="R36" i="1" s="1"/>
  <c r="R25" i="1"/>
  <c r="R17" i="1"/>
  <c r="R9" i="1"/>
  <c r="R10" i="1"/>
  <c r="Q6" i="1"/>
  <c r="Q14" i="1"/>
  <c r="Q7" i="1"/>
  <c r="Q26" i="1"/>
  <c r="Q33" i="1"/>
  <c r="Q36" i="1" s="1"/>
  <c r="Q8" i="1"/>
  <c r="Q19" i="1"/>
  <c r="Q9" i="1"/>
  <c r="Q30" i="1"/>
  <c r="Q16" i="1"/>
  <c r="Q27" i="1"/>
  <c r="Q12" i="1"/>
  <c r="Q13" i="1"/>
  <c r="Q17" i="1"/>
  <c r="Q11" i="1"/>
  <c r="Q31" i="1"/>
  <c r="Q35" i="1"/>
  <c r="Q34" i="1"/>
  <c r="Q18" i="1"/>
  <c r="Q15" i="1"/>
  <c r="Q22" i="1"/>
  <c r="Q23" i="1"/>
  <c r="Q28" i="1"/>
  <c r="Q29" i="1"/>
  <c r="Q25" i="1"/>
  <c r="Q21" i="1"/>
  <c r="Q5" i="1"/>
  <c r="Q24" i="1"/>
  <c r="Q32" i="1"/>
  <c r="Q20" i="1"/>
  <c r="Q10" i="1"/>
  <c r="U36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<sst xmlns="http://schemas.openxmlformats.org/spreadsheetml/2006/main" count="321" uniqueCount="102">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</sst>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2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6" t="s">
        <v>68</v>
      </c>
      <c r="M1" s="66"/>
      <c r="N1" s="66"/>
      <c r="O1" s="6">
        <v>1.4999999999999999E-2</v>
      </c>
      <c r="P1" s="6"/>
      <c r="Q1" s="67" t="s">
        <v>77</v>
      </c>
      <c r="R1" s="67"/>
      <c r="S1" s="67"/>
      <c r="T1" s="67"/>
      <c r="U1" s="67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374672</v>
      </c>
      <c r="C5" s="2"/>
      <c r="D5" s="1">
        <v>29553</v>
      </c>
      <c r="E5" s="2"/>
      <c r="F5" s="1">
        <v>279913</v>
      </c>
      <c r="G5" s="1">
        <v>19260</v>
      </c>
      <c r="H5" s="1">
        <v>1519</v>
      </c>
      <c r="I5" s="1">
        <v>1811544</v>
      </c>
      <c r="J5" s="1">
        <v>93121</v>
      </c>
      <c r="K5" s="7"/>
      <c r="L5" s="8"/>
      <c r="M5" s="26">
        <f t="shared" ref="M5:M13" si="0">D5/B5</f>
        <v>7.8876991074860139E-2</v>
      </c>
      <c r="N5" s="4">
        <f t="shared" ref="N5:N13" si="1">D5/$O$1</f>
        <v>1970200</v>
      </c>
      <c r="O5" s="5">
        <f t="shared" ref="O5:O13" si="2">ABS(F5-N5)/N5</f>
        <v>0.8579266064358948</v>
      </c>
      <c r="P5" s="5"/>
      <c r="Q5" s="22">
        <f t="shared" ref="Q5:Q13" si="3">$Q$2*$N5</f>
        <v>295530</v>
      </c>
      <c r="R5" s="22">
        <f t="shared" ref="R5:R13" si="4">$R$2*$N5</f>
        <v>1182120</v>
      </c>
      <c r="S5" s="22">
        <f t="shared" ref="S5:S13" si="5">$S$2*$N5</f>
        <v>492550</v>
      </c>
      <c r="T5" s="22">
        <f t="shared" ref="T5:T13" si="6">$T$2*$N5</f>
        <v>246275</v>
      </c>
      <c r="U5" s="22">
        <f t="shared" ref="U5:U13" si="7">$U$2*$N5</f>
        <v>29553</v>
      </c>
      <c r="V5" s="19">
        <f t="shared" ref="V5:V13" si="8">N5-U5</f>
        <v>1940647</v>
      </c>
    </row>
    <row r="6" spans="1:22" ht="15" thickBot="1" x14ac:dyDescent="0.4">
      <c r="A6" s="46" t="s">
        <v>8</v>
      </c>
      <c r="B6" s="1">
        <v>157818</v>
      </c>
      <c r="C6" s="2"/>
      <c r="D6" s="1">
        <v>11341</v>
      </c>
      <c r="E6" s="2"/>
      <c r="F6" s="1">
        <v>131657</v>
      </c>
      <c r="G6" s="1">
        <v>17768</v>
      </c>
      <c r="H6" s="1">
        <v>1277</v>
      </c>
      <c r="I6" s="1">
        <v>660325</v>
      </c>
      <c r="J6" s="1">
        <v>74343</v>
      </c>
      <c r="K6" s="7"/>
      <c r="L6" s="8"/>
      <c r="M6" s="26">
        <f t="shared" si="0"/>
        <v>7.1861257904674999E-2</v>
      </c>
      <c r="N6" s="4">
        <f t="shared" si="1"/>
        <v>756066.66666666674</v>
      </c>
      <c r="O6" s="5">
        <f t="shared" si="2"/>
        <v>0.82586588484260648</v>
      </c>
      <c r="P6" s="5"/>
      <c r="Q6" s="22">
        <f t="shared" si="3"/>
        <v>113410.00000000001</v>
      </c>
      <c r="R6" s="22">
        <f t="shared" si="4"/>
        <v>453640.00000000006</v>
      </c>
      <c r="S6" s="22">
        <f t="shared" si="5"/>
        <v>189016.66666666669</v>
      </c>
      <c r="T6" s="22">
        <f t="shared" si="6"/>
        <v>94508.333333333343</v>
      </c>
      <c r="U6" s="22">
        <f t="shared" si="7"/>
        <v>11341</v>
      </c>
      <c r="V6" s="19">
        <f t="shared" si="8"/>
        <v>744725.66666666674</v>
      </c>
    </row>
    <row r="7" spans="1:22" ht="15" thickBot="1" x14ac:dyDescent="0.4">
      <c r="A7" s="46" t="s">
        <v>12</v>
      </c>
      <c r="B7" s="1">
        <v>114306</v>
      </c>
      <c r="C7" s="2"/>
      <c r="D7" s="1">
        <v>5083</v>
      </c>
      <c r="E7" s="2"/>
      <c r="F7" s="1">
        <v>105608</v>
      </c>
      <c r="G7" s="1">
        <v>9020</v>
      </c>
      <c r="H7" s="2">
        <v>401</v>
      </c>
      <c r="I7" s="1">
        <v>803973</v>
      </c>
      <c r="J7" s="1">
        <v>63446</v>
      </c>
      <c r="K7" s="7"/>
      <c r="L7" s="8"/>
      <c r="M7" s="26">
        <f t="shared" si="0"/>
        <v>4.4468356866656171E-2</v>
      </c>
      <c r="N7" s="4">
        <f t="shared" si="1"/>
        <v>338866.66666666669</v>
      </c>
      <c r="O7" s="5">
        <f t="shared" si="2"/>
        <v>0.68834939996065314</v>
      </c>
      <c r="P7" s="5"/>
      <c r="Q7" s="22">
        <f t="shared" si="3"/>
        <v>50830</v>
      </c>
      <c r="R7" s="22">
        <f t="shared" si="4"/>
        <v>203320</v>
      </c>
      <c r="S7" s="22">
        <f t="shared" si="5"/>
        <v>84716.666666666672</v>
      </c>
      <c r="T7" s="22">
        <f t="shared" si="6"/>
        <v>42358.333333333336</v>
      </c>
      <c r="U7" s="22">
        <f t="shared" si="7"/>
        <v>5083</v>
      </c>
      <c r="V7" s="19">
        <f t="shared" si="8"/>
        <v>333783.66666666669</v>
      </c>
    </row>
    <row r="8" spans="1:22" ht="15" thickBot="1" x14ac:dyDescent="0.4">
      <c r="A8" s="46" t="s">
        <v>10</v>
      </c>
      <c r="B8" s="1">
        <v>101555</v>
      </c>
      <c r="C8" s="2"/>
      <c r="D8" s="1">
        <v>3955</v>
      </c>
      <c r="E8" s="2"/>
      <c r="F8" s="1">
        <v>75676</v>
      </c>
      <c r="G8" s="1">
        <v>2570</v>
      </c>
      <c r="H8" s="2">
        <v>100</v>
      </c>
      <c r="I8" s="1">
        <v>1736894</v>
      </c>
      <c r="J8" s="1">
        <v>43958</v>
      </c>
      <c r="K8" s="7"/>
      <c r="L8" s="8"/>
      <c r="M8" s="26">
        <f t="shared" si="0"/>
        <v>3.8944414356752499E-2</v>
      </c>
      <c r="N8" s="4">
        <f t="shared" si="1"/>
        <v>263666.66666666669</v>
      </c>
      <c r="O8" s="5">
        <f t="shared" si="2"/>
        <v>0.71298609355246523</v>
      </c>
      <c r="P8" s="5"/>
      <c r="Q8" s="22">
        <f t="shared" si="3"/>
        <v>39550</v>
      </c>
      <c r="R8" s="22">
        <f t="shared" si="4"/>
        <v>158200</v>
      </c>
      <c r="S8" s="22">
        <f t="shared" si="5"/>
        <v>65916.666666666672</v>
      </c>
      <c r="T8" s="22">
        <f t="shared" si="6"/>
        <v>32958.333333333336</v>
      </c>
      <c r="U8" s="22">
        <f t="shared" si="7"/>
        <v>3955</v>
      </c>
      <c r="V8" s="19">
        <f t="shared" si="8"/>
        <v>259711.66666666669</v>
      </c>
    </row>
    <row r="9" spans="1:22" ht="15" thickBot="1" x14ac:dyDescent="0.4">
      <c r="A9" s="46" t="s">
        <v>17</v>
      </c>
      <c r="B9" s="1">
        <v>94220</v>
      </c>
      <c r="C9" s="2"/>
      <c r="D9" s="1">
        <v>6547</v>
      </c>
      <c r="E9" s="2"/>
      <c r="F9" s="1">
        <v>55124</v>
      </c>
      <c r="G9" s="1">
        <v>13670</v>
      </c>
      <c r="H9" s="2">
        <v>950</v>
      </c>
      <c r="I9" s="1">
        <v>552144</v>
      </c>
      <c r="J9" s="1">
        <v>80108</v>
      </c>
      <c r="K9" s="8"/>
      <c r="L9" s="8"/>
      <c r="M9" s="26">
        <f t="shared" si="0"/>
        <v>6.9486308639354705E-2</v>
      </c>
      <c r="N9" s="4">
        <f t="shared" si="1"/>
        <v>436466.66666666669</v>
      </c>
      <c r="O9" s="5">
        <f t="shared" si="2"/>
        <v>0.87370398655872916</v>
      </c>
      <c r="P9" s="5"/>
      <c r="Q9" s="22">
        <f t="shared" si="3"/>
        <v>65470</v>
      </c>
      <c r="R9" s="22">
        <f t="shared" si="4"/>
        <v>261880</v>
      </c>
      <c r="S9" s="22">
        <f t="shared" si="5"/>
        <v>109116.66666666667</v>
      </c>
      <c r="T9" s="22">
        <f t="shared" si="6"/>
        <v>54558.333333333336</v>
      </c>
      <c r="U9" s="22">
        <f t="shared" si="7"/>
        <v>6547</v>
      </c>
      <c r="V9" s="19">
        <f t="shared" si="8"/>
        <v>429919.66666666669</v>
      </c>
    </row>
    <row r="10" spans="1:22" ht="15" thickBot="1" x14ac:dyDescent="0.4">
      <c r="A10" s="46" t="s">
        <v>19</v>
      </c>
      <c r="B10" s="1">
        <v>73652</v>
      </c>
      <c r="C10" s="2"/>
      <c r="D10" s="1">
        <v>5322</v>
      </c>
      <c r="E10" s="2"/>
      <c r="F10" s="1">
        <v>26728</v>
      </c>
      <c r="G10" s="1">
        <v>5753</v>
      </c>
      <c r="H10" s="2">
        <v>416</v>
      </c>
      <c r="I10" s="1">
        <v>435695</v>
      </c>
      <c r="J10" s="1">
        <v>34033</v>
      </c>
      <c r="K10" s="7"/>
      <c r="L10" s="8"/>
      <c r="M10" s="26">
        <f t="shared" si="0"/>
        <v>7.2258730244935648E-2</v>
      </c>
      <c r="N10" s="30">
        <f t="shared" si="1"/>
        <v>354800</v>
      </c>
      <c r="O10" s="31">
        <f t="shared" si="2"/>
        <v>0.9246674182638106</v>
      </c>
      <c r="P10" s="5"/>
      <c r="Q10" s="22">
        <f t="shared" si="3"/>
        <v>53220</v>
      </c>
      <c r="R10" s="22">
        <f t="shared" si="4"/>
        <v>212880</v>
      </c>
      <c r="S10" s="22">
        <f t="shared" si="5"/>
        <v>88700</v>
      </c>
      <c r="T10" s="22">
        <f t="shared" si="6"/>
        <v>44350</v>
      </c>
      <c r="U10" s="22">
        <f t="shared" si="7"/>
        <v>5322</v>
      </c>
      <c r="V10" s="19">
        <f t="shared" si="8"/>
        <v>349478</v>
      </c>
    </row>
    <row r="11" spans="1:22" ht="15" thickBot="1" x14ac:dyDescent="0.4">
      <c r="A11" s="46" t="s">
        <v>15</v>
      </c>
      <c r="B11" s="1">
        <v>59121</v>
      </c>
      <c r="C11" s="2"/>
      <c r="D11" s="1">
        <v>1602</v>
      </c>
      <c r="E11" s="2"/>
      <c r="F11" s="1">
        <v>19579</v>
      </c>
      <c r="G11" s="1">
        <v>2039</v>
      </c>
      <c r="H11" s="2">
        <v>55</v>
      </c>
      <c r="I11" s="1">
        <v>961861</v>
      </c>
      <c r="J11" s="1">
        <v>33172</v>
      </c>
      <c r="K11" s="7"/>
      <c r="L11" s="8"/>
      <c r="M11" s="26">
        <f t="shared" si="0"/>
        <v>2.7096970619576801E-2</v>
      </c>
      <c r="N11" s="4">
        <f t="shared" si="1"/>
        <v>106800</v>
      </c>
      <c r="O11" s="5">
        <f t="shared" si="2"/>
        <v>0.81667602996254685</v>
      </c>
      <c r="P11" s="5"/>
      <c r="Q11" s="22">
        <f t="shared" si="3"/>
        <v>16020</v>
      </c>
      <c r="R11" s="22">
        <f t="shared" si="4"/>
        <v>64080</v>
      </c>
      <c r="S11" s="22">
        <f t="shared" si="5"/>
        <v>26700</v>
      </c>
      <c r="T11" s="22">
        <f t="shared" si="6"/>
        <v>13350</v>
      </c>
      <c r="U11" s="22">
        <f t="shared" si="7"/>
        <v>1602</v>
      </c>
      <c r="V11" s="19">
        <f t="shared" si="8"/>
        <v>105198</v>
      </c>
    </row>
    <row r="12" spans="1:22" ht="15" thickBot="1" x14ac:dyDescent="0.4">
      <c r="A12" s="3" t="s">
        <v>11</v>
      </c>
      <c r="B12" s="1">
        <v>55608</v>
      </c>
      <c r="C12" s="2"/>
      <c r="D12" s="1">
        <v>5334</v>
      </c>
      <c r="E12" s="2"/>
      <c r="F12" s="1">
        <v>17106</v>
      </c>
      <c r="G12" s="1">
        <v>5568</v>
      </c>
      <c r="H12" s="2">
        <v>534</v>
      </c>
      <c r="I12" s="1">
        <v>537698</v>
      </c>
      <c r="J12" s="1">
        <v>53841</v>
      </c>
      <c r="K12" s="7"/>
      <c r="L12" s="8"/>
      <c r="M12" s="26">
        <f t="shared" si="0"/>
        <v>9.5921450151057408E-2</v>
      </c>
      <c r="N12" s="4">
        <f t="shared" si="1"/>
        <v>355600</v>
      </c>
      <c r="O12" s="5">
        <f t="shared" si="2"/>
        <v>0.95189538807649043</v>
      </c>
      <c r="P12" s="5"/>
      <c r="Q12" s="22">
        <f t="shared" si="3"/>
        <v>53340</v>
      </c>
      <c r="R12" s="22">
        <f t="shared" si="4"/>
        <v>213360</v>
      </c>
      <c r="S12" s="22">
        <f t="shared" si="5"/>
        <v>88900</v>
      </c>
      <c r="T12" s="22">
        <f t="shared" si="6"/>
        <v>44450</v>
      </c>
      <c r="U12" s="22">
        <f t="shared" si="7"/>
        <v>5334</v>
      </c>
      <c r="V12" s="19">
        <f t="shared" si="8"/>
        <v>350266</v>
      </c>
    </row>
    <row r="13" spans="1:22" ht="15" thickBot="1" x14ac:dyDescent="0.4">
      <c r="A13" s="46" t="s">
        <v>13</v>
      </c>
      <c r="B13" s="1">
        <v>52634</v>
      </c>
      <c r="C13" s="2"/>
      <c r="D13" s="1">
        <v>2320</v>
      </c>
      <c r="E13" s="2"/>
      <c r="F13" s="1">
        <v>41652</v>
      </c>
      <c r="G13" s="1">
        <v>2451</v>
      </c>
      <c r="H13" s="2">
        <v>108</v>
      </c>
      <c r="I13" s="1">
        <v>935271</v>
      </c>
      <c r="J13" s="1">
        <v>43546</v>
      </c>
      <c r="K13" s="7"/>
      <c r="L13" s="8"/>
      <c r="M13" s="26">
        <f t="shared" si="0"/>
        <v>4.4077972413268988E-2</v>
      </c>
      <c r="N13" s="4">
        <f t="shared" si="1"/>
        <v>154666.66666666669</v>
      </c>
      <c r="O13" s="5">
        <f t="shared" si="2"/>
        <v>0.73069827586206904</v>
      </c>
      <c r="P13" s="5"/>
      <c r="Q13" s="22">
        <f t="shared" si="3"/>
        <v>23200.000000000004</v>
      </c>
      <c r="R13" s="22">
        <f t="shared" si="4"/>
        <v>92800.000000000015</v>
      </c>
      <c r="S13" s="22">
        <f t="shared" si="5"/>
        <v>38666.666666666672</v>
      </c>
      <c r="T13" s="22">
        <f t="shared" si="6"/>
        <v>19333.333333333336</v>
      </c>
      <c r="U13" s="22">
        <f t="shared" si="7"/>
        <v>2320</v>
      </c>
      <c r="V13" s="19">
        <f t="shared" si="8"/>
        <v>152346.66666666669</v>
      </c>
    </row>
    <row r="14" spans="1:22" ht="15" thickBot="1" x14ac:dyDescent="0.4">
      <c r="A14" s="3" t="s">
        <v>26</v>
      </c>
      <c r="B14" s="1">
        <v>48423</v>
      </c>
      <c r="C14" s="2"/>
      <c r="D14" s="1">
        <v>2392</v>
      </c>
      <c r="E14" s="2"/>
      <c r="F14" s="1">
        <v>42630</v>
      </c>
      <c r="G14" s="1">
        <v>8010</v>
      </c>
      <c r="H14" s="2">
        <v>396</v>
      </c>
      <c r="I14" s="1">
        <v>262055</v>
      </c>
      <c r="J14" s="1">
        <v>43346</v>
      </c>
      <c r="K14" s="8"/>
      <c r="L14" s="8"/>
      <c r="M14" s="26">
        <f t="shared" ref="M14:M35" si="9">D14/B14</f>
        <v>4.9398013340767814E-2</v>
      </c>
      <c r="N14" s="4">
        <f t="shared" ref="N14:N36" si="10">D14/$O$1</f>
        <v>159466.66666666669</v>
      </c>
      <c r="O14" s="5">
        <f t="shared" ref="O14:O36" si="11">ABS(F14-N14)/N14</f>
        <v>0.73267140468227432</v>
      </c>
      <c r="P14" s="5"/>
      <c r="Q14" s="22">
        <f t="shared" ref="Q14:Q35" si="12">$Q$2*$N14</f>
        <v>23920.000000000004</v>
      </c>
      <c r="R14" s="22">
        <f t="shared" ref="R14:R35" si="13">$R$2*$N14</f>
        <v>95680.000000000015</v>
      </c>
      <c r="S14" s="22">
        <f t="shared" ref="S14:S35" si="14">$S$2*$N14</f>
        <v>39866.666666666672</v>
      </c>
      <c r="T14" s="22">
        <f t="shared" ref="T14:T35" si="15">$T$2*$N14</f>
        <v>19933.333333333336</v>
      </c>
      <c r="U14" s="22">
        <f t="shared" ref="U14:U35" si="16">$U$2*$N14</f>
        <v>2392</v>
      </c>
      <c r="V14" s="19">
        <f t="shared" ref="V14:V35" si="17">N14-U14</f>
        <v>157074.66666666669</v>
      </c>
    </row>
    <row r="15" spans="1:22" ht="15" thickBot="1" x14ac:dyDescent="0.4">
      <c r="A15" s="3" t="s">
        <v>16</v>
      </c>
      <c r="B15" s="1">
        <v>44638</v>
      </c>
      <c r="C15" s="2"/>
      <c r="D15" s="1">
        <v>1933</v>
      </c>
      <c r="E15" s="2"/>
      <c r="F15" s="1">
        <v>42008</v>
      </c>
      <c r="G15" s="1">
        <v>4204</v>
      </c>
      <c r="H15" s="2">
        <v>182</v>
      </c>
      <c r="I15" s="1">
        <v>518591</v>
      </c>
      <c r="J15" s="1">
        <v>48843</v>
      </c>
      <c r="K15" s="8"/>
      <c r="L15" s="8"/>
      <c r="M15" s="26">
        <f t="shared" si="9"/>
        <v>4.3303911465567453E-2</v>
      </c>
      <c r="N15" s="4">
        <f t="shared" si="10"/>
        <v>128866.66666666667</v>
      </c>
      <c r="O15" s="5">
        <f t="shared" si="11"/>
        <v>0.674019658561821</v>
      </c>
      <c r="P15" s="5"/>
      <c r="Q15" s="22">
        <f t="shared" si="12"/>
        <v>19330</v>
      </c>
      <c r="R15" s="22">
        <f t="shared" si="13"/>
        <v>77320</v>
      </c>
      <c r="S15" s="22">
        <f t="shared" si="14"/>
        <v>32216.666666666668</v>
      </c>
      <c r="T15" s="22">
        <f t="shared" si="15"/>
        <v>16108.333333333334</v>
      </c>
      <c r="U15" s="22">
        <f t="shared" si="16"/>
        <v>1933</v>
      </c>
      <c r="V15" s="19">
        <f t="shared" si="17"/>
        <v>126933.66666666667</v>
      </c>
    </row>
    <row r="16" spans="1:22" ht="15" thickBot="1" x14ac:dyDescent="0.4">
      <c r="A16" s="3" t="s">
        <v>23</v>
      </c>
      <c r="B16" s="1">
        <v>41288</v>
      </c>
      <c r="C16" s="2"/>
      <c r="D16" s="1">
        <v>3803</v>
      </c>
      <c r="E16" s="2"/>
      <c r="F16" s="1">
        <v>30863</v>
      </c>
      <c r="G16" s="1">
        <v>11581</v>
      </c>
      <c r="H16" s="1">
        <v>1067</v>
      </c>
      <c r="I16" s="1">
        <v>229769</v>
      </c>
      <c r="J16" s="1">
        <v>64446</v>
      </c>
      <c r="K16" s="8"/>
      <c r="L16" s="8"/>
      <c r="M16" s="26">
        <f t="shared" si="9"/>
        <v>9.2109087386165467E-2</v>
      </c>
      <c r="N16" s="4">
        <f t="shared" si="10"/>
        <v>253533.33333333334</v>
      </c>
      <c r="O16" s="5">
        <f t="shared" si="11"/>
        <v>0.87826847225874305</v>
      </c>
      <c r="P16" s="5"/>
      <c r="Q16" s="22">
        <f t="shared" si="12"/>
        <v>38030</v>
      </c>
      <c r="R16" s="22">
        <f t="shared" si="13"/>
        <v>152120</v>
      </c>
      <c r="S16" s="22">
        <f t="shared" si="14"/>
        <v>63383.333333333336</v>
      </c>
      <c r="T16" s="22">
        <f t="shared" si="15"/>
        <v>31691.666666666668</v>
      </c>
      <c r="U16" s="22">
        <f t="shared" si="16"/>
        <v>3803</v>
      </c>
      <c r="V16" s="19">
        <f t="shared" si="17"/>
        <v>249730.33333333334</v>
      </c>
    </row>
    <row r="17" spans="1:22" ht="15" thickBot="1" x14ac:dyDescent="0.4">
      <c r="A17" s="3" t="s">
        <v>29</v>
      </c>
      <c r="B17" s="1">
        <v>40249</v>
      </c>
      <c r="C17" s="2"/>
      <c r="D17" s="1">
        <v>1281</v>
      </c>
      <c r="E17" s="2"/>
      <c r="F17" s="1">
        <v>33601</v>
      </c>
      <c r="G17" s="1">
        <v>4715</v>
      </c>
      <c r="H17" s="2">
        <v>150</v>
      </c>
      <c r="I17" s="1">
        <v>308153</v>
      </c>
      <c r="J17" s="1">
        <v>36102</v>
      </c>
      <c r="K17" s="7"/>
      <c r="L17" s="8"/>
      <c r="M17" s="26">
        <f t="shared" si="9"/>
        <v>3.1826877686402147E-2</v>
      </c>
      <c r="N17" s="4">
        <f t="shared" si="10"/>
        <v>85400</v>
      </c>
      <c r="O17" s="5">
        <f t="shared" si="11"/>
        <v>0.60654566744730676</v>
      </c>
      <c r="P17" s="5"/>
      <c r="Q17" s="22">
        <f t="shared" si="12"/>
        <v>12810</v>
      </c>
      <c r="R17" s="22">
        <f t="shared" si="13"/>
        <v>51240</v>
      </c>
      <c r="S17" s="22">
        <f t="shared" si="14"/>
        <v>21350</v>
      </c>
      <c r="T17" s="22">
        <f t="shared" si="15"/>
        <v>10675</v>
      </c>
      <c r="U17" s="22">
        <f t="shared" si="16"/>
        <v>1281</v>
      </c>
      <c r="V17" s="19">
        <f t="shared" si="17"/>
        <v>84119</v>
      </c>
    </row>
    <row r="18" spans="1:22" ht="15" thickBot="1" x14ac:dyDescent="0.4">
      <c r="A18" s="46" t="s">
        <v>14</v>
      </c>
      <c r="B18" s="1">
        <v>38504</v>
      </c>
      <c r="C18" s="2"/>
      <c r="D18" s="1">
        <v>2726</v>
      </c>
      <c r="E18" s="2"/>
      <c r="F18" s="1">
        <v>7078</v>
      </c>
      <c r="G18" s="1">
        <v>8283</v>
      </c>
      <c r="H18" s="2">
        <v>586</v>
      </c>
      <c r="I18" s="1">
        <v>347647</v>
      </c>
      <c r="J18" s="1">
        <v>74782</v>
      </c>
      <c r="K18" s="7"/>
      <c r="L18" s="8"/>
      <c r="M18" s="26">
        <f t="shared" si="9"/>
        <v>7.0797839185539169E-2</v>
      </c>
      <c r="N18" s="4">
        <f t="shared" si="10"/>
        <v>181733.33333333334</v>
      </c>
      <c r="O18" s="5">
        <f t="shared" si="11"/>
        <v>0.96105282465150399</v>
      </c>
      <c r="P18" s="5"/>
      <c r="Q18" s="22">
        <f t="shared" si="12"/>
        <v>27260</v>
      </c>
      <c r="R18" s="22">
        <f t="shared" si="13"/>
        <v>109040</v>
      </c>
      <c r="S18" s="22">
        <f t="shared" si="14"/>
        <v>45433.333333333336</v>
      </c>
      <c r="T18" s="22">
        <f t="shared" si="15"/>
        <v>22716.666666666668</v>
      </c>
      <c r="U18" s="22">
        <f t="shared" si="16"/>
        <v>2726</v>
      </c>
      <c r="V18" s="19">
        <f t="shared" si="17"/>
        <v>179007.33333333334</v>
      </c>
    </row>
    <row r="19" spans="1:22" ht="15" thickBot="1" x14ac:dyDescent="0.4">
      <c r="A19" s="46" t="s">
        <v>21</v>
      </c>
      <c r="B19" s="1">
        <v>33497</v>
      </c>
      <c r="C19" s="2"/>
      <c r="D19" s="1">
        <v>2053</v>
      </c>
      <c r="E19" s="2"/>
      <c r="F19" s="1">
        <v>25430</v>
      </c>
      <c r="G19" s="1">
        <v>2866</v>
      </c>
      <c r="H19" s="2">
        <v>176</v>
      </c>
      <c r="I19" s="1">
        <v>349725</v>
      </c>
      <c r="J19" s="1">
        <v>29919</v>
      </c>
      <c r="K19" s="7"/>
      <c r="L19" s="8"/>
      <c r="M19" s="26">
        <f t="shared" si="9"/>
        <v>6.1289070663044454E-2</v>
      </c>
      <c r="N19" s="4">
        <f t="shared" si="10"/>
        <v>136866.66666666669</v>
      </c>
      <c r="O19" s="5">
        <f t="shared" si="11"/>
        <v>0.81419873356064298</v>
      </c>
      <c r="P19" s="5"/>
      <c r="Q19" s="22">
        <f t="shared" si="12"/>
        <v>20530.000000000004</v>
      </c>
      <c r="R19" s="22">
        <f t="shared" si="13"/>
        <v>82120.000000000015</v>
      </c>
      <c r="S19" s="22">
        <f t="shared" si="14"/>
        <v>34216.666666666672</v>
      </c>
      <c r="T19" s="22">
        <f t="shared" si="15"/>
        <v>17108.333333333336</v>
      </c>
      <c r="U19" s="22">
        <f t="shared" si="16"/>
        <v>2053</v>
      </c>
      <c r="V19" s="19">
        <f t="shared" si="17"/>
        <v>134813.66666666669</v>
      </c>
    </row>
    <row r="20" spans="1:22" ht="15" thickBot="1" x14ac:dyDescent="0.4">
      <c r="A20" s="3" t="s">
        <v>27</v>
      </c>
      <c r="B20" s="1">
        <v>32437</v>
      </c>
      <c r="C20" s="2"/>
      <c r="D20" s="1">
        <v>2030</v>
      </c>
      <c r="E20" s="2"/>
      <c r="F20" s="1">
        <v>27629</v>
      </c>
      <c r="G20" s="1">
        <v>4818</v>
      </c>
      <c r="H20" s="2">
        <v>302</v>
      </c>
      <c r="I20" s="1">
        <v>235333</v>
      </c>
      <c r="J20" s="1">
        <v>34956</v>
      </c>
      <c r="K20" s="7"/>
      <c r="L20" s="8"/>
      <c r="M20" s="26">
        <f t="shared" si="9"/>
        <v>6.2582852914881151E-2</v>
      </c>
      <c r="N20" s="4">
        <f t="shared" si="10"/>
        <v>135333.33333333334</v>
      </c>
      <c r="O20" s="5">
        <f t="shared" si="11"/>
        <v>0.79584482758620689</v>
      </c>
      <c r="P20" s="5"/>
      <c r="Q20" s="22">
        <f t="shared" si="12"/>
        <v>20300</v>
      </c>
      <c r="R20" s="22">
        <f t="shared" si="13"/>
        <v>81200</v>
      </c>
      <c r="S20" s="22">
        <f t="shared" si="14"/>
        <v>33833.333333333336</v>
      </c>
      <c r="T20" s="22">
        <f t="shared" si="15"/>
        <v>16916.666666666668</v>
      </c>
      <c r="U20" s="22">
        <f t="shared" si="16"/>
        <v>2030</v>
      </c>
      <c r="V20" s="19">
        <f t="shared" si="17"/>
        <v>133303.33333333334</v>
      </c>
    </row>
    <row r="21" spans="1:22" ht="15" thickBot="1" x14ac:dyDescent="0.4">
      <c r="A21" s="3" t="s">
        <v>24</v>
      </c>
      <c r="B21" s="1">
        <v>24915</v>
      </c>
      <c r="C21" s="56">
        <v>20</v>
      </c>
      <c r="D21" s="2">
        <v>844</v>
      </c>
      <c r="E21" s="57">
        <v>3</v>
      </c>
      <c r="F21" s="1">
        <v>9117</v>
      </c>
      <c r="G21" s="1">
        <v>2376</v>
      </c>
      <c r="H21" s="2">
        <v>80</v>
      </c>
      <c r="I21" s="1">
        <v>364156</v>
      </c>
      <c r="J21" s="1">
        <v>34721</v>
      </c>
      <c r="K21" s="7"/>
      <c r="L21" s="8"/>
      <c r="M21" s="26">
        <f t="shared" si="9"/>
        <v>3.3875175597029905E-2</v>
      </c>
      <c r="N21" s="4">
        <f t="shared" si="10"/>
        <v>56266.666666666672</v>
      </c>
      <c r="O21" s="5">
        <f t="shared" si="11"/>
        <v>0.837968009478673</v>
      </c>
      <c r="P21" s="5"/>
      <c r="Q21" s="22">
        <f t="shared" si="12"/>
        <v>8440</v>
      </c>
      <c r="R21" s="22">
        <f t="shared" si="13"/>
        <v>33760</v>
      </c>
      <c r="S21" s="22">
        <f t="shared" si="14"/>
        <v>14066.666666666668</v>
      </c>
      <c r="T21" s="22">
        <f t="shared" si="15"/>
        <v>7033.3333333333339</v>
      </c>
      <c r="U21" s="22">
        <f t="shared" si="16"/>
        <v>844</v>
      </c>
      <c r="V21" s="19">
        <f t="shared" si="17"/>
        <v>55422.666666666672</v>
      </c>
    </row>
    <row r="22" spans="1:22" ht="15" thickBot="1" x14ac:dyDescent="0.4">
      <c r="A22" s="3" t="s">
        <v>18</v>
      </c>
      <c r="B22" s="1">
        <v>24767</v>
      </c>
      <c r="C22" s="2"/>
      <c r="D22" s="1">
        <v>1392</v>
      </c>
      <c r="E22" s="2"/>
      <c r="F22" s="1">
        <v>21653</v>
      </c>
      <c r="G22" s="1">
        <v>4301</v>
      </c>
      <c r="H22" s="2">
        <v>242</v>
      </c>
      <c r="I22" s="1">
        <v>160796</v>
      </c>
      <c r="J22" s="1">
        <v>27922</v>
      </c>
      <c r="K22" s="8"/>
      <c r="L22" s="8"/>
      <c r="M22" s="26">
        <f t="shared" si="9"/>
        <v>5.6203819598659506E-2</v>
      </c>
      <c r="N22" s="4">
        <f t="shared" si="10"/>
        <v>92800</v>
      </c>
      <c r="O22" s="5">
        <f t="shared" si="11"/>
        <v>0.7666702586206896</v>
      </c>
      <c r="P22" s="5"/>
      <c r="Q22" s="22">
        <f t="shared" si="12"/>
        <v>13920</v>
      </c>
      <c r="R22" s="22">
        <f t="shared" si="13"/>
        <v>55680</v>
      </c>
      <c r="S22" s="22">
        <f t="shared" si="14"/>
        <v>23200</v>
      </c>
      <c r="T22" s="22">
        <f t="shared" si="15"/>
        <v>11600</v>
      </c>
      <c r="U22" s="22">
        <f t="shared" si="16"/>
        <v>1392</v>
      </c>
      <c r="V22" s="19">
        <f t="shared" si="17"/>
        <v>91408</v>
      </c>
    </row>
    <row r="23" spans="1:22" ht="15" thickBot="1" x14ac:dyDescent="0.4">
      <c r="A23" s="3" t="s">
        <v>32</v>
      </c>
      <c r="B23" s="1">
        <v>22464</v>
      </c>
      <c r="C23" s="2"/>
      <c r="D23" s="2">
        <v>932</v>
      </c>
      <c r="E23" s="2"/>
      <c r="F23" s="1">
        <v>5218</v>
      </c>
      <c r="G23" s="1">
        <v>3983</v>
      </c>
      <c r="H23" s="2">
        <v>165</v>
      </c>
      <c r="I23" s="1">
        <v>216532</v>
      </c>
      <c r="J23" s="1">
        <v>38395</v>
      </c>
      <c r="K23" s="7"/>
      <c r="L23" s="8"/>
      <c r="M23" s="26">
        <f t="shared" si="9"/>
        <v>4.1488603988603989E-2</v>
      </c>
      <c r="N23" s="4">
        <f t="shared" si="10"/>
        <v>62133.333333333336</v>
      </c>
      <c r="O23" s="5">
        <f t="shared" si="11"/>
        <v>0.91601931330472108</v>
      </c>
      <c r="P23" s="5"/>
      <c r="Q23" s="22">
        <f t="shared" si="12"/>
        <v>9320</v>
      </c>
      <c r="R23" s="22">
        <f t="shared" si="13"/>
        <v>37280</v>
      </c>
      <c r="S23" s="22">
        <f t="shared" si="14"/>
        <v>15533.333333333334</v>
      </c>
      <c r="T23" s="22">
        <f t="shared" si="15"/>
        <v>7766.666666666667</v>
      </c>
      <c r="U23" s="22">
        <f t="shared" si="16"/>
        <v>932</v>
      </c>
      <c r="V23" s="19">
        <f t="shared" si="17"/>
        <v>61201.333333333336</v>
      </c>
    </row>
    <row r="24" spans="1:22" ht="15" thickBot="1" x14ac:dyDescent="0.4">
      <c r="A24" s="46" t="s">
        <v>9</v>
      </c>
      <c r="B24" s="1">
        <v>21422</v>
      </c>
      <c r="C24" s="2"/>
      <c r="D24" s="1">
        <v>1093</v>
      </c>
      <c r="E24" s="2"/>
      <c r="F24" s="1">
        <v>14345</v>
      </c>
      <c r="G24" s="1">
        <v>2813</v>
      </c>
      <c r="H24" s="2">
        <v>144</v>
      </c>
      <c r="I24" s="1">
        <v>335801</v>
      </c>
      <c r="J24" s="1">
        <v>44098</v>
      </c>
      <c r="K24" s="7"/>
      <c r="L24" s="8"/>
      <c r="M24" s="26">
        <f t="shared" si="9"/>
        <v>5.1022313509476239E-2</v>
      </c>
      <c r="N24" s="4">
        <f t="shared" si="10"/>
        <v>72866.666666666672</v>
      </c>
      <c r="O24" s="5">
        <f t="shared" si="11"/>
        <v>0.80313357731015556</v>
      </c>
      <c r="P24" s="5"/>
      <c r="Q24" s="22">
        <f t="shared" si="12"/>
        <v>10930</v>
      </c>
      <c r="R24" s="22">
        <f t="shared" si="13"/>
        <v>43720</v>
      </c>
      <c r="S24" s="22">
        <f t="shared" si="14"/>
        <v>18216.666666666668</v>
      </c>
      <c r="T24" s="22">
        <f t="shared" si="15"/>
        <v>9108.3333333333339</v>
      </c>
      <c r="U24" s="22">
        <f t="shared" si="16"/>
        <v>1093</v>
      </c>
      <c r="V24" s="19">
        <f t="shared" si="17"/>
        <v>71773.666666666672</v>
      </c>
    </row>
    <row r="25" spans="1:22" ht="15" thickBot="1" x14ac:dyDescent="0.4">
      <c r="A25" s="3" t="s">
        <v>20</v>
      </c>
      <c r="B25" s="1">
        <v>21306</v>
      </c>
      <c r="C25" s="2"/>
      <c r="D25" s="2">
        <v>353</v>
      </c>
      <c r="E25" s="2"/>
      <c r="F25" s="1">
        <v>7037</v>
      </c>
      <c r="G25" s="1">
        <v>3120</v>
      </c>
      <c r="H25" s="2">
        <v>52</v>
      </c>
      <c r="I25" s="1">
        <v>409630</v>
      </c>
      <c r="J25" s="1">
        <v>59982</v>
      </c>
      <c r="K25" s="7"/>
      <c r="L25" s="8"/>
      <c r="M25" s="26">
        <f t="shared" si="9"/>
        <v>1.6568102881817329E-2</v>
      </c>
      <c r="N25" s="4">
        <f t="shared" si="10"/>
        <v>23533.333333333336</v>
      </c>
      <c r="O25" s="5">
        <f t="shared" si="11"/>
        <v>0.7009773371104816</v>
      </c>
      <c r="P25" s="5"/>
      <c r="Q25" s="22">
        <f t="shared" si="12"/>
        <v>3530.0000000000005</v>
      </c>
      <c r="R25" s="22">
        <f t="shared" si="13"/>
        <v>14120.000000000002</v>
      </c>
      <c r="S25" s="22">
        <f t="shared" si="14"/>
        <v>5883.3333333333339</v>
      </c>
      <c r="T25" s="22">
        <f t="shared" si="15"/>
        <v>2941.666666666667</v>
      </c>
      <c r="U25" s="22">
        <f t="shared" si="16"/>
        <v>353</v>
      </c>
      <c r="V25" s="19">
        <f t="shared" si="17"/>
        <v>23180.333333333336</v>
      </c>
    </row>
    <row r="26" spans="1:22" ht="15" thickBot="1" x14ac:dyDescent="0.4">
      <c r="A26" s="3" t="s">
        <v>41</v>
      </c>
      <c r="B26" s="1">
        <v>18449</v>
      </c>
      <c r="C26" s="56">
        <v>88</v>
      </c>
      <c r="D26" s="2">
        <v>500</v>
      </c>
      <c r="E26" s="57">
        <v>4</v>
      </c>
      <c r="F26" s="1">
        <v>7812</v>
      </c>
      <c r="G26" s="1">
        <v>5847</v>
      </c>
      <c r="H26" s="2">
        <v>158</v>
      </c>
      <c r="I26" s="1">
        <v>141500</v>
      </c>
      <c r="J26" s="1">
        <v>44848</v>
      </c>
      <c r="K26" s="7"/>
      <c r="L26" s="8"/>
      <c r="M26" s="26">
        <f t="shared" si="9"/>
        <v>2.7101739931703617E-2</v>
      </c>
      <c r="N26" s="4">
        <f t="shared" si="10"/>
        <v>33333.333333333336</v>
      </c>
      <c r="O26" s="5">
        <f t="shared" si="11"/>
        <v>0.76563999999999999</v>
      </c>
      <c r="P26" s="5"/>
      <c r="Q26" s="22">
        <f t="shared" si="12"/>
        <v>5000</v>
      </c>
      <c r="R26" s="22">
        <f t="shared" si="13"/>
        <v>20000</v>
      </c>
      <c r="S26" s="22">
        <f t="shared" si="14"/>
        <v>8333.3333333333339</v>
      </c>
      <c r="T26" s="22">
        <f t="shared" si="15"/>
        <v>4166.666666666667</v>
      </c>
      <c r="U26" s="22">
        <f t="shared" si="16"/>
        <v>500</v>
      </c>
      <c r="V26" s="19">
        <f t="shared" si="17"/>
        <v>32833.333333333336</v>
      </c>
    </row>
    <row r="27" spans="1:22" ht="15" thickBot="1" x14ac:dyDescent="0.4">
      <c r="A27" s="3" t="s">
        <v>33</v>
      </c>
      <c r="B27" s="1">
        <v>17262</v>
      </c>
      <c r="C27" s="2"/>
      <c r="D27" s="2">
        <v>831</v>
      </c>
      <c r="E27" s="2"/>
      <c r="F27" s="1">
        <v>16361</v>
      </c>
      <c r="G27" s="1">
        <v>2372</v>
      </c>
      <c r="H27" s="2">
        <v>114</v>
      </c>
      <c r="I27" s="1">
        <v>279550</v>
      </c>
      <c r="J27" s="1">
        <v>38406</v>
      </c>
      <c r="K27" s="8"/>
      <c r="L27" s="8"/>
      <c r="M27" s="26">
        <f t="shared" si="9"/>
        <v>4.8140424052832809E-2</v>
      </c>
      <c r="N27" s="4">
        <f t="shared" si="10"/>
        <v>55400</v>
      </c>
      <c r="O27" s="5">
        <f t="shared" si="11"/>
        <v>0.70467509025270758</v>
      </c>
      <c r="P27" s="5"/>
      <c r="Q27" s="22">
        <f t="shared" si="12"/>
        <v>8310</v>
      </c>
      <c r="R27" s="22">
        <f t="shared" si="13"/>
        <v>33240</v>
      </c>
      <c r="S27" s="22">
        <f t="shared" si="14"/>
        <v>13850</v>
      </c>
      <c r="T27" s="22">
        <f t="shared" si="15"/>
        <v>6925</v>
      </c>
      <c r="U27" s="22">
        <f t="shared" si="16"/>
        <v>831</v>
      </c>
      <c r="V27" s="19">
        <f t="shared" si="17"/>
        <v>54569</v>
      </c>
    </row>
    <row r="28" spans="1:22" ht="15" thickBot="1" x14ac:dyDescent="0.4">
      <c r="A28" s="3" t="s">
        <v>22</v>
      </c>
      <c r="B28" s="1">
        <v>16462</v>
      </c>
      <c r="C28" s="2"/>
      <c r="D28" s="2">
        <v>539</v>
      </c>
      <c r="E28" s="2"/>
      <c r="F28" s="1">
        <v>6077</v>
      </c>
      <c r="G28" s="1">
        <v>2827</v>
      </c>
      <c r="H28" s="2">
        <v>93</v>
      </c>
      <c r="I28" s="1">
        <v>227067</v>
      </c>
      <c r="J28" s="1">
        <v>38999</v>
      </c>
      <c r="K28" s="7"/>
      <c r="L28" s="8"/>
      <c r="M28" s="26">
        <f t="shared" si="9"/>
        <v>3.2742072652168629E-2</v>
      </c>
      <c r="N28" s="4">
        <f t="shared" si="10"/>
        <v>35933.333333333336</v>
      </c>
      <c r="O28" s="5">
        <f t="shared" si="11"/>
        <v>0.83088126159554732</v>
      </c>
      <c r="P28" s="5"/>
      <c r="Q28" s="22">
        <f t="shared" si="12"/>
        <v>5390</v>
      </c>
      <c r="R28" s="22">
        <f t="shared" si="13"/>
        <v>21560</v>
      </c>
      <c r="S28" s="22">
        <f t="shared" si="14"/>
        <v>8983.3333333333339</v>
      </c>
      <c r="T28" s="22">
        <f t="shared" si="15"/>
        <v>4491.666666666667</v>
      </c>
      <c r="U28" s="22">
        <f t="shared" si="16"/>
        <v>539</v>
      </c>
      <c r="V28" s="19">
        <f t="shared" si="17"/>
        <v>35394.333333333336</v>
      </c>
    </row>
    <row r="29" spans="1:22" ht="15" thickBot="1" x14ac:dyDescent="0.4">
      <c r="A29" s="3" t="s">
        <v>36</v>
      </c>
      <c r="B29" s="1">
        <v>16032</v>
      </c>
      <c r="C29" s="2"/>
      <c r="D29" s="2">
        <v>583</v>
      </c>
      <c r="E29" s="2"/>
      <c r="F29" s="1">
        <v>6094</v>
      </c>
      <c r="G29" s="1">
        <v>3270</v>
      </c>
      <c r="H29" s="2">
        <v>119</v>
      </c>
      <c r="I29" s="1">
        <v>197928</v>
      </c>
      <c r="J29" s="1">
        <v>40367</v>
      </c>
      <c r="K29" s="8"/>
      <c r="L29" s="8"/>
      <c r="M29" s="26">
        <f t="shared" si="9"/>
        <v>3.636477045908184E-2</v>
      </c>
      <c r="N29" s="4">
        <f t="shared" si="10"/>
        <v>38866.666666666672</v>
      </c>
      <c r="O29" s="5">
        <f t="shared" si="11"/>
        <v>0.84320754716981139</v>
      </c>
      <c r="P29" s="5"/>
      <c r="Q29" s="22">
        <f t="shared" si="12"/>
        <v>5830.0000000000009</v>
      </c>
      <c r="R29" s="22">
        <f t="shared" si="13"/>
        <v>23320.000000000004</v>
      </c>
      <c r="S29" s="22">
        <f t="shared" si="14"/>
        <v>9716.6666666666679</v>
      </c>
      <c r="T29" s="22">
        <f t="shared" si="15"/>
        <v>4858.3333333333339</v>
      </c>
      <c r="U29" s="22">
        <f t="shared" si="16"/>
        <v>583</v>
      </c>
      <c r="V29" s="19">
        <f t="shared" si="17"/>
        <v>38283.666666666672</v>
      </c>
    </row>
    <row r="30" spans="1:22" ht="15" thickBot="1" x14ac:dyDescent="0.4">
      <c r="A30" s="3" t="s">
        <v>40</v>
      </c>
      <c r="B30" s="1">
        <v>14353</v>
      </c>
      <c r="C30" s="2"/>
      <c r="D30" s="2">
        <v>655</v>
      </c>
      <c r="E30" s="2"/>
      <c r="F30" s="1">
        <v>12614</v>
      </c>
      <c r="G30" s="1">
        <v>13549</v>
      </c>
      <c r="H30" s="2">
        <v>618</v>
      </c>
      <c r="I30" s="1">
        <v>138383</v>
      </c>
      <c r="J30" s="1">
        <v>130629</v>
      </c>
      <c r="K30" s="8"/>
      <c r="L30" s="8"/>
      <c r="M30" s="26">
        <f t="shared" si="9"/>
        <v>4.5635058872709536E-2</v>
      </c>
      <c r="N30" s="4">
        <f t="shared" si="10"/>
        <v>43666.666666666672</v>
      </c>
      <c r="O30" s="5">
        <f t="shared" si="11"/>
        <v>0.71112977099236641</v>
      </c>
      <c r="P30" s="5"/>
      <c r="Q30" s="22">
        <f t="shared" si="12"/>
        <v>6550.0000000000009</v>
      </c>
      <c r="R30" s="22">
        <f t="shared" si="13"/>
        <v>26200.000000000004</v>
      </c>
      <c r="S30" s="22">
        <f t="shared" si="14"/>
        <v>10916.666666666668</v>
      </c>
      <c r="T30" s="22">
        <f t="shared" si="15"/>
        <v>5458.3333333333339</v>
      </c>
      <c r="U30" s="22">
        <f t="shared" si="16"/>
        <v>655</v>
      </c>
      <c r="V30" s="19">
        <f t="shared" si="17"/>
        <v>43011.666666666672</v>
      </c>
    </row>
    <row r="31" spans="1:22" ht="15" thickBot="1" x14ac:dyDescent="0.4">
      <c r="A31" s="3" t="s">
        <v>30</v>
      </c>
      <c r="B31" s="1">
        <v>14044</v>
      </c>
      <c r="C31" s="2"/>
      <c r="D31" s="2">
        <v>670</v>
      </c>
      <c r="E31" s="2"/>
      <c r="F31" s="1">
        <v>3973</v>
      </c>
      <c r="G31" s="1">
        <v>4719</v>
      </c>
      <c r="H31" s="2">
        <v>225</v>
      </c>
      <c r="I31" s="1">
        <v>154624</v>
      </c>
      <c r="J31" s="1">
        <v>51954</v>
      </c>
      <c r="K31" s="7"/>
      <c r="L31" s="8"/>
      <c r="M31" s="26">
        <f t="shared" si="9"/>
        <v>4.7707205924238112E-2</v>
      </c>
      <c r="N31" s="4">
        <f t="shared" si="10"/>
        <v>44666.666666666672</v>
      </c>
      <c r="O31" s="5">
        <f t="shared" si="11"/>
        <v>0.91105223880597019</v>
      </c>
      <c r="P31" s="5"/>
      <c r="Q31" s="22">
        <f t="shared" si="12"/>
        <v>6700.0000000000009</v>
      </c>
      <c r="R31" s="22">
        <f t="shared" si="13"/>
        <v>26800.000000000004</v>
      </c>
      <c r="S31" s="22">
        <f t="shared" si="14"/>
        <v>11166.666666666668</v>
      </c>
      <c r="T31" s="22">
        <f t="shared" si="15"/>
        <v>5583.3333333333339</v>
      </c>
      <c r="U31" s="22">
        <f t="shared" si="16"/>
        <v>670</v>
      </c>
      <c r="V31" s="19">
        <f t="shared" si="17"/>
        <v>43996.666666666672</v>
      </c>
    </row>
    <row r="32" spans="1:22" ht="15" thickBot="1" x14ac:dyDescent="0.4">
      <c r="A32" s="3" t="s">
        <v>50</v>
      </c>
      <c r="B32" s="1">
        <v>12976</v>
      </c>
      <c r="C32" s="2"/>
      <c r="D32" s="2">
        <v>163</v>
      </c>
      <c r="E32" s="2"/>
      <c r="F32" s="1">
        <v>12464</v>
      </c>
      <c r="G32" s="1">
        <v>6708</v>
      </c>
      <c r="H32" s="2">
        <v>84</v>
      </c>
      <c r="I32" s="1">
        <v>93347</v>
      </c>
      <c r="J32" s="1">
        <v>48256</v>
      </c>
      <c r="K32" s="7"/>
      <c r="L32" s="8"/>
      <c r="M32" s="26">
        <f t="shared" si="9"/>
        <v>1.2561652281134402E-2</v>
      </c>
      <c r="N32" s="4">
        <f t="shared" si="10"/>
        <v>10866.666666666668</v>
      </c>
      <c r="O32" s="5">
        <f t="shared" si="11"/>
        <v>0.14699386503067471</v>
      </c>
      <c r="P32" s="5"/>
      <c r="Q32" s="22">
        <f t="shared" si="12"/>
        <v>1630.0000000000002</v>
      </c>
      <c r="R32" s="22">
        <f t="shared" si="13"/>
        <v>6520.0000000000009</v>
      </c>
      <c r="S32" s="22">
        <f t="shared" si="14"/>
        <v>2716.666666666667</v>
      </c>
      <c r="T32" s="22">
        <f t="shared" si="15"/>
        <v>1358.3333333333335</v>
      </c>
      <c r="U32" s="22">
        <f t="shared" si="16"/>
        <v>163</v>
      </c>
      <c r="V32" s="19">
        <f t="shared" si="17"/>
        <v>10703.666666666668</v>
      </c>
    </row>
    <row r="33" spans="1:22" ht="15" thickBot="1" x14ac:dyDescent="0.4">
      <c r="A33" s="3" t="s">
        <v>35</v>
      </c>
      <c r="B33" s="1">
        <v>12813</v>
      </c>
      <c r="C33" s="2"/>
      <c r="D33" s="2">
        <v>705</v>
      </c>
      <c r="E33" s="2"/>
      <c r="F33" s="1">
        <v>9061</v>
      </c>
      <c r="G33" s="1">
        <v>2088</v>
      </c>
      <c r="H33" s="2">
        <v>115</v>
      </c>
      <c r="I33" s="1">
        <v>185240</v>
      </c>
      <c r="J33" s="1">
        <v>30182</v>
      </c>
      <c r="K33" s="7"/>
      <c r="L33" s="8"/>
      <c r="M33" s="26">
        <f t="shared" si="9"/>
        <v>5.5022243034418168E-2</v>
      </c>
      <c r="N33" s="4">
        <f t="shared" si="10"/>
        <v>47000</v>
      </c>
      <c r="O33" s="5">
        <f t="shared" si="11"/>
        <v>0.80721276595744684</v>
      </c>
      <c r="P33" s="5"/>
      <c r="Q33" s="22">
        <f t="shared" si="12"/>
        <v>7050</v>
      </c>
      <c r="R33" s="22">
        <f t="shared" si="13"/>
        <v>28200</v>
      </c>
      <c r="S33" s="22">
        <f t="shared" si="14"/>
        <v>11750</v>
      </c>
      <c r="T33" s="22">
        <f t="shared" si="15"/>
        <v>5875</v>
      </c>
      <c r="U33" s="22">
        <f t="shared" si="16"/>
        <v>705</v>
      </c>
      <c r="V33" s="19">
        <f t="shared" si="17"/>
        <v>46295</v>
      </c>
    </row>
    <row r="34" spans="1:22" ht="15" thickBot="1" x14ac:dyDescent="0.4">
      <c r="A34" s="3" t="s">
        <v>25</v>
      </c>
      <c r="B34" s="1">
        <v>10623</v>
      </c>
      <c r="C34" s="2"/>
      <c r="D34" s="2">
        <v>466</v>
      </c>
      <c r="E34" s="2"/>
      <c r="F34" s="1">
        <v>4114</v>
      </c>
      <c r="G34" s="1">
        <v>2063</v>
      </c>
      <c r="H34" s="2">
        <v>91</v>
      </c>
      <c r="I34" s="1">
        <v>181154</v>
      </c>
      <c r="J34" s="1">
        <v>35184</v>
      </c>
      <c r="K34" s="7"/>
      <c r="L34" s="8"/>
      <c r="M34" s="26">
        <f t="shared" si="9"/>
        <v>4.3867080862279959E-2</v>
      </c>
      <c r="N34" s="4">
        <f t="shared" si="10"/>
        <v>31066.666666666668</v>
      </c>
      <c r="O34" s="5">
        <f t="shared" si="11"/>
        <v>0.86757510729613729</v>
      </c>
      <c r="P34" s="5"/>
      <c r="Q34" s="22">
        <f t="shared" si="12"/>
        <v>4660</v>
      </c>
      <c r="R34" s="22">
        <f t="shared" si="13"/>
        <v>18640</v>
      </c>
      <c r="S34" s="22">
        <f t="shared" si="14"/>
        <v>7766.666666666667</v>
      </c>
      <c r="T34" s="22">
        <f t="shared" si="15"/>
        <v>3883.3333333333335</v>
      </c>
      <c r="U34" s="22">
        <f t="shared" si="16"/>
        <v>466</v>
      </c>
      <c r="V34" s="19">
        <f t="shared" si="17"/>
        <v>30600.666666666668</v>
      </c>
    </row>
    <row r="35" spans="1:22" ht="15" thickBot="1" x14ac:dyDescent="0.4">
      <c r="A35" s="3" t="s">
        <v>45</v>
      </c>
      <c r="B35" s="1">
        <v>9412</v>
      </c>
      <c r="C35" s="2"/>
      <c r="D35" s="2">
        <v>214</v>
      </c>
      <c r="E35" s="2"/>
      <c r="F35" s="1">
        <v>5179</v>
      </c>
      <c r="G35" s="1">
        <v>3231</v>
      </c>
      <c r="H35" s="2">
        <v>73</v>
      </c>
      <c r="I35" s="1">
        <v>84488</v>
      </c>
      <c r="J35" s="1">
        <v>29001</v>
      </c>
      <c r="K35" s="7"/>
      <c r="L35" s="8"/>
      <c r="M35" s="26">
        <f t="shared" si="9"/>
        <v>2.2736931576710584E-2</v>
      </c>
      <c r="N35" s="4">
        <f t="shared" si="10"/>
        <v>14266.666666666668</v>
      </c>
      <c r="O35" s="5">
        <f t="shared" si="11"/>
        <v>0.63698598130841122</v>
      </c>
      <c r="P35" s="5"/>
      <c r="Q35" s="22">
        <f t="shared" si="12"/>
        <v>2140</v>
      </c>
      <c r="R35" s="22">
        <f t="shared" si="13"/>
        <v>8560</v>
      </c>
      <c r="S35" s="22">
        <f t="shared" si="14"/>
        <v>3566.666666666667</v>
      </c>
      <c r="T35" s="22">
        <f t="shared" si="15"/>
        <v>1783.3333333333335</v>
      </c>
      <c r="U35" s="22">
        <f t="shared" si="16"/>
        <v>214</v>
      </c>
      <c r="V35" s="19">
        <f t="shared" si="17"/>
        <v>14052.666666666668</v>
      </c>
    </row>
    <row r="36" spans="1:22" ht="15" thickBot="1" x14ac:dyDescent="0.4">
      <c r="A36" s="3" t="s">
        <v>43</v>
      </c>
      <c r="B36" s="1">
        <v>9096</v>
      </c>
      <c r="C36" s="2"/>
      <c r="D36" s="2">
        <v>344</v>
      </c>
      <c r="E36" s="2"/>
      <c r="F36" s="1">
        <v>3843</v>
      </c>
      <c r="G36" s="1">
        <v>9341</v>
      </c>
      <c r="H36" s="2">
        <v>353</v>
      </c>
      <c r="I36" s="1">
        <v>55421</v>
      </c>
      <c r="J36" s="1">
        <v>56914</v>
      </c>
      <c r="K36" s="8"/>
      <c r="L36" s="8"/>
      <c r="M36" s="25"/>
      <c r="N36" s="4">
        <f t="shared" si="10"/>
        <v>22933.333333333336</v>
      </c>
      <c r="O36" s="5">
        <f t="shared" si="11"/>
        <v>0.83242732558139532</v>
      </c>
      <c r="P36" s="5"/>
      <c r="Q36" s="22">
        <f>Q33*$N36</f>
        <v>161680000.00000003</v>
      </c>
      <c r="R36" s="22">
        <f>R33*$N36</f>
        <v>646720000.00000012</v>
      </c>
      <c r="S36" s="22">
        <f>S33*$N36</f>
        <v>269466666.66666669</v>
      </c>
      <c r="T36" s="22">
        <f>T33*$N36</f>
        <v>134733333.33333334</v>
      </c>
      <c r="U36" s="22">
        <f>U33*$N36</f>
        <v>16168000.000000002</v>
      </c>
    </row>
    <row r="37" spans="1:22" ht="15" thickBot="1" x14ac:dyDescent="0.4">
      <c r="A37" s="3" t="s">
        <v>38</v>
      </c>
      <c r="B37" s="1">
        <v>9077</v>
      </c>
      <c r="C37" s="2"/>
      <c r="D37" s="2">
        <v>400</v>
      </c>
      <c r="E37" s="2"/>
      <c r="F37" s="1">
        <v>5553</v>
      </c>
      <c r="G37" s="1">
        <v>2032</v>
      </c>
      <c r="H37" s="2">
        <v>90</v>
      </c>
      <c r="I37" s="1">
        <v>200762</v>
      </c>
      <c r="J37" s="1">
        <v>44937</v>
      </c>
      <c r="K37" s="8"/>
      <c r="L37" s="8"/>
      <c r="M37" s="24"/>
      <c r="N37" s="4"/>
      <c r="O37" s="5"/>
      <c r="P37" s="5"/>
    </row>
    <row r="38" spans="1:22" ht="15" thickBot="1" x14ac:dyDescent="0.4">
      <c r="A38" s="3" t="s">
        <v>28</v>
      </c>
      <c r="B38" s="1">
        <v>8706</v>
      </c>
      <c r="C38" s="2"/>
      <c r="D38" s="2">
        <v>105</v>
      </c>
      <c r="E38" s="2"/>
      <c r="F38" s="1">
        <v>3255</v>
      </c>
      <c r="G38" s="1">
        <v>2716</v>
      </c>
      <c r="H38" s="2">
        <v>33</v>
      </c>
      <c r="I38" s="1">
        <v>200626</v>
      </c>
      <c r="J38" s="1">
        <v>62579</v>
      </c>
      <c r="K38" s="8"/>
      <c r="L38" s="8"/>
    </row>
    <row r="39" spans="1:22" ht="21.5" thickBot="1" x14ac:dyDescent="0.4">
      <c r="A39" s="3" t="s">
        <v>63</v>
      </c>
      <c r="B39" s="1">
        <v>8406</v>
      </c>
      <c r="C39" s="2"/>
      <c r="D39" s="2">
        <v>445</v>
      </c>
      <c r="E39" s="2"/>
      <c r="F39" s="1">
        <v>6881</v>
      </c>
      <c r="G39" s="1">
        <v>11911</v>
      </c>
      <c r="H39" s="2">
        <v>631</v>
      </c>
      <c r="I39" s="1">
        <v>42697</v>
      </c>
      <c r="J39" s="1">
        <v>60499</v>
      </c>
      <c r="K39" s="8"/>
      <c r="L39" s="8"/>
    </row>
    <row r="40" spans="1:22" ht="15" thickBot="1" x14ac:dyDescent="0.4">
      <c r="A40" s="3" t="s">
        <v>31</v>
      </c>
      <c r="B40" s="1">
        <v>8114</v>
      </c>
      <c r="C40" s="2"/>
      <c r="D40" s="2">
        <v>402</v>
      </c>
      <c r="E40" s="2"/>
      <c r="F40" s="1">
        <v>1860</v>
      </c>
      <c r="G40" s="1">
        <v>2634</v>
      </c>
      <c r="H40" s="2">
        <v>131</v>
      </c>
      <c r="I40" s="1">
        <v>148525</v>
      </c>
      <c r="J40" s="1">
        <v>48220</v>
      </c>
      <c r="K40" s="7"/>
      <c r="L40" s="8"/>
    </row>
    <row r="41" spans="1:22" ht="15" thickBot="1" x14ac:dyDescent="0.4">
      <c r="A41" s="3" t="s">
        <v>44</v>
      </c>
      <c r="B41" s="1">
        <v>7252</v>
      </c>
      <c r="C41" s="2"/>
      <c r="D41" s="2">
        <v>329</v>
      </c>
      <c r="E41" s="2"/>
      <c r="F41" s="1">
        <v>4285</v>
      </c>
      <c r="G41" s="1">
        <v>3459</v>
      </c>
      <c r="H41" s="2">
        <v>157</v>
      </c>
      <c r="I41" s="1">
        <v>180646</v>
      </c>
      <c r="J41" s="1">
        <v>86152</v>
      </c>
      <c r="K41" s="7"/>
      <c r="L41" s="8"/>
    </row>
    <row r="42" spans="1:22" ht="15" thickBot="1" x14ac:dyDescent="0.4">
      <c r="A42" s="3" t="s">
        <v>34</v>
      </c>
      <c r="B42" s="1">
        <v>6277</v>
      </c>
      <c r="C42" s="2"/>
      <c r="D42" s="2">
        <v>120</v>
      </c>
      <c r="E42" s="2"/>
      <c r="F42" s="1">
        <v>1733</v>
      </c>
      <c r="G42" s="1">
        <v>2080</v>
      </c>
      <c r="H42" s="2">
        <v>40</v>
      </c>
      <c r="I42" s="1">
        <v>118641</v>
      </c>
      <c r="J42" s="1">
        <v>39314</v>
      </c>
      <c r="K42" s="8"/>
      <c r="L42" s="8"/>
    </row>
    <row r="43" spans="1:22" ht="15" thickBot="1" x14ac:dyDescent="0.4">
      <c r="A43" s="3" t="s">
        <v>46</v>
      </c>
      <c r="B43" s="1">
        <v>6229</v>
      </c>
      <c r="C43" s="2"/>
      <c r="D43" s="2">
        <v>322</v>
      </c>
      <c r="E43" s="2"/>
      <c r="F43" s="2">
        <v>772</v>
      </c>
      <c r="G43" s="1">
        <v>1574</v>
      </c>
      <c r="H43" s="2">
        <v>81</v>
      </c>
      <c r="I43" s="1">
        <v>178638</v>
      </c>
      <c r="J43" s="1">
        <v>45145</v>
      </c>
      <c r="K43" s="7"/>
      <c r="L43" s="8"/>
    </row>
    <row r="44" spans="1:22" ht="15" thickBot="1" x14ac:dyDescent="0.4">
      <c r="A44" s="3" t="s">
        <v>54</v>
      </c>
      <c r="B44" s="1">
        <v>4710</v>
      </c>
      <c r="C44" s="2"/>
      <c r="D44" s="2">
        <v>54</v>
      </c>
      <c r="E44" s="2"/>
      <c r="F44" s="1">
        <v>1037</v>
      </c>
      <c r="G44" s="1">
        <v>5324</v>
      </c>
      <c r="H44" s="2">
        <v>61</v>
      </c>
      <c r="I44" s="1">
        <v>38006</v>
      </c>
      <c r="J44" s="1">
        <v>42961</v>
      </c>
      <c r="K44" s="8"/>
      <c r="L44" s="8"/>
    </row>
    <row r="45" spans="1:22" ht="15" thickBot="1" x14ac:dyDescent="0.4">
      <c r="A45" s="3" t="s">
        <v>42</v>
      </c>
      <c r="B45" s="1">
        <v>4286</v>
      </c>
      <c r="C45" s="2"/>
      <c r="D45" s="2">
        <v>223</v>
      </c>
      <c r="E45" s="2"/>
      <c r="F45" s="1">
        <v>1372</v>
      </c>
      <c r="G45" s="1">
        <v>3152</v>
      </c>
      <c r="H45" s="2">
        <v>164</v>
      </c>
      <c r="I45" s="1">
        <v>75858</v>
      </c>
      <c r="J45" s="1">
        <v>55790</v>
      </c>
      <c r="K45" s="8"/>
      <c r="L45" s="8"/>
    </row>
    <row r="46" spans="1:22" ht="15" thickBot="1" x14ac:dyDescent="0.4">
      <c r="A46" s="3" t="s">
        <v>37</v>
      </c>
      <c r="B46" s="1">
        <v>4038</v>
      </c>
      <c r="C46" s="2"/>
      <c r="D46" s="2">
        <v>148</v>
      </c>
      <c r="E46" s="2"/>
      <c r="F46" s="1">
        <v>1996</v>
      </c>
      <c r="G46" s="2">
        <v>957</v>
      </c>
      <c r="H46" s="2">
        <v>35</v>
      </c>
      <c r="I46" s="1">
        <v>116992</v>
      </c>
      <c r="J46" s="1">
        <v>27738</v>
      </c>
      <c r="K46" s="7"/>
      <c r="L46" s="8"/>
    </row>
    <row r="47" spans="1:22" ht="15" thickBot="1" x14ac:dyDescent="0.4">
      <c r="A47" s="3" t="s">
        <v>49</v>
      </c>
      <c r="B47" s="1">
        <v>2731</v>
      </c>
      <c r="C47" s="2"/>
      <c r="D47" s="2">
        <v>82</v>
      </c>
      <c r="E47" s="2"/>
      <c r="F47" s="2">
        <v>464</v>
      </c>
      <c r="G47" s="1">
        <v>1528</v>
      </c>
      <c r="H47" s="2">
        <v>46</v>
      </c>
      <c r="I47" s="1">
        <v>43629</v>
      </c>
      <c r="J47" s="1">
        <v>24414</v>
      </c>
      <c r="K47" s="7"/>
      <c r="L47" s="8"/>
    </row>
    <row r="48" spans="1:22" ht="15" thickBot="1" x14ac:dyDescent="0.4">
      <c r="A48" s="3" t="s">
        <v>53</v>
      </c>
      <c r="B48" s="1">
        <v>2439</v>
      </c>
      <c r="C48" s="2"/>
      <c r="D48" s="2">
        <v>56</v>
      </c>
      <c r="E48" s="2"/>
      <c r="F48" s="2">
        <v>621</v>
      </c>
      <c r="G48" s="1">
        <v>3201</v>
      </c>
      <c r="H48" s="2">
        <v>73</v>
      </c>
      <c r="I48" s="1">
        <v>67340</v>
      </c>
      <c r="J48" s="1">
        <v>88366</v>
      </c>
      <c r="K48" s="8"/>
      <c r="L48" s="8"/>
    </row>
    <row r="49" spans="1:12" ht="15" thickBot="1" x14ac:dyDescent="0.4">
      <c r="A49" s="3" t="s">
        <v>39</v>
      </c>
      <c r="B49" s="1">
        <v>2137</v>
      </c>
      <c r="C49" s="2"/>
      <c r="D49" s="2">
        <v>81</v>
      </c>
      <c r="E49" s="2"/>
      <c r="F49" s="2">
        <v>699</v>
      </c>
      <c r="G49" s="1">
        <v>1590</v>
      </c>
      <c r="H49" s="2">
        <v>60</v>
      </c>
      <c r="I49" s="1">
        <v>49792</v>
      </c>
      <c r="J49" s="1">
        <v>37042</v>
      </c>
      <c r="K49" s="7"/>
      <c r="L49" s="8"/>
    </row>
    <row r="50" spans="1:12" ht="15" thickBot="1" x14ac:dyDescent="0.4">
      <c r="A50" s="3" t="s">
        <v>56</v>
      </c>
      <c r="B50" s="1">
        <v>1899</v>
      </c>
      <c r="C50" s="2"/>
      <c r="D50" s="2">
        <v>74</v>
      </c>
      <c r="E50" s="2"/>
      <c r="F50" s="2">
        <v>618</v>
      </c>
      <c r="G50" s="1">
        <v>1060</v>
      </c>
      <c r="H50" s="2">
        <v>41</v>
      </c>
      <c r="I50" s="1">
        <v>89460</v>
      </c>
      <c r="J50" s="1">
        <v>49918</v>
      </c>
      <c r="K50" s="8"/>
      <c r="L50" s="8"/>
    </row>
    <row r="51" spans="1:12" ht="15" thickBot="1" x14ac:dyDescent="0.4">
      <c r="A51" s="3" t="s">
        <v>48</v>
      </c>
      <c r="B51" s="2">
        <v>971</v>
      </c>
      <c r="C51" s="2"/>
      <c r="D51" s="2">
        <v>54</v>
      </c>
      <c r="E51" s="2"/>
      <c r="F51" s="2">
        <v>68</v>
      </c>
      <c r="G51" s="1">
        <v>1556</v>
      </c>
      <c r="H51" s="2">
        <v>87</v>
      </c>
      <c r="I51" s="1">
        <v>30999</v>
      </c>
      <c r="J51" s="1">
        <v>49679</v>
      </c>
      <c r="K51" s="8"/>
      <c r="L51" s="8"/>
    </row>
    <row r="52" spans="1:12" ht="15" thickBot="1" x14ac:dyDescent="0.4">
      <c r="A52" s="3" t="s">
        <v>55</v>
      </c>
      <c r="B52" s="2">
        <v>860</v>
      </c>
      <c r="C52" s="2"/>
      <c r="D52" s="2">
        <v>14</v>
      </c>
      <c r="E52" s="2"/>
      <c r="F52" s="2">
        <v>222</v>
      </c>
      <c r="G52" s="1">
        <v>1486</v>
      </c>
      <c r="H52" s="2">
        <v>24</v>
      </c>
      <c r="I52" s="1">
        <v>21659</v>
      </c>
      <c r="J52" s="1">
        <v>37423</v>
      </c>
      <c r="K52" s="7"/>
      <c r="L52" s="8"/>
    </row>
    <row r="53" spans="1:12" ht="15" thickBot="1" x14ac:dyDescent="0.4">
      <c r="A53" s="3" t="s">
        <v>47</v>
      </c>
      <c r="B53" s="2">
        <v>644</v>
      </c>
      <c r="C53" s="2"/>
      <c r="D53" s="2">
        <v>17</v>
      </c>
      <c r="E53" s="2"/>
      <c r="F53" s="2">
        <v>27</v>
      </c>
      <c r="G53" s="2">
        <v>455</v>
      </c>
      <c r="H53" s="2">
        <v>12</v>
      </c>
      <c r="I53" s="1">
        <v>51839</v>
      </c>
      <c r="J53" s="1">
        <v>36613</v>
      </c>
      <c r="K53" s="7"/>
      <c r="L53" s="8"/>
    </row>
    <row r="54" spans="1:12" ht="15" thickBot="1" x14ac:dyDescent="0.4">
      <c r="A54" s="3" t="s">
        <v>51</v>
      </c>
      <c r="B54" s="2">
        <v>481</v>
      </c>
      <c r="C54" s="2"/>
      <c r="D54" s="2">
        <v>17</v>
      </c>
      <c r="E54" s="2"/>
      <c r="F54" s="2">
        <v>20</v>
      </c>
      <c r="G54" s="2">
        <v>450</v>
      </c>
      <c r="H54" s="2">
        <v>16</v>
      </c>
      <c r="I54" s="1">
        <v>35643</v>
      </c>
      <c r="J54" s="1">
        <v>33349</v>
      </c>
      <c r="K54" s="7"/>
      <c r="L54" s="8"/>
    </row>
    <row r="55" spans="1:12" ht="15" thickBot="1" x14ac:dyDescent="0.4">
      <c r="A55" s="3" t="s">
        <v>52</v>
      </c>
      <c r="B55" s="2">
        <v>412</v>
      </c>
      <c r="C55" s="2"/>
      <c r="D55" s="2">
        <v>10</v>
      </c>
      <c r="E55" s="2"/>
      <c r="F55" s="2">
        <v>38</v>
      </c>
      <c r="G55" s="2">
        <v>563</v>
      </c>
      <c r="H55" s="2">
        <v>14</v>
      </c>
      <c r="I55" s="1">
        <v>46363</v>
      </c>
      <c r="J55" s="1">
        <v>63377</v>
      </c>
      <c r="K55" s="8"/>
      <c r="L55" s="8"/>
    </row>
    <row r="56" spans="1:12" ht="15" thickBot="1" x14ac:dyDescent="0.4">
      <c r="A56" s="3" t="s">
        <v>64</v>
      </c>
      <c r="B56" s="2">
        <v>170</v>
      </c>
      <c r="C56" s="2"/>
      <c r="D56" s="2">
        <v>5</v>
      </c>
      <c r="E56" s="2"/>
      <c r="F56" s="2">
        <v>22</v>
      </c>
      <c r="G56" s="2"/>
      <c r="H56" s="2"/>
      <c r="I56" s="1">
        <v>5803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2"/>
      <c r="D57" s="2">
        <v>2</v>
      </c>
      <c r="E57" s="2"/>
      <c r="F57" s="2">
        <v>7</v>
      </c>
      <c r="G57" s="2"/>
      <c r="H57" s="2"/>
      <c r="I57" s="1">
        <v>5200</v>
      </c>
      <c r="J57" s="2"/>
      <c r="K57" s="8"/>
      <c r="L57" s="7"/>
    </row>
    <row r="58" spans="1:12" ht="15" thickBot="1" x14ac:dyDescent="0.4">
      <c r="A58" s="3" t="s">
        <v>65</v>
      </c>
      <c r="B58" s="1">
        <v>3397</v>
      </c>
      <c r="C58" s="2"/>
      <c r="D58" s="2">
        <v>129</v>
      </c>
      <c r="E58" s="2"/>
      <c r="F58" s="1">
        <v>2418</v>
      </c>
      <c r="G58" s="1">
        <v>1003</v>
      </c>
      <c r="H58" s="2">
        <v>38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60" t="s">
        <v>66</v>
      </c>
      <c r="B59" s="61">
        <v>69</v>
      </c>
      <c r="C59" s="61"/>
      <c r="D59" s="61">
        <v>6</v>
      </c>
      <c r="E59" s="61"/>
      <c r="F59" s="61">
        <v>2</v>
      </c>
      <c r="G59" s="61"/>
      <c r="H59" s="61"/>
      <c r="I59" s="62">
        <v>1539</v>
      </c>
      <c r="J59" s="61"/>
      <c r="K59" s="63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13B07A53-C18C-4D2B-A5A2-7BF6B39A51EE}"/>
    <hyperlink ref="A6" r:id="rId2" display="https://www.worldometers.info/coronavirus/usa/new-jersey/" xr:uid="{6681C113-7489-4A7C-86D8-4DFC53CEBA9B}"/>
    <hyperlink ref="A7" r:id="rId3" display="https://www.worldometers.info/coronavirus/usa/illinois/" xr:uid="{B18BD126-CCC1-48E7-BFC7-EDDD8114DDC0}"/>
    <hyperlink ref="A8" r:id="rId4" display="https://www.worldometers.info/coronavirus/usa/california/" xr:uid="{C359DA3F-6BED-4D04-AB26-91C9A6C9F0CD}"/>
    <hyperlink ref="A9" r:id="rId5" display="https://www.worldometers.info/coronavirus/usa/massachusetts/" xr:uid="{686D34A5-49A1-4000-AD08-EE43CC19D821}"/>
    <hyperlink ref="A10" r:id="rId6" display="https://www.worldometers.info/coronavirus/usa/pennsylvania/" xr:uid="{DE0654C9-2750-43CA-BF03-7B618589E062}"/>
    <hyperlink ref="A11" r:id="rId7" display="https://www.worldometers.info/coronavirus/usa/texas/" xr:uid="{A59917EF-AFB5-4305-81E2-A325B3EA21E6}"/>
    <hyperlink ref="A13" r:id="rId8" display="https://www.worldometers.info/coronavirus/usa/florida/" xr:uid="{EC567984-A3BC-4C8F-9016-AFB3721ABB12}"/>
    <hyperlink ref="A18" r:id="rId9" display="https://www.worldometers.info/coronavirus/usa/louisiana/" xr:uid="{B79273BA-F55F-4D21-A9BF-A30C35B62F97}"/>
    <hyperlink ref="A19" r:id="rId10" display="https://www.worldometers.info/coronavirus/usa/ohio/" xr:uid="{08C9A6C8-CD8C-49AC-8C34-32D46D61675B}"/>
    <hyperlink ref="A24" r:id="rId11" display="https://www.worldometers.info/coronavirus/usa/washington/" xr:uid="{00C7E304-190C-41D2-A250-58CEC83D776F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4.5" thickBot="1" x14ac:dyDescent="0.35">
      <c r="A2" s="3" t="s">
        <v>36</v>
      </c>
      <c r="B2" s="1">
        <v>16032</v>
      </c>
      <c r="C2" s="2"/>
      <c r="D2" s="2">
        <v>583</v>
      </c>
      <c r="E2" s="2"/>
      <c r="F2" s="1">
        <v>6094</v>
      </c>
      <c r="G2" s="1">
        <v>3270</v>
      </c>
      <c r="H2" s="2">
        <v>119</v>
      </c>
      <c r="I2" s="1">
        <v>197928</v>
      </c>
      <c r="J2" s="1">
        <v>40367</v>
      </c>
      <c r="K2" s="44"/>
      <c r="L2" s="51">
        <f>IFERROR(B2/I2,0)</f>
        <v>8.0999151206499337E-2</v>
      </c>
      <c r="M2" s="52">
        <f>IFERROR(H2/G2,0)</f>
        <v>3.6391437308868499E-2</v>
      </c>
      <c r="N2" s="50">
        <f>D2*250</f>
        <v>145750</v>
      </c>
      <c r="O2" s="53">
        <f>ABS(N2-B2)/B2</f>
        <v>8.0911926147704598</v>
      </c>
    </row>
    <row r="3" spans="1:15" ht="15" thickBot="1" x14ac:dyDescent="0.35">
      <c r="A3" s="3" t="s">
        <v>52</v>
      </c>
      <c r="B3" s="2">
        <v>412</v>
      </c>
      <c r="C3" s="2"/>
      <c r="D3" s="2">
        <v>10</v>
      </c>
      <c r="E3" s="2"/>
      <c r="F3" s="2">
        <v>38</v>
      </c>
      <c r="G3" s="2">
        <v>563</v>
      </c>
      <c r="H3" s="2">
        <v>14</v>
      </c>
      <c r="I3" s="1">
        <v>46363</v>
      </c>
      <c r="J3" s="1">
        <v>63377</v>
      </c>
      <c r="K3" s="43"/>
      <c r="L3" s="51">
        <f>IFERROR(B3/I3,0)</f>
        <v>8.8863964799516856E-3</v>
      </c>
      <c r="M3" s="52">
        <f>IFERROR(H3/G3,0)</f>
        <v>2.4866785079928951E-2</v>
      </c>
      <c r="N3" s="50">
        <f>D3*250</f>
        <v>2500</v>
      </c>
      <c r="O3" s="53">
        <f t="shared" ref="O3:O56" si="0">ABS(N3-B3)/B3</f>
        <v>5.0679611650485441</v>
      </c>
    </row>
    <row r="4" spans="1:15" ht="15" thickBot="1" x14ac:dyDescent="0.35">
      <c r="A4" s="3" t="s">
        <v>33</v>
      </c>
      <c r="B4" s="1">
        <v>17262</v>
      </c>
      <c r="C4" s="2"/>
      <c r="D4" s="2">
        <v>831</v>
      </c>
      <c r="E4" s="2"/>
      <c r="F4" s="1">
        <v>16361</v>
      </c>
      <c r="G4" s="1">
        <v>2372</v>
      </c>
      <c r="H4" s="2">
        <v>114</v>
      </c>
      <c r="I4" s="1">
        <v>279550</v>
      </c>
      <c r="J4" s="1">
        <v>38406</v>
      </c>
      <c r="K4" s="43"/>
      <c r="L4" s="51">
        <f>IFERROR(B4/I4,0)</f>
        <v>6.1749239849758539E-2</v>
      </c>
      <c r="M4" s="52">
        <f>IFERROR(H4/G4,0)</f>
        <v>4.8060708263069137E-2</v>
      </c>
      <c r="N4" s="50">
        <f>D4*250</f>
        <v>207750</v>
      </c>
      <c r="O4" s="53">
        <f t="shared" si="0"/>
        <v>11.035106013208203</v>
      </c>
    </row>
    <row r="5" spans="1:15" ht="12.5" customHeight="1" thickBot="1" x14ac:dyDescent="0.35">
      <c r="A5" s="3" t="s">
        <v>34</v>
      </c>
      <c r="B5" s="1">
        <v>6277</v>
      </c>
      <c r="C5" s="2"/>
      <c r="D5" s="2">
        <v>120</v>
      </c>
      <c r="E5" s="2"/>
      <c r="F5" s="1">
        <v>1733</v>
      </c>
      <c r="G5" s="1">
        <v>2080</v>
      </c>
      <c r="H5" s="2">
        <v>40</v>
      </c>
      <c r="I5" s="1">
        <v>118641</v>
      </c>
      <c r="J5" s="1">
        <v>39314</v>
      </c>
      <c r="K5" s="44"/>
      <c r="L5" s="51">
        <f>IFERROR(B5/I5,0)</f>
        <v>5.2907510894210266E-2</v>
      </c>
      <c r="M5" s="52">
        <f>IFERROR(H5/G5,0)</f>
        <v>1.9230769230769232E-2</v>
      </c>
      <c r="N5" s="50">
        <f>D5*250</f>
        <v>30000</v>
      </c>
      <c r="O5" s="53">
        <f t="shared" si="0"/>
        <v>3.7793531942010516</v>
      </c>
    </row>
    <row r="6" spans="1:15" ht="15" thickBot="1" x14ac:dyDescent="0.35">
      <c r="A6" s="46" t="s">
        <v>10</v>
      </c>
      <c r="B6" s="1">
        <v>101555</v>
      </c>
      <c r="C6" s="2"/>
      <c r="D6" s="1">
        <v>3955</v>
      </c>
      <c r="E6" s="2"/>
      <c r="F6" s="1">
        <v>75676</v>
      </c>
      <c r="G6" s="1">
        <v>2570</v>
      </c>
      <c r="H6" s="2">
        <v>100</v>
      </c>
      <c r="I6" s="1">
        <v>1736894</v>
      </c>
      <c r="J6" s="1">
        <v>43958</v>
      </c>
      <c r="K6" s="44"/>
      <c r="L6" s="51">
        <f>IFERROR(B6/I6,0)</f>
        <v>5.8469313613841722E-2</v>
      </c>
      <c r="M6" s="52">
        <f>IFERROR(H6/G6,0)</f>
        <v>3.8910505836575876E-2</v>
      </c>
      <c r="N6" s="50">
        <f>D6*250</f>
        <v>988750</v>
      </c>
      <c r="O6" s="53">
        <f t="shared" si="0"/>
        <v>8.736103589188124</v>
      </c>
    </row>
    <row r="7" spans="1:15" ht="14.5" thickBot="1" x14ac:dyDescent="0.35">
      <c r="A7" s="3" t="s">
        <v>18</v>
      </c>
      <c r="B7" s="1">
        <v>24767</v>
      </c>
      <c r="C7" s="2"/>
      <c r="D7" s="1">
        <v>1392</v>
      </c>
      <c r="E7" s="2"/>
      <c r="F7" s="1">
        <v>21653</v>
      </c>
      <c r="G7" s="1">
        <v>4301</v>
      </c>
      <c r="H7" s="2">
        <v>242</v>
      </c>
      <c r="I7" s="1">
        <v>160796</v>
      </c>
      <c r="J7" s="1">
        <v>27922</v>
      </c>
      <c r="K7" s="44"/>
      <c r="L7" s="51">
        <f>IFERROR(B7/I7,0)</f>
        <v>0.15402746336973558</v>
      </c>
      <c r="M7" s="52">
        <f>IFERROR(H7/G7,0)</f>
        <v>5.6265984654731455E-2</v>
      </c>
      <c r="N7" s="50">
        <f>D7*250</f>
        <v>348000</v>
      </c>
      <c r="O7" s="53">
        <f t="shared" si="0"/>
        <v>13.050954899664877</v>
      </c>
    </row>
    <row r="8" spans="1:15" ht="14.5" thickBot="1" x14ac:dyDescent="0.35">
      <c r="A8" s="3" t="s">
        <v>23</v>
      </c>
      <c r="B8" s="1">
        <v>41288</v>
      </c>
      <c r="C8" s="2"/>
      <c r="D8" s="1">
        <v>3803</v>
      </c>
      <c r="E8" s="2"/>
      <c r="F8" s="1">
        <v>30863</v>
      </c>
      <c r="G8" s="1">
        <v>11581</v>
      </c>
      <c r="H8" s="1">
        <v>1067</v>
      </c>
      <c r="I8" s="1">
        <v>229769</v>
      </c>
      <c r="J8" s="1">
        <v>64446</v>
      </c>
      <c r="K8" s="44"/>
      <c r="L8" s="51">
        <f>IFERROR(B8/I8,0)</f>
        <v>0.17969351827269997</v>
      </c>
      <c r="M8" s="52">
        <f>IFERROR(H8/G8,0)</f>
        <v>9.2133667213539425E-2</v>
      </c>
      <c r="N8" s="50">
        <f>D8*250</f>
        <v>950750</v>
      </c>
      <c r="O8" s="53">
        <f t="shared" si="0"/>
        <v>22.027271846541367</v>
      </c>
    </row>
    <row r="9" spans="1:15" ht="15" thickBot="1" x14ac:dyDescent="0.35">
      <c r="A9" s="3" t="s">
        <v>43</v>
      </c>
      <c r="B9" s="1">
        <v>9096</v>
      </c>
      <c r="C9" s="2"/>
      <c r="D9" s="2">
        <v>344</v>
      </c>
      <c r="E9" s="2"/>
      <c r="F9" s="1">
        <v>3843</v>
      </c>
      <c r="G9" s="1">
        <v>9341</v>
      </c>
      <c r="H9" s="2">
        <v>353</v>
      </c>
      <c r="I9" s="1">
        <v>55421</v>
      </c>
      <c r="J9" s="1">
        <v>56914</v>
      </c>
      <c r="K9" s="43"/>
      <c r="L9" s="51">
        <f>IFERROR(B9/I9,0)</f>
        <v>0.16412551199003989</v>
      </c>
      <c r="M9" s="52">
        <f>IFERROR(H9/G9,0)</f>
        <v>3.7790386468258219E-2</v>
      </c>
      <c r="N9" s="50">
        <f>D9*250</f>
        <v>86000</v>
      </c>
      <c r="O9" s="53">
        <f t="shared" si="0"/>
        <v>8.4547053649956023</v>
      </c>
    </row>
    <row r="10" spans="1:15" ht="14.5" thickBot="1" x14ac:dyDescent="0.35">
      <c r="A10" s="3" t="s">
        <v>63</v>
      </c>
      <c r="B10" s="1">
        <v>8406</v>
      </c>
      <c r="C10" s="2"/>
      <c r="D10" s="2">
        <v>445</v>
      </c>
      <c r="E10" s="2"/>
      <c r="F10" s="1">
        <v>6881</v>
      </c>
      <c r="G10" s="1">
        <v>11911</v>
      </c>
      <c r="H10" s="2">
        <v>631</v>
      </c>
      <c r="I10" s="1">
        <v>42697</v>
      </c>
      <c r="J10" s="1">
        <v>60499</v>
      </c>
      <c r="K10" s="44"/>
      <c r="L10" s="51">
        <f>IFERROR(B10/I10,0)</f>
        <v>0.19687565871138488</v>
      </c>
      <c r="M10" s="52">
        <f>IFERROR(H10/G10,0)</f>
        <v>5.2976240450004194E-2</v>
      </c>
      <c r="N10" s="50">
        <f>D10*250</f>
        <v>111250</v>
      </c>
      <c r="O10" s="53">
        <f t="shared" si="0"/>
        <v>12.234594337378063</v>
      </c>
    </row>
    <row r="11" spans="1:15" ht="15" thickBot="1" x14ac:dyDescent="0.35">
      <c r="A11" s="46" t="s">
        <v>13</v>
      </c>
      <c r="B11" s="1">
        <v>52634</v>
      </c>
      <c r="C11" s="2"/>
      <c r="D11" s="1">
        <v>2320</v>
      </c>
      <c r="E11" s="2"/>
      <c r="F11" s="1">
        <v>41652</v>
      </c>
      <c r="G11" s="1">
        <v>2451</v>
      </c>
      <c r="H11" s="2">
        <v>108</v>
      </c>
      <c r="I11" s="1">
        <v>935271</v>
      </c>
      <c r="J11" s="1">
        <v>43546</v>
      </c>
      <c r="K11" s="44"/>
      <c r="L11" s="51">
        <f>IFERROR(B11/I11,0)</f>
        <v>5.6276736902993889E-2</v>
      </c>
      <c r="M11" s="52">
        <f>IFERROR(H11/G11,0)</f>
        <v>4.4063647490820076E-2</v>
      </c>
      <c r="N11" s="50">
        <f>D11*250</f>
        <v>580000</v>
      </c>
      <c r="O11" s="53">
        <f t="shared" si="0"/>
        <v>10.019493103317247</v>
      </c>
    </row>
    <row r="12" spans="1:15" ht="14.5" thickBot="1" x14ac:dyDescent="0.35">
      <c r="A12" s="3" t="s">
        <v>16</v>
      </c>
      <c r="B12" s="1">
        <v>44638</v>
      </c>
      <c r="C12" s="2"/>
      <c r="D12" s="1">
        <v>1933</v>
      </c>
      <c r="E12" s="2"/>
      <c r="F12" s="1">
        <v>42008</v>
      </c>
      <c r="G12" s="1">
        <v>4204</v>
      </c>
      <c r="H12" s="2">
        <v>182</v>
      </c>
      <c r="I12" s="1">
        <v>518591</v>
      </c>
      <c r="J12" s="1">
        <v>48843</v>
      </c>
      <c r="K12" s="44"/>
      <c r="L12" s="51">
        <f>IFERROR(B12/I12,0)</f>
        <v>8.6075539297828157E-2</v>
      </c>
      <c r="M12" s="52">
        <f>IFERROR(H12/G12,0)</f>
        <v>4.3292102759276876E-2</v>
      </c>
      <c r="N12" s="50">
        <f>D12*250</f>
        <v>483250</v>
      </c>
      <c r="O12" s="53">
        <f t="shared" si="0"/>
        <v>9.8259778663918631</v>
      </c>
    </row>
    <row r="13" spans="1:15" ht="15" thickBot="1" x14ac:dyDescent="0.35">
      <c r="A13" s="3" t="s">
        <v>64</v>
      </c>
      <c r="B13" s="2">
        <v>170</v>
      </c>
      <c r="C13" s="2"/>
      <c r="D13" s="2">
        <v>5</v>
      </c>
      <c r="E13" s="2"/>
      <c r="F13" s="2">
        <v>22</v>
      </c>
      <c r="G13" s="2"/>
      <c r="H13" s="2"/>
      <c r="I13" s="1">
        <v>5803</v>
      </c>
      <c r="J13" s="2"/>
      <c r="K13" s="43"/>
      <c r="L13" s="51">
        <f>IFERROR(B13/I13,0)</f>
        <v>2.9295192141995521E-2</v>
      </c>
      <c r="M13" s="52">
        <f>IFERROR(H13/G13,0)</f>
        <v>0</v>
      </c>
      <c r="N13" s="50">
        <f>D13*250</f>
        <v>1250</v>
      </c>
      <c r="O13" s="53">
        <f t="shared" si="0"/>
        <v>6.3529411764705879</v>
      </c>
    </row>
    <row r="14" spans="1:15" ht="14.5" thickBot="1" x14ac:dyDescent="0.35">
      <c r="A14" s="3" t="s">
        <v>47</v>
      </c>
      <c r="B14" s="2">
        <v>644</v>
      </c>
      <c r="C14" s="2"/>
      <c r="D14" s="2">
        <v>17</v>
      </c>
      <c r="E14" s="2"/>
      <c r="F14" s="2">
        <v>27</v>
      </c>
      <c r="G14" s="2">
        <v>455</v>
      </c>
      <c r="H14" s="2">
        <v>12</v>
      </c>
      <c r="I14" s="1">
        <v>51839</v>
      </c>
      <c r="J14" s="1">
        <v>36613</v>
      </c>
      <c r="K14" s="44"/>
      <c r="L14" s="51">
        <f>IFERROR(B14/I14,0)</f>
        <v>1.2423079148903336E-2</v>
      </c>
      <c r="M14" s="52">
        <f>IFERROR(H14/G14,0)</f>
        <v>2.6373626373626374E-2</v>
      </c>
      <c r="N14" s="50">
        <f>D14*250</f>
        <v>4250</v>
      </c>
      <c r="O14" s="53">
        <f t="shared" si="0"/>
        <v>5.5993788819875778</v>
      </c>
    </row>
    <row r="15" spans="1:15" ht="15" thickBot="1" x14ac:dyDescent="0.35">
      <c r="A15" s="3" t="s">
        <v>49</v>
      </c>
      <c r="B15" s="1">
        <v>2731</v>
      </c>
      <c r="C15" s="2"/>
      <c r="D15" s="2">
        <v>82</v>
      </c>
      <c r="E15" s="2"/>
      <c r="F15" s="2">
        <v>464</v>
      </c>
      <c r="G15" s="1">
        <v>1528</v>
      </c>
      <c r="H15" s="2">
        <v>46</v>
      </c>
      <c r="I15" s="1">
        <v>43629</v>
      </c>
      <c r="J15" s="1">
        <v>24414</v>
      </c>
      <c r="K15" s="43"/>
      <c r="L15" s="51">
        <f>IFERROR(B15/I15,0)</f>
        <v>6.2595979738247501E-2</v>
      </c>
      <c r="M15" s="52">
        <f>IFERROR(H15/G15,0)</f>
        <v>3.0104712041884817E-2</v>
      </c>
      <c r="N15" s="50">
        <f>D15*250</f>
        <v>20500</v>
      </c>
      <c r="O15" s="53">
        <f t="shared" si="0"/>
        <v>6.5064079091907727</v>
      </c>
    </row>
    <row r="16" spans="1:15" ht="15" thickBot="1" x14ac:dyDescent="0.35">
      <c r="A16" s="46" t="s">
        <v>12</v>
      </c>
      <c r="B16" s="1">
        <v>114306</v>
      </c>
      <c r="C16" s="2"/>
      <c r="D16" s="1">
        <v>5083</v>
      </c>
      <c r="E16" s="2"/>
      <c r="F16" s="1">
        <v>105608</v>
      </c>
      <c r="G16" s="1">
        <v>9020</v>
      </c>
      <c r="H16" s="2">
        <v>401</v>
      </c>
      <c r="I16" s="1">
        <v>803973</v>
      </c>
      <c r="J16" s="1">
        <v>63446</v>
      </c>
      <c r="K16" s="43"/>
      <c r="L16" s="51">
        <f>IFERROR(B16/I16,0)</f>
        <v>0.14217641637219161</v>
      </c>
      <c r="M16" s="52">
        <f>IFERROR(H16/G16,0)</f>
        <v>4.4456762749445676E-2</v>
      </c>
      <c r="N16" s="50">
        <f>D16*250</f>
        <v>1270750</v>
      </c>
      <c r="O16" s="53">
        <f t="shared" si="0"/>
        <v>10.117089216664041</v>
      </c>
    </row>
    <row r="17" spans="1:15" ht="15" thickBot="1" x14ac:dyDescent="0.35">
      <c r="A17" s="3" t="s">
        <v>27</v>
      </c>
      <c r="B17" s="1">
        <v>32437</v>
      </c>
      <c r="C17" s="2"/>
      <c r="D17" s="1">
        <v>2030</v>
      </c>
      <c r="E17" s="2"/>
      <c r="F17" s="1">
        <v>27629</v>
      </c>
      <c r="G17" s="1">
        <v>4818</v>
      </c>
      <c r="H17" s="2">
        <v>302</v>
      </c>
      <c r="I17" s="1">
        <v>235333</v>
      </c>
      <c r="J17" s="1">
        <v>34956</v>
      </c>
      <c r="K17" s="43"/>
      <c r="L17" s="51">
        <f>IFERROR(B17/I17,0)</f>
        <v>0.13783447285336098</v>
      </c>
      <c r="M17" s="52">
        <f>IFERROR(H17/G17,0)</f>
        <v>6.2681610626816112E-2</v>
      </c>
      <c r="N17" s="50">
        <f>D17*250</f>
        <v>507500</v>
      </c>
      <c r="O17" s="53">
        <f t="shared" si="0"/>
        <v>14.645713228720288</v>
      </c>
    </row>
    <row r="18" spans="1:15" ht="14.5" thickBot="1" x14ac:dyDescent="0.35">
      <c r="A18" s="3" t="s">
        <v>41</v>
      </c>
      <c r="B18" s="1">
        <v>18449</v>
      </c>
      <c r="C18" s="56">
        <v>88</v>
      </c>
      <c r="D18" s="2">
        <v>500</v>
      </c>
      <c r="E18" s="57">
        <v>4</v>
      </c>
      <c r="F18" s="1">
        <v>7812</v>
      </c>
      <c r="G18" s="1">
        <v>5847</v>
      </c>
      <c r="H18" s="2">
        <v>158</v>
      </c>
      <c r="I18" s="1">
        <v>141500</v>
      </c>
      <c r="J18" s="1">
        <v>44848</v>
      </c>
      <c r="K18" s="44"/>
      <c r="L18" s="51">
        <f>IFERROR(B18/I18,0)</f>
        <v>0.13038162544169613</v>
      </c>
      <c r="M18" s="52">
        <f>IFERROR(H18/G18,0)</f>
        <v>2.7022404651958268E-2</v>
      </c>
      <c r="N18" s="50">
        <f>D18*250</f>
        <v>125000</v>
      </c>
      <c r="O18" s="53">
        <f t="shared" si="0"/>
        <v>5.775434982925904</v>
      </c>
    </row>
    <row r="19" spans="1:15" ht="14.5" thickBot="1" x14ac:dyDescent="0.35">
      <c r="A19" s="3" t="s">
        <v>45</v>
      </c>
      <c r="B19" s="1">
        <v>9412</v>
      </c>
      <c r="C19" s="2"/>
      <c r="D19" s="2">
        <v>214</v>
      </c>
      <c r="E19" s="2"/>
      <c r="F19" s="1">
        <v>5179</v>
      </c>
      <c r="G19" s="1">
        <v>3231</v>
      </c>
      <c r="H19" s="2">
        <v>73</v>
      </c>
      <c r="I19" s="1">
        <v>84488</v>
      </c>
      <c r="J19" s="1">
        <v>29001</v>
      </c>
      <c r="K19" s="44"/>
      <c r="L19" s="51">
        <f>IFERROR(B19/I19,0)</f>
        <v>0.11140043556481394</v>
      </c>
      <c r="M19" s="52">
        <f>IFERROR(H19/G19,0)</f>
        <v>2.2593624264933457E-2</v>
      </c>
      <c r="N19" s="50">
        <f>D19*250</f>
        <v>53500</v>
      </c>
      <c r="O19" s="53">
        <f t="shared" si="0"/>
        <v>4.6842328941776454</v>
      </c>
    </row>
    <row r="20" spans="1:15" ht="15" thickBot="1" x14ac:dyDescent="0.35">
      <c r="A20" s="3" t="s">
        <v>38</v>
      </c>
      <c r="B20" s="1">
        <v>9077</v>
      </c>
      <c r="C20" s="2"/>
      <c r="D20" s="2">
        <v>400</v>
      </c>
      <c r="E20" s="2"/>
      <c r="F20" s="1">
        <v>5553</v>
      </c>
      <c r="G20" s="1">
        <v>2032</v>
      </c>
      <c r="H20" s="2">
        <v>90</v>
      </c>
      <c r="I20" s="1">
        <v>200762</v>
      </c>
      <c r="J20" s="1">
        <v>44937</v>
      </c>
      <c r="K20" s="43"/>
      <c r="L20" s="51">
        <f>IFERROR(B20/I20,0)</f>
        <v>4.5212739462647311E-2</v>
      </c>
      <c r="M20" s="52">
        <f>IFERROR(H20/G20,0)</f>
        <v>4.4291338582677163E-2</v>
      </c>
      <c r="N20" s="50">
        <f>D20*250</f>
        <v>100000</v>
      </c>
      <c r="O20" s="53">
        <f t="shared" si="0"/>
        <v>10.016855789357717</v>
      </c>
    </row>
    <row r="21" spans="1:15" ht="15" thickBot="1" x14ac:dyDescent="0.35">
      <c r="A21" s="46" t="s">
        <v>14</v>
      </c>
      <c r="B21" s="1">
        <v>38504</v>
      </c>
      <c r="C21" s="2"/>
      <c r="D21" s="1">
        <v>2726</v>
      </c>
      <c r="E21" s="2"/>
      <c r="F21" s="1">
        <v>7078</v>
      </c>
      <c r="G21" s="1">
        <v>8283</v>
      </c>
      <c r="H21" s="2">
        <v>586</v>
      </c>
      <c r="I21" s="1">
        <v>347647</v>
      </c>
      <c r="J21" s="1">
        <v>74782</v>
      </c>
      <c r="K21" s="44"/>
      <c r="L21" s="51">
        <f>IFERROR(B21/I21,0)</f>
        <v>0.11075602550863375</v>
      </c>
      <c r="M21" s="52">
        <f>IFERROR(H21/G21,0)</f>
        <v>7.0747313775202228E-2</v>
      </c>
      <c r="N21" s="50">
        <f>D21*250</f>
        <v>681500</v>
      </c>
      <c r="O21" s="53">
        <f t="shared" si="0"/>
        <v>16.69945979638479</v>
      </c>
    </row>
    <row r="22" spans="1:15" ht="14.5" thickBot="1" x14ac:dyDescent="0.35">
      <c r="A22" s="3" t="s">
        <v>39</v>
      </c>
      <c r="B22" s="1">
        <v>2137</v>
      </c>
      <c r="C22" s="2"/>
      <c r="D22" s="2">
        <v>81</v>
      </c>
      <c r="E22" s="2"/>
      <c r="F22" s="2">
        <v>699</v>
      </c>
      <c r="G22" s="1">
        <v>1590</v>
      </c>
      <c r="H22" s="2">
        <v>60</v>
      </c>
      <c r="I22" s="1">
        <v>49792</v>
      </c>
      <c r="J22" s="1">
        <v>37042</v>
      </c>
      <c r="K22" s="44"/>
      <c r="L22" s="51">
        <f>IFERROR(B22/I22,0)</f>
        <v>4.2918541131105402E-2</v>
      </c>
      <c r="M22" s="52">
        <f>IFERROR(H22/G22,0)</f>
        <v>3.7735849056603772E-2</v>
      </c>
      <c r="N22" s="50">
        <f>D22*250</f>
        <v>20250</v>
      </c>
      <c r="O22" s="53">
        <f t="shared" si="0"/>
        <v>8.4759007955077212</v>
      </c>
    </row>
    <row r="23" spans="1:15" ht="14.5" thickBot="1" x14ac:dyDescent="0.35">
      <c r="A23" s="3" t="s">
        <v>26</v>
      </c>
      <c r="B23" s="1">
        <v>48423</v>
      </c>
      <c r="C23" s="2"/>
      <c r="D23" s="1">
        <v>2392</v>
      </c>
      <c r="E23" s="2"/>
      <c r="F23" s="1">
        <v>42630</v>
      </c>
      <c r="G23" s="1">
        <v>8010</v>
      </c>
      <c r="H23" s="2">
        <v>396</v>
      </c>
      <c r="I23" s="1">
        <v>262055</v>
      </c>
      <c r="J23" s="1">
        <v>43346</v>
      </c>
      <c r="K23" s="44"/>
      <c r="L23" s="51">
        <f>IFERROR(B23/I23,0)</f>
        <v>0.18478182061017726</v>
      </c>
      <c r="M23" s="52">
        <f>IFERROR(H23/G23,0)</f>
        <v>4.9438202247191011E-2</v>
      </c>
      <c r="N23" s="50">
        <f>D23*250</f>
        <v>598000</v>
      </c>
      <c r="O23" s="53">
        <f t="shared" si="0"/>
        <v>11.349503335191955</v>
      </c>
    </row>
    <row r="24" spans="1:15" ht="15" thickBot="1" x14ac:dyDescent="0.35">
      <c r="A24" s="46" t="s">
        <v>17</v>
      </c>
      <c r="B24" s="1">
        <v>94220</v>
      </c>
      <c r="C24" s="2"/>
      <c r="D24" s="1">
        <v>6547</v>
      </c>
      <c r="E24" s="2"/>
      <c r="F24" s="1">
        <v>55124</v>
      </c>
      <c r="G24" s="1">
        <v>13670</v>
      </c>
      <c r="H24" s="2">
        <v>950</v>
      </c>
      <c r="I24" s="1">
        <v>552144</v>
      </c>
      <c r="J24" s="1">
        <v>80108</v>
      </c>
      <c r="K24" s="44"/>
      <c r="L24" s="51">
        <f>IFERROR(B24/I24,0)</f>
        <v>0.17064388999971022</v>
      </c>
      <c r="M24" s="52">
        <f>IFERROR(H24/G24,0)</f>
        <v>6.9495245062179953E-2</v>
      </c>
      <c r="N24" s="50">
        <f>D24*250</f>
        <v>1636750</v>
      </c>
      <c r="O24" s="53">
        <f t="shared" si="0"/>
        <v>16.371577159838676</v>
      </c>
    </row>
    <row r="25" spans="1:15" ht="14.5" thickBot="1" x14ac:dyDescent="0.35">
      <c r="A25" s="3" t="s">
        <v>11</v>
      </c>
      <c r="B25" s="1">
        <v>55608</v>
      </c>
      <c r="C25" s="2"/>
      <c r="D25" s="1">
        <v>5334</v>
      </c>
      <c r="E25" s="2"/>
      <c r="F25" s="1">
        <v>17106</v>
      </c>
      <c r="G25" s="1">
        <v>5568</v>
      </c>
      <c r="H25" s="2">
        <v>534</v>
      </c>
      <c r="I25" s="1">
        <v>537698</v>
      </c>
      <c r="J25" s="1">
        <v>53841</v>
      </c>
      <c r="K25" s="44"/>
      <c r="L25" s="51">
        <f>IFERROR(B25/I25,0)</f>
        <v>0.10341864764235686</v>
      </c>
      <c r="M25" s="52">
        <f>IFERROR(H25/G25,0)</f>
        <v>9.5905172413793108E-2</v>
      </c>
      <c r="N25" s="50">
        <f>D25*250</f>
        <v>1333500</v>
      </c>
      <c r="O25" s="53">
        <f t="shared" si="0"/>
        <v>22.98036253776435</v>
      </c>
    </row>
    <row r="26" spans="1:15" ht="14.5" thickBot="1" x14ac:dyDescent="0.35">
      <c r="A26" s="3" t="s">
        <v>32</v>
      </c>
      <c r="B26" s="1">
        <v>22464</v>
      </c>
      <c r="C26" s="2"/>
      <c r="D26" s="2">
        <v>932</v>
      </c>
      <c r="E26" s="2"/>
      <c r="F26" s="1">
        <v>5218</v>
      </c>
      <c r="G26" s="1">
        <v>3983</v>
      </c>
      <c r="H26" s="2">
        <v>165</v>
      </c>
      <c r="I26" s="1">
        <v>216532</v>
      </c>
      <c r="J26" s="1">
        <v>38395</v>
      </c>
      <c r="K26" s="44"/>
      <c r="L26" s="51">
        <f>IFERROR(B26/I26,0)</f>
        <v>0.10374448118522897</v>
      </c>
      <c r="M26" s="52">
        <f>IFERROR(H26/G26,0)</f>
        <v>4.1426060758222444E-2</v>
      </c>
      <c r="N26" s="50">
        <f>D26*250</f>
        <v>233000</v>
      </c>
      <c r="O26" s="53">
        <f t="shared" si="0"/>
        <v>9.3721509971509978</v>
      </c>
    </row>
    <row r="27" spans="1:15" ht="15" thickBot="1" x14ac:dyDescent="0.35">
      <c r="A27" s="3" t="s">
        <v>30</v>
      </c>
      <c r="B27" s="1">
        <v>14044</v>
      </c>
      <c r="C27" s="2"/>
      <c r="D27" s="2">
        <v>670</v>
      </c>
      <c r="E27" s="2"/>
      <c r="F27" s="1">
        <v>3973</v>
      </c>
      <c r="G27" s="1">
        <v>4719</v>
      </c>
      <c r="H27" s="2">
        <v>225</v>
      </c>
      <c r="I27" s="1">
        <v>154624</v>
      </c>
      <c r="J27" s="1">
        <v>51954</v>
      </c>
      <c r="K27" s="43"/>
      <c r="L27" s="51">
        <f>IFERROR(B27/I27,0)</f>
        <v>9.0826779801324503E-2</v>
      </c>
      <c r="M27" s="52">
        <f>IFERROR(H27/G27,0)</f>
        <v>4.7679593134138588E-2</v>
      </c>
      <c r="N27" s="50">
        <f>D27*250</f>
        <v>167500</v>
      </c>
      <c r="O27" s="53">
        <f t="shared" si="0"/>
        <v>10.926801481059528</v>
      </c>
    </row>
    <row r="28" spans="1:15" ht="14.5" thickBot="1" x14ac:dyDescent="0.35">
      <c r="A28" s="3" t="s">
        <v>35</v>
      </c>
      <c r="B28" s="1">
        <v>12813</v>
      </c>
      <c r="C28" s="2"/>
      <c r="D28" s="2">
        <v>705</v>
      </c>
      <c r="E28" s="2"/>
      <c r="F28" s="1">
        <v>9061</v>
      </c>
      <c r="G28" s="1">
        <v>2088</v>
      </c>
      <c r="H28" s="2">
        <v>115</v>
      </c>
      <c r="I28" s="1">
        <v>185240</v>
      </c>
      <c r="J28" s="1">
        <v>30182</v>
      </c>
      <c r="K28" s="44"/>
      <c r="L28" s="51">
        <f>IFERROR(B28/I28,0)</f>
        <v>6.9169725761174694E-2</v>
      </c>
      <c r="M28" s="52">
        <f>IFERROR(H28/G28,0)</f>
        <v>5.5076628352490421E-2</v>
      </c>
      <c r="N28" s="50">
        <f>D28*250</f>
        <v>176250</v>
      </c>
      <c r="O28" s="53">
        <f t="shared" si="0"/>
        <v>12.755560758604542</v>
      </c>
    </row>
    <row r="29" spans="1:15" ht="15" thickBot="1" x14ac:dyDescent="0.35">
      <c r="A29" s="3" t="s">
        <v>51</v>
      </c>
      <c r="B29" s="2">
        <v>481</v>
      </c>
      <c r="C29" s="2"/>
      <c r="D29" s="2">
        <v>17</v>
      </c>
      <c r="E29" s="2"/>
      <c r="F29" s="2">
        <v>20</v>
      </c>
      <c r="G29" s="2">
        <v>450</v>
      </c>
      <c r="H29" s="2">
        <v>16</v>
      </c>
      <c r="I29" s="1">
        <v>35643</v>
      </c>
      <c r="J29" s="1">
        <v>33349</v>
      </c>
      <c r="K29" s="43"/>
      <c r="L29" s="51">
        <f>IFERROR(B29/I29,0)</f>
        <v>1.3494935892040512E-2</v>
      </c>
      <c r="M29" s="52">
        <f>IFERROR(H29/G29,0)</f>
        <v>3.5555555555555556E-2</v>
      </c>
      <c r="N29" s="50">
        <f>D29*250</f>
        <v>4250</v>
      </c>
      <c r="O29" s="53">
        <f t="shared" si="0"/>
        <v>7.8357588357588357</v>
      </c>
    </row>
    <row r="30" spans="1:15" ht="15" thickBot="1" x14ac:dyDescent="0.35">
      <c r="A30" s="3" t="s">
        <v>50</v>
      </c>
      <c r="B30" s="1">
        <v>12976</v>
      </c>
      <c r="C30" s="2"/>
      <c r="D30" s="2">
        <v>163</v>
      </c>
      <c r="E30" s="2"/>
      <c r="F30" s="1">
        <v>12464</v>
      </c>
      <c r="G30" s="1">
        <v>6708</v>
      </c>
      <c r="H30" s="2">
        <v>84</v>
      </c>
      <c r="I30" s="1">
        <v>93347</v>
      </c>
      <c r="J30" s="1">
        <v>48256</v>
      </c>
      <c r="K30" s="43"/>
      <c r="L30" s="51">
        <f>IFERROR(B30/I30,0)</f>
        <v>0.13900821665398996</v>
      </c>
      <c r="M30" s="52">
        <f>IFERROR(H30/G30,0)</f>
        <v>1.2522361359570662E-2</v>
      </c>
      <c r="N30" s="50">
        <f>D30*250</f>
        <v>40750</v>
      </c>
      <c r="O30" s="53">
        <f t="shared" si="0"/>
        <v>2.1404130702836004</v>
      </c>
    </row>
    <row r="31" spans="1:15" ht="15" thickBot="1" x14ac:dyDescent="0.35">
      <c r="A31" s="3" t="s">
        <v>31</v>
      </c>
      <c r="B31" s="1">
        <v>8114</v>
      </c>
      <c r="C31" s="2"/>
      <c r="D31" s="2">
        <v>402</v>
      </c>
      <c r="E31" s="2"/>
      <c r="F31" s="1">
        <v>1860</v>
      </c>
      <c r="G31" s="1">
        <v>2634</v>
      </c>
      <c r="H31" s="2">
        <v>131</v>
      </c>
      <c r="I31" s="1">
        <v>148525</v>
      </c>
      <c r="J31" s="1">
        <v>48220</v>
      </c>
      <c r="K31" s="43"/>
      <c r="L31" s="51">
        <f>IFERROR(B31/I31,0)</f>
        <v>5.4630533580205351E-2</v>
      </c>
      <c r="M31" s="52">
        <f>IFERROR(H31/G31,0)</f>
        <v>4.9734244495064542E-2</v>
      </c>
      <c r="N31" s="50">
        <f>D31*250</f>
        <v>100500</v>
      </c>
      <c r="O31" s="53">
        <f t="shared" si="0"/>
        <v>11.385999507024895</v>
      </c>
    </row>
    <row r="32" spans="1:15" ht="14.5" thickBot="1" x14ac:dyDescent="0.35">
      <c r="A32" s="3" t="s">
        <v>42</v>
      </c>
      <c r="B32" s="1">
        <v>4286</v>
      </c>
      <c r="C32" s="2"/>
      <c r="D32" s="2">
        <v>223</v>
      </c>
      <c r="E32" s="2"/>
      <c r="F32" s="1">
        <v>1372</v>
      </c>
      <c r="G32" s="1">
        <v>3152</v>
      </c>
      <c r="H32" s="2">
        <v>164</v>
      </c>
      <c r="I32" s="1">
        <v>75858</v>
      </c>
      <c r="J32" s="1">
        <v>55790</v>
      </c>
      <c r="K32" s="44"/>
      <c r="L32" s="51">
        <f>IFERROR(B32/I32,0)</f>
        <v>5.6500303198080623E-2</v>
      </c>
      <c r="M32" s="52">
        <f>IFERROR(H32/G32,0)</f>
        <v>5.2030456852791881E-2</v>
      </c>
      <c r="N32" s="50">
        <f>D32*250</f>
        <v>55750</v>
      </c>
      <c r="O32" s="53">
        <f t="shared" si="0"/>
        <v>12.007466168922072</v>
      </c>
    </row>
    <row r="33" spans="1:15" ht="15" thickBot="1" x14ac:dyDescent="0.35">
      <c r="A33" s="46" t="s">
        <v>8</v>
      </c>
      <c r="B33" s="1">
        <v>157818</v>
      </c>
      <c r="C33" s="2"/>
      <c r="D33" s="1">
        <v>11341</v>
      </c>
      <c r="E33" s="2"/>
      <c r="F33" s="1">
        <v>131657</v>
      </c>
      <c r="G33" s="1">
        <v>17768</v>
      </c>
      <c r="H33" s="1">
        <v>1277</v>
      </c>
      <c r="I33" s="1">
        <v>660325</v>
      </c>
      <c r="J33" s="1">
        <v>74343</v>
      </c>
      <c r="K33" s="44"/>
      <c r="L33" s="51">
        <f>IFERROR(B33/I33,0)</f>
        <v>0.23900049218188013</v>
      </c>
      <c r="M33" s="52">
        <f>IFERROR(H33/G33,0)</f>
        <v>7.1870778928410622E-2</v>
      </c>
      <c r="N33" s="50">
        <f>D33*250</f>
        <v>2835250</v>
      </c>
      <c r="O33" s="53">
        <f t="shared" si="0"/>
        <v>16.96531447616875</v>
      </c>
    </row>
    <row r="34" spans="1:15" ht="14.5" thickBot="1" x14ac:dyDescent="0.35">
      <c r="A34" s="3" t="s">
        <v>44</v>
      </c>
      <c r="B34" s="1">
        <v>7252</v>
      </c>
      <c r="C34" s="2"/>
      <c r="D34" s="2">
        <v>329</v>
      </c>
      <c r="E34" s="2"/>
      <c r="F34" s="1">
        <v>4285</v>
      </c>
      <c r="G34" s="1">
        <v>3459</v>
      </c>
      <c r="H34" s="2">
        <v>157</v>
      </c>
      <c r="I34" s="1">
        <v>180646</v>
      </c>
      <c r="J34" s="1">
        <v>86152</v>
      </c>
      <c r="K34" s="44"/>
      <c r="L34" s="51">
        <f>IFERROR(B34/I34,0)</f>
        <v>4.0144813613365367E-2</v>
      </c>
      <c r="M34" s="52">
        <f>IFERROR(H34/G34,0)</f>
        <v>4.5388840705406185E-2</v>
      </c>
      <c r="N34" s="50">
        <f>D34*250</f>
        <v>82250</v>
      </c>
      <c r="O34" s="53">
        <f t="shared" si="0"/>
        <v>10.341698841698841</v>
      </c>
    </row>
    <row r="35" spans="1:15" ht="15" thickBot="1" x14ac:dyDescent="0.35">
      <c r="A35" s="46" t="s">
        <v>7</v>
      </c>
      <c r="B35" s="1">
        <v>374672</v>
      </c>
      <c r="C35" s="2"/>
      <c r="D35" s="1">
        <v>29553</v>
      </c>
      <c r="E35" s="2"/>
      <c r="F35" s="1">
        <v>279913</v>
      </c>
      <c r="G35" s="1">
        <v>19260</v>
      </c>
      <c r="H35" s="1">
        <v>1519</v>
      </c>
      <c r="I35" s="1">
        <v>1811544</v>
      </c>
      <c r="J35" s="1">
        <v>93121</v>
      </c>
      <c r="K35" s="44"/>
      <c r="L35" s="51">
        <f>IFERROR(B35/I35,0)</f>
        <v>0.20682467552540815</v>
      </c>
      <c r="M35" s="52">
        <f>IFERROR(H35/G35,0)</f>
        <v>7.8868120456905499E-2</v>
      </c>
      <c r="N35" s="50">
        <f>D35*250</f>
        <v>7388250</v>
      </c>
      <c r="O35" s="53">
        <f t="shared" si="0"/>
        <v>18.719247768715036</v>
      </c>
    </row>
    <row r="36" spans="1:15" ht="15" thickBot="1" x14ac:dyDescent="0.35">
      <c r="A36" s="3" t="s">
        <v>24</v>
      </c>
      <c r="B36" s="1">
        <v>24915</v>
      </c>
      <c r="C36" s="56">
        <v>20</v>
      </c>
      <c r="D36" s="2">
        <v>844</v>
      </c>
      <c r="E36" s="57">
        <v>3</v>
      </c>
      <c r="F36" s="1">
        <v>9117</v>
      </c>
      <c r="G36" s="1">
        <v>2376</v>
      </c>
      <c r="H36" s="2">
        <v>80</v>
      </c>
      <c r="I36" s="1">
        <v>364156</v>
      </c>
      <c r="J36" s="1">
        <v>34721</v>
      </c>
      <c r="K36" s="43"/>
      <c r="L36" s="51">
        <f>IFERROR(B36/I36,0)</f>
        <v>6.8418479992091302E-2</v>
      </c>
      <c r="M36" s="52">
        <f>IFERROR(H36/G36,0)</f>
        <v>3.3670033670033669E-2</v>
      </c>
      <c r="N36" s="50">
        <f>D36*250</f>
        <v>211000</v>
      </c>
      <c r="O36" s="53">
        <f t="shared" si="0"/>
        <v>7.4687938992574754</v>
      </c>
    </row>
    <row r="37" spans="1:15" ht="15" thickBot="1" x14ac:dyDescent="0.35">
      <c r="A37" s="3" t="s">
        <v>53</v>
      </c>
      <c r="B37" s="1">
        <v>2439</v>
      </c>
      <c r="C37" s="2"/>
      <c r="D37" s="2">
        <v>56</v>
      </c>
      <c r="E37" s="2"/>
      <c r="F37" s="2">
        <v>621</v>
      </c>
      <c r="G37" s="1">
        <v>3201</v>
      </c>
      <c r="H37" s="2">
        <v>73</v>
      </c>
      <c r="I37" s="1">
        <v>67340</v>
      </c>
      <c r="J37" s="1">
        <v>88366</v>
      </c>
      <c r="K37" s="43"/>
      <c r="L37" s="51">
        <f>IFERROR(B37/I37,0)</f>
        <v>3.6219186219186218E-2</v>
      </c>
      <c r="M37" s="52">
        <f>IFERROR(H37/G37,0)</f>
        <v>2.2805373320837239E-2</v>
      </c>
      <c r="N37" s="50">
        <f>D37*250</f>
        <v>14000</v>
      </c>
      <c r="O37" s="53">
        <f t="shared" si="0"/>
        <v>4.7400574005740062</v>
      </c>
    </row>
    <row r="38" spans="1:15" ht="15" thickBot="1" x14ac:dyDescent="0.35">
      <c r="A38" s="3" t="s">
        <v>67</v>
      </c>
      <c r="B38" s="2">
        <v>22</v>
      </c>
      <c r="C38" s="2"/>
      <c r="D38" s="2">
        <v>2</v>
      </c>
      <c r="E38" s="2"/>
      <c r="F38" s="2">
        <v>7</v>
      </c>
      <c r="G38" s="2"/>
      <c r="H38" s="2"/>
      <c r="I38" s="1">
        <v>5200</v>
      </c>
      <c r="J38" s="2"/>
      <c r="K38" s="43"/>
      <c r="L38" s="51">
        <f>IFERROR(B38/I38,0)</f>
        <v>4.2307692307692307E-3</v>
      </c>
      <c r="M38" s="52">
        <f>IFERROR(H38/G38,0)</f>
        <v>0</v>
      </c>
      <c r="N38" s="50">
        <f>D38*250</f>
        <v>500</v>
      </c>
      <c r="O38" s="53">
        <f t="shared" si="0"/>
        <v>21.727272727272727</v>
      </c>
    </row>
    <row r="39" spans="1:15" ht="15" thickBot="1" x14ac:dyDescent="0.35">
      <c r="A39" s="46" t="s">
        <v>21</v>
      </c>
      <c r="B39" s="1">
        <v>33497</v>
      </c>
      <c r="C39" s="2"/>
      <c r="D39" s="1">
        <v>2053</v>
      </c>
      <c r="E39" s="2"/>
      <c r="F39" s="1">
        <v>25430</v>
      </c>
      <c r="G39" s="1">
        <v>2866</v>
      </c>
      <c r="H39" s="2">
        <v>176</v>
      </c>
      <c r="I39" s="1">
        <v>349725</v>
      </c>
      <c r="J39" s="1">
        <v>29919</v>
      </c>
      <c r="K39" s="44"/>
      <c r="L39" s="51">
        <f>IFERROR(B39/I39,0)</f>
        <v>9.5780970762742154E-2</v>
      </c>
      <c r="M39" s="52">
        <f>IFERROR(H39/G39,0)</f>
        <v>6.1409630146545706E-2</v>
      </c>
      <c r="N39" s="50">
        <f>D39*250</f>
        <v>513250</v>
      </c>
      <c r="O39" s="53">
        <f t="shared" si="0"/>
        <v>14.322267665761112</v>
      </c>
    </row>
    <row r="40" spans="1:15" ht="14.5" thickBot="1" x14ac:dyDescent="0.35">
      <c r="A40" s="3" t="s">
        <v>46</v>
      </c>
      <c r="B40" s="1">
        <v>6229</v>
      </c>
      <c r="C40" s="2"/>
      <c r="D40" s="2">
        <v>322</v>
      </c>
      <c r="E40" s="2"/>
      <c r="F40" s="2">
        <v>772</v>
      </c>
      <c r="G40" s="1">
        <v>1574</v>
      </c>
      <c r="H40" s="2">
        <v>81</v>
      </c>
      <c r="I40" s="1">
        <v>178638</v>
      </c>
      <c r="J40" s="1">
        <v>45145</v>
      </c>
      <c r="K40" s="44"/>
      <c r="L40" s="51">
        <f>IFERROR(B40/I40,0)</f>
        <v>3.4869400687423731E-2</v>
      </c>
      <c r="M40" s="52">
        <f>IFERROR(H40/G40,0)</f>
        <v>5.1461245235069883E-2</v>
      </c>
      <c r="N40" s="50">
        <f>D40*250</f>
        <v>80500</v>
      </c>
      <c r="O40" s="53">
        <f t="shared" si="0"/>
        <v>11.923422700272917</v>
      </c>
    </row>
    <row r="41" spans="1:15" ht="14.5" thickBot="1" x14ac:dyDescent="0.35">
      <c r="A41" s="3" t="s">
        <v>37</v>
      </c>
      <c r="B41" s="1">
        <v>4038</v>
      </c>
      <c r="C41" s="2"/>
      <c r="D41" s="2">
        <v>148</v>
      </c>
      <c r="E41" s="2"/>
      <c r="F41" s="1">
        <v>1996</v>
      </c>
      <c r="G41" s="2">
        <v>957</v>
      </c>
      <c r="H41" s="2">
        <v>35</v>
      </c>
      <c r="I41" s="1">
        <v>116992</v>
      </c>
      <c r="J41" s="1">
        <v>27738</v>
      </c>
      <c r="K41" s="44"/>
      <c r="L41" s="51">
        <f>IFERROR(B41/I41,0)</f>
        <v>3.4515180525164113E-2</v>
      </c>
      <c r="M41" s="52">
        <f>IFERROR(H41/G41,0)</f>
        <v>3.657262277951933E-2</v>
      </c>
      <c r="N41" s="50">
        <f>D41*250</f>
        <v>37000</v>
      </c>
      <c r="O41" s="53">
        <f t="shared" si="0"/>
        <v>8.1629519564140658</v>
      </c>
    </row>
    <row r="42" spans="1:15" ht="15" thickBot="1" x14ac:dyDescent="0.35">
      <c r="A42" s="46" t="s">
        <v>19</v>
      </c>
      <c r="B42" s="1">
        <v>73652</v>
      </c>
      <c r="C42" s="2"/>
      <c r="D42" s="1">
        <v>5322</v>
      </c>
      <c r="E42" s="2"/>
      <c r="F42" s="1">
        <v>26728</v>
      </c>
      <c r="G42" s="1">
        <v>5753</v>
      </c>
      <c r="H42" s="2">
        <v>416</v>
      </c>
      <c r="I42" s="1">
        <v>435695</v>
      </c>
      <c r="J42" s="1">
        <v>34033</v>
      </c>
      <c r="K42" s="55"/>
      <c r="L42" s="51">
        <f>IFERROR(B42/I42,0)</f>
        <v>0.16904485936262753</v>
      </c>
      <c r="M42" s="52">
        <f>IFERROR(H42/G42,0)</f>
        <v>7.231009907874153E-2</v>
      </c>
      <c r="N42" s="50">
        <f>D42*250</f>
        <v>1330500</v>
      </c>
      <c r="O42" s="53">
        <f t="shared" si="0"/>
        <v>17.064682561233912</v>
      </c>
    </row>
    <row r="43" spans="1:15" ht="14.5" thickBot="1" x14ac:dyDescent="0.35">
      <c r="A43" s="3" t="s">
        <v>65</v>
      </c>
      <c r="B43" s="1">
        <v>3397</v>
      </c>
      <c r="C43" s="2"/>
      <c r="D43" s="2">
        <v>129</v>
      </c>
      <c r="E43" s="2"/>
      <c r="F43" s="1">
        <v>2418</v>
      </c>
      <c r="G43" s="1">
        <v>1003</v>
      </c>
      <c r="H43" s="2">
        <v>38</v>
      </c>
      <c r="I43" s="1">
        <v>13022</v>
      </c>
      <c r="J43" s="1">
        <v>3845</v>
      </c>
      <c r="K43" s="44"/>
      <c r="L43" s="51">
        <f>IFERROR(B43/I43,0)</f>
        <v>0.26086622638611578</v>
      </c>
      <c r="M43" s="52">
        <f>IFERROR(H43/G43,0)</f>
        <v>3.7886340977068791E-2</v>
      </c>
      <c r="N43" s="50">
        <f>D43*250</f>
        <v>32250</v>
      </c>
      <c r="O43" s="53">
        <f t="shared" si="0"/>
        <v>8.4936708860759502</v>
      </c>
    </row>
    <row r="44" spans="1:15" ht="15" thickBot="1" x14ac:dyDescent="0.35">
      <c r="A44" s="3" t="s">
        <v>40</v>
      </c>
      <c r="B44" s="1">
        <v>14353</v>
      </c>
      <c r="C44" s="2"/>
      <c r="D44" s="2">
        <v>655</v>
      </c>
      <c r="E44" s="2"/>
      <c r="F44" s="1">
        <v>12614</v>
      </c>
      <c r="G44" s="1">
        <v>13549</v>
      </c>
      <c r="H44" s="2">
        <v>618</v>
      </c>
      <c r="I44" s="1">
        <v>138383</v>
      </c>
      <c r="J44" s="1">
        <v>130629</v>
      </c>
      <c r="K44" s="43"/>
      <c r="L44" s="51">
        <f>IFERROR(B44/I44,0)</f>
        <v>0.10371938749701914</v>
      </c>
      <c r="M44" s="52">
        <f>IFERROR(H44/G44,0)</f>
        <v>4.5612222304229094E-2</v>
      </c>
      <c r="N44" s="50">
        <f>D44*250</f>
        <v>163750</v>
      </c>
      <c r="O44" s="53">
        <f t="shared" si="0"/>
        <v>10.408764718177384</v>
      </c>
    </row>
    <row r="45" spans="1:15" ht="14.5" thickBot="1" x14ac:dyDescent="0.35">
      <c r="A45" s="3" t="s">
        <v>25</v>
      </c>
      <c r="B45" s="1">
        <v>10623</v>
      </c>
      <c r="C45" s="2"/>
      <c r="D45" s="2">
        <v>466</v>
      </c>
      <c r="E45" s="2"/>
      <c r="F45" s="1">
        <v>4114</v>
      </c>
      <c r="G45" s="1">
        <v>2063</v>
      </c>
      <c r="H45" s="2">
        <v>91</v>
      </c>
      <c r="I45" s="1">
        <v>181154</v>
      </c>
      <c r="J45" s="1">
        <v>35184</v>
      </c>
      <c r="K45" s="44"/>
      <c r="L45" s="51">
        <f>IFERROR(B45/I45,0)</f>
        <v>5.8640714530178745E-2</v>
      </c>
      <c r="M45" s="52">
        <f>IFERROR(H45/G45,0)</f>
        <v>4.4110518662142509E-2</v>
      </c>
      <c r="N45" s="50">
        <f>D45*250</f>
        <v>116500</v>
      </c>
      <c r="O45" s="53">
        <f t="shared" si="0"/>
        <v>9.9667702155699889</v>
      </c>
    </row>
    <row r="46" spans="1:15" ht="15" thickBot="1" x14ac:dyDescent="0.35">
      <c r="A46" s="3" t="s">
        <v>54</v>
      </c>
      <c r="B46" s="1">
        <v>4710</v>
      </c>
      <c r="C46" s="2"/>
      <c r="D46" s="2">
        <v>54</v>
      </c>
      <c r="E46" s="2"/>
      <c r="F46" s="1">
        <v>1037</v>
      </c>
      <c r="G46" s="1">
        <v>5324</v>
      </c>
      <c r="H46" s="2">
        <v>61</v>
      </c>
      <c r="I46" s="1">
        <v>38006</v>
      </c>
      <c r="J46" s="1">
        <v>42961</v>
      </c>
      <c r="K46" s="43"/>
      <c r="L46" s="51">
        <f>IFERROR(B46/I46,0)</f>
        <v>0.12392780087354628</v>
      </c>
      <c r="M46" s="52">
        <f>IFERROR(H46/G46,0)</f>
        <v>1.145755071374906E-2</v>
      </c>
      <c r="N46" s="50">
        <f>D46*250</f>
        <v>13500</v>
      </c>
      <c r="O46" s="53">
        <f t="shared" si="0"/>
        <v>1.8662420382165605</v>
      </c>
    </row>
    <row r="47" spans="1:15" ht="14.5" thickBot="1" x14ac:dyDescent="0.35">
      <c r="A47" s="3" t="s">
        <v>20</v>
      </c>
      <c r="B47" s="1">
        <v>21306</v>
      </c>
      <c r="C47" s="2"/>
      <c r="D47" s="2">
        <v>353</v>
      </c>
      <c r="E47" s="2"/>
      <c r="F47" s="1">
        <v>7037</v>
      </c>
      <c r="G47" s="1">
        <v>3120</v>
      </c>
      <c r="H47" s="2">
        <v>52</v>
      </c>
      <c r="I47" s="1">
        <v>409630</v>
      </c>
      <c r="J47" s="1">
        <v>59982</v>
      </c>
      <c r="K47" s="44"/>
      <c r="L47" s="51">
        <f>IFERROR(B47/I47,0)</f>
        <v>5.2012792031833607E-2</v>
      </c>
      <c r="M47" s="52">
        <f>IFERROR(H47/G47,0)</f>
        <v>1.6666666666666666E-2</v>
      </c>
      <c r="N47" s="50">
        <f>D47*250</f>
        <v>88250</v>
      </c>
      <c r="O47" s="53">
        <f t="shared" si="0"/>
        <v>3.142025720454332</v>
      </c>
    </row>
    <row r="48" spans="1:15" ht="15" thickBot="1" x14ac:dyDescent="0.35">
      <c r="A48" s="46" t="s">
        <v>15</v>
      </c>
      <c r="B48" s="1">
        <v>59121</v>
      </c>
      <c r="C48" s="2"/>
      <c r="D48" s="1">
        <v>1602</v>
      </c>
      <c r="E48" s="2"/>
      <c r="F48" s="1">
        <v>19579</v>
      </c>
      <c r="G48" s="1">
        <v>2039</v>
      </c>
      <c r="H48" s="2">
        <v>55</v>
      </c>
      <c r="I48" s="1">
        <v>961861</v>
      </c>
      <c r="J48" s="1">
        <v>33172</v>
      </c>
      <c r="K48" s="44"/>
      <c r="L48" s="51">
        <f>IFERROR(B48/I48,0)</f>
        <v>6.1465222105896798E-2</v>
      </c>
      <c r="M48" s="52">
        <f>IFERROR(H48/G48,0)</f>
        <v>2.6974006866110838E-2</v>
      </c>
      <c r="N48" s="50">
        <f>D48*250</f>
        <v>400500</v>
      </c>
      <c r="O48" s="53">
        <f t="shared" si="0"/>
        <v>5.7742426548942003</v>
      </c>
    </row>
    <row r="49" spans="1:15" ht="14.5" thickBot="1" x14ac:dyDescent="0.35">
      <c r="A49" s="64" t="s">
        <v>66</v>
      </c>
      <c r="B49" s="58">
        <v>69</v>
      </c>
      <c r="C49" s="58"/>
      <c r="D49" s="58">
        <v>6</v>
      </c>
      <c r="E49" s="58"/>
      <c r="F49" s="58">
        <v>2</v>
      </c>
      <c r="G49" s="58"/>
      <c r="H49" s="58"/>
      <c r="I49" s="59">
        <v>1539</v>
      </c>
      <c r="J49" s="58"/>
      <c r="K49" s="44"/>
      <c r="L49" s="51">
        <f>IFERROR(B49/I49,0)</f>
        <v>4.4834307992202727E-2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5" thickBot="1" x14ac:dyDescent="0.35">
      <c r="A50" s="3" t="s">
        <v>28</v>
      </c>
      <c r="B50" s="1">
        <v>8706</v>
      </c>
      <c r="C50" s="2"/>
      <c r="D50" s="2">
        <v>105</v>
      </c>
      <c r="E50" s="2"/>
      <c r="F50" s="1">
        <v>3255</v>
      </c>
      <c r="G50" s="1">
        <v>2716</v>
      </c>
      <c r="H50" s="2">
        <v>33</v>
      </c>
      <c r="I50" s="1">
        <v>200626</v>
      </c>
      <c r="J50" s="1">
        <v>62579</v>
      </c>
      <c r="K50" s="43"/>
      <c r="L50" s="51">
        <f>IFERROR(B50/I50,0)</f>
        <v>4.3394176228405093E-2</v>
      </c>
      <c r="M50" s="52">
        <f>IFERROR(H50/G50,0)</f>
        <v>1.2150220913107511E-2</v>
      </c>
      <c r="N50" s="50">
        <f>D50*250</f>
        <v>26250</v>
      </c>
      <c r="O50" s="53">
        <f t="shared" si="0"/>
        <v>2.0151619572708479</v>
      </c>
    </row>
    <row r="51" spans="1:15" ht="14.5" thickBot="1" x14ac:dyDescent="0.35">
      <c r="A51" s="3" t="s">
        <v>48</v>
      </c>
      <c r="B51" s="2">
        <v>971</v>
      </c>
      <c r="C51" s="2"/>
      <c r="D51" s="2">
        <v>54</v>
      </c>
      <c r="E51" s="2"/>
      <c r="F51" s="2">
        <v>68</v>
      </c>
      <c r="G51" s="1">
        <v>1556</v>
      </c>
      <c r="H51" s="2">
        <v>87</v>
      </c>
      <c r="I51" s="1">
        <v>30999</v>
      </c>
      <c r="J51" s="1">
        <v>49679</v>
      </c>
      <c r="K51" s="44"/>
      <c r="L51" s="51">
        <f>IFERROR(B51/I51,0)</f>
        <v>3.1323591083583339E-2</v>
      </c>
      <c r="M51" s="52">
        <f>IFERROR(H51/G51,0)</f>
        <v>5.5912596401028275E-2</v>
      </c>
      <c r="N51" s="50">
        <f>D51*250</f>
        <v>13500</v>
      </c>
      <c r="O51" s="53">
        <f t="shared" si="0"/>
        <v>12.903192584963955</v>
      </c>
    </row>
    <row r="52" spans="1:15" ht="14.5" thickBot="1" x14ac:dyDescent="0.35">
      <c r="A52" s="3" t="s">
        <v>29</v>
      </c>
      <c r="B52" s="1">
        <v>40249</v>
      </c>
      <c r="C52" s="2"/>
      <c r="D52" s="1">
        <v>1281</v>
      </c>
      <c r="E52" s="2"/>
      <c r="F52" s="1">
        <v>33601</v>
      </c>
      <c r="G52" s="1">
        <v>4715</v>
      </c>
      <c r="H52" s="2">
        <v>150</v>
      </c>
      <c r="I52" s="1">
        <v>308153</v>
      </c>
      <c r="J52" s="1">
        <v>36102</v>
      </c>
      <c r="K52" s="44"/>
      <c r="L52" s="51">
        <f>IFERROR(B52/I52,0)</f>
        <v>0.1306136886546618</v>
      </c>
      <c r="M52" s="52">
        <f>IFERROR(H52/G52,0)</f>
        <v>3.1813361611876985E-2</v>
      </c>
      <c r="N52" s="50">
        <f>D52*250</f>
        <v>320250</v>
      </c>
      <c r="O52" s="53">
        <f t="shared" si="0"/>
        <v>6.9567194216005364</v>
      </c>
    </row>
    <row r="53" spans="1:15" ht="15" thickBot="1" x14ac:dyDescent="0.35">
      <c r="A53" s="46" t="s">
        <v>9</v>
      </c>
      <c r="B53" s="1">
        <v>21422</v>
      </c>
      <c r="C53" s="2"/>
      <c r="D53" s="1">
        <v>1093</v>
      </c>
      <c r="E53" s="2"/>
      <c r="F53" s="1">
        <v>14345</v>
      </c>
      <c r="G53" s="1">
        <v>2813</v>
      </c>
      <c r="H53" s="2">
        <v>144</v>
      </c>
      <c r="I53" s="1">
        <v>335801</v>
      </c>
      <c r="J53" s="1">
        <v>44098</v>
      </c>
      <c r="K53" s="43"/>
      <c r="L53" s="51">
        <f>IFERROR(B53/I53,0)</f>
        <v>6.3793734979943478E-2</v>
      </c>
      <c r="M53" s="52">
        <f>IFERROR(H53/G53,0)</f>
        <v>5.1190899395662993E-2</v>
      </c>
      <c r="N53" s="50">
        <f>D53*250</f>
        <v>273250</v>
      </c>
      <c r="O53" s="53">
        <f t="shared" si="0"/>
        <v>11.75557837736906</v>
      </c>
    </row>
    <row r="54" spans="1:15" ht="14.5" thickBot="1" x14ac:dyDescent="0.35">
      <c r="A54" s="3" t="s">
        <v>56</v>
      </c>
      <c r="B54" s="1">
        <v>1899</v>
      </c>
      <c r="C54" s="2"/>
      <c r="D54" s="2">
        <v>74</v>
      </c>
      <c r="E54" s="2"/>
      <c r="F54" s="2">
        <v>618</v>
      </c>
      <c r="G54" s="1">
        <v>1060</v>
      </c>
      <c r="H54" s="2">
        <v>41</v>
      </c>
      <c r="I54" s="1">
        <v>89460</v>
      </c>
      <c r="J54" s="1">
        <v>49918</v>
      </c>
      <c r="K54" s="44"/>
      <c r="L54" s="51">
        <f>IFERROR(B54/I54,0)</f>
        <v>2.1227364185110665E-2</v>
      </c>
      <c r="M54" s="52">
        <f>IFERROR(H54/G54,0)</f>
        <v>3.8679245283018866E-2</v>
      </c>
      <c r="N54" s="50">
        <f>D54*250</f>
        <v>18500</v>
      </c>
      <c r="O54" s="53">
        <f t="shared" si="0"/>
        <v>8.7419694576092688</v>
      </c>
    </row>
    <row r="55" spans="1:15" ht="14.5" thickBot="1" x14ac:dyDescent="0.35">
      <c r="A55" s="3" t="s">
        <v>22</v>
      </c>
      <c r="B55" s="1">
        <v>16462</v>
      </c>
      <c r="C55" s="2"/>
      <c r="D55" s="2">
        <v>539</v>
      </c>
      <c r="E55" s="2"/>
      <c r="F55" s="1">
        <v>6077</v>
      </c>
      <c r="G55" s="1">
        <v>2827</v>
      </c>
      <c r="H55" s="2">
        <v>93</v>
      </c>
      <c r="I55" s="1">
        <v>227067</v>
      </c>
      <c r="J55" s="1">
        <v>38999</v>
      </c>
      <c r="K55" s="44"/>
      <c r="L55" s="51">
        <f>IFERROR(B55/I55,0)</f>
        <v>7.2498425574830341E-2</v>
      </c>
      <c r="M55" s="52">
        <f>IFERROR(H55/G55,0)</f>
        <v>3.2897064025468693E-2</v>
      </c>
      <c r="N55" s="50">
        <f>D55*250</f>
        <v>134750</v>
      </c>
      <c r="O55" s="53">
        <f t="shared" si="0"/>
        <v>7.1855181630421576</v>
      </c>
    </row>
    <row r="56" spans="1:15" ht="15" thickBot="1" x14ac:dyDescent="0.35">
      <c r="A56" s="14" t="s">
        <v>55</v>
      </c>
      <c r="B56" s="15">
        <v>860</v>
      </c>
      <c r="C56" s="15"/>
      <c r="D56" s="15">
        <v>14</v>
      </c>
      <c r="E56" s="15"/>
      <c r="F56" s="15">
        <v>222</v>
      </c>
      <c r="G56" s="38">
        <v>1486</v>
      </c>
      <c r="H56" s="15">
        <v>24</v>
      </c>
      <c r="I56" s="38">
        <v>21659</v>
      </c>
      <c r="J56" s="38">
        <v>37423</v>
      </c>
      <c r="K56" s="68"/>
      <c r="L56" s="51">
        <f>IFERROR(B56/I56,0)</f>
        <v>3.9706357634239811E-2</v>
      </c>
      <c r="M56" s="52">
        <f>IFERROR(H56/G56,0)</f>
        <v>1.6150740242261104E-2</v>
      </c>
      <c r="N56" s="50">
        <f>D56*250</f>
        <v>3500</v>
      </c>
      <c r="O56" s="53">
        <f t="shared" si="0"/>
        <v>3.0697674418604652</v>
      </c>
    </row>
    <row r="57" spans="1:15" ht="15" thickBot="1" x14ac:dyDescent="0.35">
      <c r="A57" s="3"/>
      <c r="B57" s="49">
        <f>SUM(B2:B56)</f>
        <v>1712345</v>
      </c>
      <c r="C57" s="2"/>
      <c r="D57" s="49">
        <f>SUM(D2:D56)</f>
        <v>100654</v>
      </c>
      <c r="E57" s="2"/>
      <c r="F57" s="49">
        <f>SUM(F2:F56)</f>
        <v>1141214</v>
      </c>
      <c r="G57" s="1"/>
      <c r="H57" s="2"/>
      <c r="I57" s="49">
        <f>SUM(I2:I56)</f>
        <v>15675974</v>
      </c>
      <c r="J57" s="1"/>
      <c r="K57" s="8"/>
      <c r="N57" s="49">
        <f>SUM(N2:N56)</f>
        <v>25163500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57DCF5ED-60F2-4FB1-AFDD-8843A94DAFAC}"/>
    <hyperlink ref="A33" r:id="rId2" display="https://www.worldometers.info/coronavirus/usa/new-jersey/" xr:uid="{2E8D0C3B-9343-4E08-ADAF-A2799FDBBAD1}"/>
    <hyperlink ref="A16" r:id="rId3" display="https://www.worldometers.info/coronavirus/usa/illinois/" xr:uid="{E935C3B2-D637-4C9D-8251-78DA5ADCF7FA}"/>
    <hyperlink ref="A6" r:id="rId4" display="https://www.worldometers.info/coronavirus/usa/california/" xr:uid="{FD3C4A0B-41CB-45FA-8B4F-7AC714048910}"/>
    <hyperlink ref="A24" r:id="rId5" display="https://www.worldometers.info/coronavirus/usa/massachusetts/" xr:uid="{15510791-1C5F-4861-B76A-B6BC8AE5E63C}"/>
    <hyperlink ref="A42" r:id="rId6" display="https://www.worldometers.info/coronavirus/usa/pennsylvania/" xr:uid="{5357A470-F6F4-48AF-8C18-7E67E44119E7}"/>
    <hyperlink ref="A48" r:id="rId7" display="https://www.worldometers.info/coronavirus/usa/texas/" xr:uid="{29DC8591-30A8-4108-ACE0-24D3EBED9730}"/>
    <hyperlink ref="A11" r:id="rId8" display="https://www.worldometers.info/coronavirus/usa/florida/" xr:uid="{E261F1BA-DD5A-4139-863F-2623C9FFC5AF}"/>
    <hyperlink ref="A21" r:id="rId9" display="https://www.worldometers.info/coronavirus/usa/louisiana/" xr:uid="{B6BDA045-9998-49C5-A8FF-D4B46C65E78F}"/>
    <hyperlink ref="A39" r:id="rId10" display="https://www.worldometers.info/coronavirus/usa/ohio/" xr:uid="{32A30844-A782-4F29-BB44-C1B53992C233}"/>
    <hyperlink ref="A53" r:id="rId11" display="https://www.worldometers.info/coronavirus/usa/washington/" xr:uid="{37549D96-7AC2-4DD5-ADA4-6692DA1F15C1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583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831</v>
      </c>
    </row>
    <row r="5" spans="1:2" ht="15" thickBot="1" x14ac:dyDescent="0.4">
      <c r="A5" s="3" t="s">
        <v>34</v>
      </c>
      <c r="B5" s="40">
        <v>120</v>
      </c>
    </row>
    <row r="6" spans="1:2" ht="15" thickBot="1" x14ac:dyDescent="0.4">
      <c r="A6" s="46" t="s">
        <v>10</v>
      </c>
      <c r="B6" s="40">
        <v>3955</v>
      </c>
    </row>
    <row r="7" spans="1:2" ht="15" thickBot="1" x14ac:dyDescent="0.4">
      <c r="A7" s="3" t="s">
        <v>18</v>
      </c>
      <c r="B7" s="40">
        <v>1392</v>
      </c>
    </row>
    <row r="8" spans="1:2" ht="15" thickBot="1" x14ac:dyDescent="0.4">
      <c r="A8" s="3" t="s">
        <v>23</v>
      </c>
      <c r="B8" s="40">
        <v>3803</v>
      </c>
    </row>
    <row r="9" spans="1:2" ht="15" thickBot="1" x14ac:dyDescent="0.4">
      <c r="A9" s="3" t="s">
        <v>43</v>
      </c>
      <c r="B9" s="40">
        <v>344</v>
      </c>
    </row>
    <row r="10" spans="1:2" ht="21.5" thickBot="1" x14ac:dyDescent="0.4">
      <c r="A10" s="3" t="s">
        <v>63</v>
      </c>
      <c r="B10" s="40">
        <v>445</v>
      </c>
    </row>
    <row r="11" spans="1:2" ht="15" thickBot="1" x14ac:dyDescent="0.4">
      <c r="A11" s="46" t="s">
        <v>13</v>
      </c>
      <c r="B11" s="40">
        <v>2320</v>
      </c>
    </row>
    <row r="12" spans="1:2" ht="15" thickBot="1" x14ac:dyDescent="0.4">
      <c r="A12" s="3" t="s">
        <v>16</v>
      </c>
      <c r="B12" s="40">
        <v>1933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82</v>
      </c>
    </row>
    <row r="16" spans="1:2" ht="15" thickBot="1" x14ac:dyDescent="0.4">
      <c r="A16" s="46" t="s">
        <v>12</v>
      </c>
      <c r="B16" s="40">
        <v>5083</v>
      </c>
    </row>
    <row r="17" spans="1:2" ht="15" thickBot="1" x14ac:dyDescent="0.4">
      <c r="A17" s="3" t="s">
        <v>27</v>
      </c>
      <c r="B17" s="40">
        <v>2030</v>
      </c>
    </row>
    <row r="18" spans="1:2" ht="15" thickBot="1" x14ac:dyDescent="0.4">
      <c r="A18" s="3" t="s">
        <v>41</v>
      </c>
      <c r="B18" s="40">
        <v>500</v>
      </c>
    </row>
    <row r="19" spans="1:2" ht="15" thickBot="1" x14ac:dyDescent="0.4">
      <c r="A19" s="3" t="s">
        <v>45</v>
      </c>
      <c r="B19" s="40">
        <v>214</v>
      </c>
    </row>
    <row r="20" spans="1:2" ht="15" thickBot="1" x14ac:dyDescent="0.4">
      <c r="A20" s="3" t="s">
        <v>38</v>
      </c>
      <c r="B20" s="40">
        <v>400</v>
      </c>
    </row>
    <row r="21" spans="1:2" ht="15" thickBot="1" x14ac:dyDescent="0.4">
      <c r="A21" s="46" t="s">
        <v>14</v>
      </c>
      <c r="B21" s="40">
        <v>2726</v>
      </c>
    </row>
    <row r="22" spans="1:2" ht="15" thickBot="1" x14ac:dyDescent="0.4">
      <c r="A22" s="3" t="s">
        <v>39</v>
      </c>
      <c r="B22" s="40">
        <v>81</v>
      </c>
    </row>
    <row r="23" spans="1:2" ht="15" thickBot="1" x14ac:dyDescent="0.4">
      <c r="A23" s="3" t="s">
        <v>26</v>
      </c>
      <c r="B23" s="40">
        <v>2392</v>
      </c>
    </row>
    <row r="24" spans="1:2" ht="15" thickBot="1" x14ac:dyDescent="0.4">
      <c r="A24" s="46" t="s">
        <v>17</v>
      </c>
      <c r="B24" s="40">
        <v>6547</v>
      </c>
    </row>
    <row r="25" spans="1:2" ht="15" thickBot="1" x14ac:dyDescent="0.4">
      <c r="A25" s="3" t="s">
        <v>11</v>
      </c>
      <c r="B25" s="40">
        <v>5334</v>
      </c>
    </row>
    <row r="26" spans="1:2" ht="15" thickBot="1" x14ac:dyDescent="0.4">
      <c r="A26" s="3" t="s">
        <v>32</v>
      </c>
      <c r="B26" s="40">
        <v>932</v>
      </c>
    </row>
    <row r="27" spans="1:2" ht="15" thickBot="1" x14ac:dyDescent="0.4">
      <c r="A27" s="3" t="s">
        <v>30</v>
      </c>
      <c r="B27" s="40">
        <v>670</v>
      </c>
    </row>
    <row r="28" spans="1:2" ht="15" thickBot="1" x14ac:dyDescent="0.4">
      <c r="A28" s="3" t="s">
        <v>35</v>
      </c>
      <c r="B28" s="40">
        <v>705</v>
      </c>
    </row>
    <row r="29" spans="1:2" ht="15" thickBot="1" x14ac:dyDescent="0.4">
      <c r="A29" s="3" t="s">
        <v>51</v>
      </c>
      <c r="B29" s="40">
        <v>17</v>
      </c>
    </row>
    <row r="30" spans="1:2" ht="15" thickBot="1" x14ac:dyDescent="0.4">
      <c r="A30" s="3" t="s">
        <v>50</v>
      </c>
      <c r="B30" s="40">
        <v>163</v>
      </c>
    </row>
    <row r="31" spans="1:2" ht="15" thickBot="1" x14ac:dyDescent="0.4">
      <c r="A31" s="3" t="s">
        <v>31</v>
      </c>
      <c r="B31" s="40">
        <v>402</v>
      </c>
    </row>
    <row r="32" spans="1:2" ht="15" thickBot="1" x14ac:dyDescent="0.4">
      <c r="A32" s="3" t="s">
        <v>42</v>
      </c>
      <c r="B32" s="40">
        <v>223</v>
      </c>
    </row>
    <row r="33" spans="1:2" ht="15" thickBot="1" x14ac:dyDescent="0.4">
      <c r="A33" s="46" t="s">
        <v>8</v>
      </c>
      <c r="B33" s="40">
        <v>11341</v>
      </c>
    </row>
    <row r="34" spans="1:2" ht="15" thickBot="1" x14ac:dyDescent="0.4">
      <c r="A34" s="3" t="s">
        <v>44</v>
      </c>
      <c r="B34" s="40">
        <v>329</v>
      </c>
    </row>
    <row r="35" spans="1:2" ht="15" thickBot="1" x14ac:dyDescent="0.4">
      <c r="A35" s="46" t="s">
        <v>7</v>
      </c>
      <c r="B35" s="40">
        <v>29553</v>
      </c>
    </row>
    <row r="36" spans="1:2" ht="15" thickBot="1" x14ac:dyDescent="0.4">
      <c r="A36" s="3" t="s">
        <v>24</v>
      </c>
      <c r="B36" s="40">
        <v>844</v>
      </c>
    </row>
    <row r="37" spans="1:2" ht="15" thickBot="1" x14ac:dyDescent="0.4">
      <c r="A37" s="3" t="s">
        <v>53</v>
      </c>
      <c r="B37" s="40">
        <v>56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2053</v>
      </c>
    </row>
    <row r="40" spans="1:2" ht="15" thickBot="1" x14ac:dyDescent="0.4">
      <c r="A40" s="3" t="s">
        <v>46</v>
      </c>
      <c r="B40" s="40">
        <v>322</v>
      </c>
    </row>
    <row r="41" spans="1:2" ht="15" thickBot="1" x14ac:dyDescent="0.4">
      <c r="A41" s="3" t="s">
        <v>37</v>
      </c>
      <c r="B41" s="40">
        <v>148</v>
      </c>
    </row>
    <row r="42" spans="1:2" ht="15" thickBot="1" x14ac:dyDescent="0.4">
      <c r="A42" s="46" t="s">
        <v>19</v>
      </c>
      <c r="B42" s="40">
        <v>5322</v>
      </c>
    </row>
    <row r="43" spans="1:2" ht="15" thickBot="1" x14ac:dyDescent="0.4">
      <c r="A43" s="3" t="s">
        <v>65</v>
      </c>
      <c r="B43" s="40">
        <v>129</v>
      </c>
    </row>
    <row r="44" spans="1:2" ht="15" thickBot="1" x14ac:dyDescent="0.4">
      <c r="A44" s="3" t="s">
        <v>40</v>
      </c>
      <c r="B44" s="40">
        <v>655</v>
      </c>
    </row>
    <row r="45" spans="1:2" ht="15" thickBot="1" x14ac:dyDescent="0.4">
      <c r="A45" s="3" t="s">
        <v>25</v>
      </c>
      <c r="B45" s="40">
        <v>466</v>
      </c>
    </row>
    <row r="46" spans="1:2" ht="15" thickBot="1" x14ac:dyDescent="0.4">
      <c r="A46" s="3" t="s">
        <v>54</v>
      </c>
      <c r="B46" s="40">
        <v>54</v>
      </c>
    </row>
    <row r="47" spans="1:2" ht="15" thickBot="1" x14ac:dyDescent="0.4">
      <c r="A47" s="3" t="s">
        <v>20</v>
      </c>
      <c r="B47" s="40">
        <v>353</v>
      </c>
    </row>
    <row r="48" spans="1:2" ht="15" thickBot="1" x14ac:dyDescent="0.4">
      <c r="A48" s="46" t="s">
        <v>15</v>
      </c>
      <c r="B48" s="40">
        <v>1602</v>
      </c>
    </row>
    <row r="49" spans="1:2" ht="21.5" thickBot="1" x14ac:dyDescent="0.4">
      <c r="A49" s="64" t="s">
        <v>66</v>
      </c>
      <c r="B49" s="65">
        <v>6</v>
      </c>
    </row>
    <row r="50" spans="1:2" ht="15" thickBot="1" x14ac:dyDescent="0.4">
      <c r="A50" s="3" t="s">
        <v>28</v>
      </c>
      <c r="B50" s="40">
        <v>105</v>
      </c>
    </row>
    <row r="51" spans="1:2" ht="15" thickBot="1" x14ac:dyDescent="0.4">
      <c r="A51" s="3" t="s">
        <v>48</v>
      </c>
      <c r="B51" s="40">
        <v>54</v>
      </c>
    </row>
    <row r="52" spans="1:2" ht="15" thickBot="1" x14ac:dyDescent="0.4">
      <c r="A52" s="3" t="s">
        <v>29</v>
      </c>
      <c r="B52" s="40">
        <v>1281</v>
      </c>
    </row>
    <row r="53" spans="1:2" ht="15" thickBot="1" x14ac:dyDescent="0.4">
      <c r="A53" s="46" t="s">
        <v>9</v>
      </c>
      <c r="B53" s="40">
        <v>1093</v>
      </c>
    </row>
    <row r="54" spans="1:2" ht="15" thickBot="1" x14ac:dyDescent="0.4">
      <c r="A54" s="3" t="s">
        <v>56</v>
      </c>
      <c r="B54" s="40">
        <v>74</v>
      </c>
    </row>
    <row r="55" spans="1:2" ht="15" thickBot="1" x14ac:dyDescent="0.4">
      <c r="A55" s="3" t="s">
        <v>22</v>
      </c>
      <c r="B55" s="40">
        <v>539</v>
      </c>
    </row>
    <row r="56" spans="1:2" ht="15" thickBot="1" x14ac:dyDescent="0.4">
      <c r="A56" s="14" t="s">
        <v>55</v>
      </c>
      <c r="B56" s="41">
        <v>14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86B09D90-1139-4F9E-984F-D0B442EF9F90}"/>
    <hyperlink ref="A33" r:id="rId2" display="https://www.worldometers.info/coronavirus/usa/new-jersey/" xr:uid="{58328018-0C83-4641-9635-215BC386D5FC}"/>
    <hyperlink ref="A16" r:id="rId3" display="https://www.worldometers.info/coronavirus/usa/illinois/" xr:uid="{2D58090D-7610-4EE0-BCFE-577F76C0FCF9}"/>
    <hyperlink ref="A6" r:id="rId4" display="https://www.worldometers.info/coronavirus/usa/california/" xr:uid="{739A8A62-E182-4BC1-93CA-F1A7ACC723D1}"/>
    <hyperlink ref="A24" r:id="rId5" display="https://www.worldometers.info/coronavirus/usa/massachusetts/" xr:uid="{D390DD33-7BF7-4126-B632-777FBB6D043A}"/>
    <hyperlink ref="A42" r:id="rId6" display="https://www.worldometers.info/coronavirus/usa/pennsylvania/" xr:uid="{4543A25D-9A52-429F-9830-E6DEE79F4434}"/>
    <hyperlink ref="A48" r:id="rId7" display="https://www.worldometers.info/coronavirus/usa/texas/" xr:uid="{6DE96892-9374-436A-832C-F5C84E484A8B}"/>
    <hyperlink ref="A11" r:id="rId8" display="https://www.worldometers.info/coronavirus/usa/florida/" xr:uid="{A04BA56A-4B80-48F7-A991-5ED082C0CF89}"/>
    <hyperlink ref="A21" r:id="rId9" display="https://www.worldometers.info/coronavirus/usa/louisiana/" xr:uid="{D74958D4-EDA5-4738-9839-3AD5225AB3ED}"/>
    <hyperlink ref="A39" r:id="rId10" display="https://www.worldometers.info/coronavirus/usa/ohio/" xr:uid="{6AF3908B-D51B-43D1-A0FB-04F86446B7CF}"/>
    <hyperlink ref="A53" r:id="rId11" display="https://www.worldometers.info/coronavirus/usa/washington/" xr:uid="{333C1851-3BB4-41B5-9059-01B8F24E3D8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583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831</v>
      </c>
    </row>
    <row r="5" spans="1:3" ht="13" thickBot="1" x14ac:dyDescent="0.4">
      <c r="A5" s="36" t="s">
        <v>34</v>
      </c>
      <c r="B5" s="3" t="s">
        <v>34</v>
      </c>
      <c r="C5" s="40">
        <v>120</v>
      </c>
    </row>
    <row r="6" spans="1:3" ht="15" thickBot="1" x14ac:dyDescent="0.4">
      <c r="A6" s="36" t="s">
        <v>10</v>
      </c>
      <c r="B6" s="46" t="s">
        <v>10</v>
      </c>
      <c r="C6" s="40">
        <v>3955</v>
      </c>
    </row>
    <row r="7" spans="1:3" ht="13" thickBot="1" x14ac:dyDescent="0.4">
      <c r="A7" s="36" t="s">
        <v>18</v>
      </c>
      <c r="B7" s="3" t="s">
        <v>18</v>
      </c>
      <c r="C7" s="40">
        <v>1392</v>
      </c>
    </row>
    <row r="8" spans="1:3" ht="13" thickBot="1" x14ac:dyDescent="0.4">
      <c r="A8" s="36" t="s">
        <v>23</v>
      </c>
      <c r="B8" s="3" t="s">
        <v>23</v>
      </c>
      <c r="C8" s="40">
        <v>3803</v>
      </c>
    </row>
    <row r="9" spans="1:3" ht="13" thickBot="1" x14ac:dyDescent="0.4">
      <c r="A9" s="36" t="s">
        <v>43</v>
      </c>
      <c r="B9" s="3" t="s">
        <v>43</v>
      </c>
      <c r="C9" s="40">
        <v>344</v>
      </c>
    </row>
    <row r="10" spans="1:3" ht="13" thickBot="1" x14ac:dyDescent="0.4">
      <c r="A10" s="36" t="s">
        <v>95</v>
      </c>
      <c r="B10" s="3" t="s">
        <v>63</v>
      </c>
      <c r="C10" s="40">
        <v>445</v>
      </c>
    </row>
    <row r="11" spans="1:3" ht="15" thickBot="1" x14ac:dyDescent="0.4">
      <c r="A11" s="36" t="s">
        <v>13</v>
      </c>
      <c r="B11" s="46" t="s">
        <v>13</v>
      </c>
      <c r="C11" s="40">
        <v>2320</v>
      </c>
    </row>
    <row r="12" spans="1:3" ht="13" thickBot="1" x14ac:dyDescent="0.4">
      <c r="A12" s="36" t="s">
        <v>16</v>
      </c>
      <c r="B12" s="3" t="s">
        <v>16</v>
      </c>
      <c r="C12" s="40">
        <v>1933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82</v>
      </c>
    </row>
    <row r="16" spans="1:3" ht="15" thickBot="1" x14ac:dyDescent="0.4">
      <c r="A16" s="36" t="s">
        <v>12</v>
      </c>
      <c r="B16" s="46" t="s">
        <v>12</v>
      </c>
      <c r="C16" s="40">
        <v>5083</v>
      </c>
    </row>
    <row r="17" spans="1:3" ht="13" thickBot="1" x14ac:dyDescent="0.4">
      <c r="A17" s="36" t="s">
        <v>27</v>
      </c>
      <c r="B17" s="3" t="s">
        <v>27</v>
      </c>
      <c r="C17" s="40">
        <v>2030</v>
      </c>
    </row>
    <row r="18" spans="1:3" ht="13" thickBot="1" x14ac:dyDescent="0.4">
      <c r="A18" s="36" t="s">
        <v>41</v>
      </c>
      <c r="B18" s="3" t="s">
        <v>41</v>
      </c>
      <c r="C18" s="40">
        <v>500</v>
      </c>
    </row>
    <row r="19" spans="1:3" ht="13" thickBot="1" x14ac:dyDescent="0.4">
      <c r="A19" s="36" t="s">
        <v>45</v>
      </c>
      <c r="B19" s="3" t="s">
        <v>45</v>
      </c>
      <c r="C19" s="40">
        <v>214</v>
      </c>
    </row>
    <row r="20" spans="1:3" ht="13" thickBot="1" x14ac:dyDescent="0.4">
      <c r="A20" s="36" t="s">
        <v>38</v>
      </c>
      <c r="B20" s="3" t="s">
        <v>38</v>
      </c>
      <c r="C20" s="40">
        <v>400</v>
      </c>
    </row>
    <row r="21" spans="1:3" ht="15" thickBot="1" x14ac:dyDescent="0.4">
      <c r="A21" s="36" t="s">
        <v>14</v>
      </c>
      <c r="B21" s="46" t="s">
        <v>14</v>
      </c>
      <c r="C21" s="40">
        <v>2726</v>
      </c>
    </row>
    <row r="22" spans="1:3" ht="13" thickBot="1" x14ac:dyDescent="0.4">
      <c r="B22" s="3" t="s">
        <v>39</v>
      </c>
      <c r="C22" s="40">
        <v>81</v>
      </c>
    </row>
    <row r="23" spans="1:3" ht="13" thickBot="1" x14ac:dyDescent="0.4">
      <c r="A23" s="36" t="s">
        <v>26</v>
      </c>
      <c r="B23" s="3" t="s">
        <v>26</v>
      </c>
      <c r="C23" s="40">
        <v>2392</v>
      </c>
    </row>
    <row r="24" spans="1:3" ht="15" thickBot="1" x14ac:dyDescent="0.4">
      <c r="A24" s="36" t="s">
        <v>17</v>
      </c>
      <c r="B24" s="46" t="s">
        <v>17</v>
      </c>
      <c r="C24" s="40">
        <v>6547</v>
      </c>
    </row>
    <row r="25" spans="1:3" ht="13" thickBot="1" x14ac:dyDescent="0.4">
      <c r="A25" s="36" t="s">
        <v>11</v>
      </c>
      <c r="B25" s="3" t="s">
        <v>11</v>
      </c>
      <c r="C25" s="40">
        <v>5334</v>
      </c>
    </row>
    <row r="26" spans="1:3" ht="13" thickBot="1" x14ac:dyDescent="0.4">
      <c r="A26" s="36" t="s">
        <v>32</v>
      </c>
      <c r="B26" s="3" t="s">
        <v>32</v>
      </c>
      <c r="C26" s="40">
        <v>932</v>
      </c>
    </row>
    <row r="27" spans="1:3" ht="13" thickBot="1" x14ac:dyDescent="0.4">
      <c r="A27" s="36" t="s">
        <v>30</v>
      </c>
      <c r="B27" s="3" t="s">
        <v>30</v>
      </c>
      <c r="C27" s="40">
        <v>670</v>
      </c>
    </row>
    <row r="28" spans="1:3" ht="13" thickBot="1" x14ac:dyDescent="0.4">
      <c r="A28" s="36" t="s">
        <v>35</v>
      </c>
      <c r="B28" s="3" t="s">
        <v>35</v>
      </c>
      <c r="C28" s="40">
        <v>705</v>
      </c>
    </row>
    <row r="29" spans="1:3" ht="13" thickBot="1" x14ac:dyDescent="0.4">
      <c r="B29" s="3" t="s">
        <v>51</v>
      </c>
      <c r="C29" s="40">
        <v>17</v>
      </c>
    </row>
    <row r="30" spans="1:3" ht="13" thickBot="1" x14ac:dyDescent="0.4">
      <c r="B30" s="3" t="s">
        <v>50</v>
      </c>
      <c r="C30" s="40">
        <v>163</v>
      </c>
    </row>
    <row r="31" spans="1:3" ht="13" thickBot="1" x14ac:dyDescent="0.4">
      <c r="A31" s="36" t="s">
        <v>31</v>
      </c>
      <c r="B31" s="3" t="s">
        <v>31</v>
      </c>
      <c r="C31" s="40">
        <v>402</v>
      </c>
    </row>
    <row r="32" spans="1:3" ht="13" thickBot="1" x14ac:dyDescent="0.4">
      <c r="A32" s="36" t="s">
        <v>42</v>
      </c>
      <c r="B32" s="3" t="s">
        <v>42</v>
      </c>
      <c r="C32" s="40">
        <v>223</v>
      </c>
    </row>
    <row r="33" spans="1:3" ht="15" thickBot="1" x14ac:dyDescent="0.4">
      <c r="A33" s="36" t="s">
        <v>8</v>
      </c>
      <c r="B33" s="46" t="s">
        <v>8</v>
      </c>
      <c r="C33" s="40">
        <v>11341</v>
      </c>
    </row>
    <row r="34" spans="1:3" ht="13" thickBot="1" x14ac:dyDescent="0.4">
      <c r="A34" s="36" t="s">
        <v>44</v>
      </c>
      <c r="B34" s="3" t="s">
        <v>44</v>
      </c>
      <c r="C34" s="40">
        <v>329</v>
      </c>
    </row>
    <row r="35" spans="1:3" ht="15" thickBot="1" x14ac:dyDescent="0.4">
      <c r="A35" s="36" t="s">
        <v>7</v>
      </c>
      <c r="B35" s="46" t="s">
        <v>7</v>
      </c>
      <c r="C35" s="40">
        <v>29553</v>
      </c>
    </row>
    <row r="36" spans="1:3" ht="13" thickBot="1" x14ac:dyDescent="0.4">
      <c r="A36" s="36" t="s">
        <v>24</v>
      </c>
      <c r="B36" s="3" t="s">
        <v>24</v>
      </c>
      <c r="C36" s="40">
        <v>844</v>
      </c>
    </row>
    <row r="37" spans="1:3" ht="13" thickBot="1" x14ac:dyDescent="0.4">
      <c r="B37" s="3" t="s">
        <v>53</v>
      </c>
      <c r="C37" s="40">
        <v>56</v>
      </c>
    </row>
    <row r="38" spans="1:3" ht="15" thickBot="1" x14ac:dyDescent="0.4">
      <c r="A38" s="36" t="s">
        <v>21</v>
      </c>
      <c r="B38" s="46" t="s">
        <v>21</v>
      </c>
      <c r="C38" s="40">
        <v>2053</v>
      </c>
    </row>
    <row r="39" spans="1:3" ht="13" thickBot="1" x14ac:dyDescent="0.4">
      <c r="A39" s="36" t="s">
        <v>46</v>
      </c>
      <c r="B39" s="3" t="s">
        <v>46</v>
      </c>
      <c r="C39" s="40">
        <v>322</v>
      </c>
    </row>
    <row r="40" spans="1:3" ht="13" thickBot="1" x14ac:dyDescent="0.4">
      <c r="A40" s="36" t="s">
        <v>37</v>
      </c>
      <c r="B40" s="3" t="s">
        <v>37</v>
      </c>
      <c r="C40" s="40">
        <v>148</v>
      </c>
    </row>
    <row r="41" spans="1:3" ht="15" thickBot="1" x14ac:dyDescent="0.4">
      <c r="A41" s="36" t="s">
        <v>19</v>
      </c>
      <c r="B41" s="46" t="s">
        <v>19</v>
      </c>
      <c r="C41" s="40">
        <v>5322</v>
      </c>
    </row>
    <row r="42" spans="1:3" ht="13" thickBot="1" x14ac:dyDescent="0.4">
      <c r="A42" s="36" t="s">
        <v>65</v>
      </c>
      <c r="B42" s="3" t="s">
        <v>65</v>
      </c>
      <c r="C42" s="40">
        <v>129</v>
      </c>
    </row>
    <row r="43" spans="1:3" ht="13" thickBot="1" x14ac:dyDescent="0.4">
      <c r="B43" s="3" t="s">
        <v>40</v>
      </c>
      <c r="C43" s="40">
        <v>655</v>
      </c>
    </row>
    <row r="44" spans="1:3" ht="13" thickBot="1" x14ac:dyDescent="0.4">
      <c r="A44" s="36" t="s">
        <v>25</v>
      </c>
      <c r="B44" s="3" t="s">
        <v>25</v>
      </c>
      <c r="C44" s="40">
        <v>466</v>
      </c>
    </row>
    <row r="45" spans="1:3" ht="13" thickBot="1" x14ac:dyDescent="0.4">
      <c r="A45" s="36" t="s">
        <v>54</v>
      </c>
      <c r="B45" s="3" t="s">
        <v>54</v>
      </c>
      <c r="C45" s="40">
        <v>54</v>
      </c>
    </row>
    <row r="46" spans="1:3" ht="13" thickBot="1" x14ac:dyDescent="0.4">
      <c r="A46" s="36" t="s">
        <v>20</v>
      </c>
      <c r="B46" s="3" t="s">
        <v>20</v>
      </c>
      <c r="C46" s="40">
        <v>353</v>
      </c>
    </row>
    <row r="47" spans="1:3" ht="15" thickBot="1" x14ac:dyDescent="0.4">
      <c r="A47" s="36" t="s">
        <v>15</v>
      </c>
      <c r="B47" s="46" t="s">
        <v>15</v>
      </c>
      <c r="C47" s="40">
        <v>1602</v>
      </c>
    </row>
    <row r="48" spans="1:3" ht="13" thickBot="1" x14ac:dyDescent="0.4">
      <c r="A48" s="36" t="s">
        <v>28</v>
      </c>
      <c r="B48" s="3" t="s">
        <v>28</v>
      </c>
      <c r="C48" s="40">
        <v>105</v>
      </c>
    </row>
    <row r="49" spans="1:3" ht="13" thickBot="1" x14ac:dyDescent="0.4">
      <c r="A49" s="36" t="s">
        <v>48</v>
      </c>
      <c r="B49" s="3" t="s">
        <v>48</v>
      </c>
      <c r="C49" s="40">
        <v>54</v>
      </c>
    </row>
    <row r="50" spans="1:3" ht="13" thickBot="1" x14ac:dyDescent="0.4">
      <c r="A50" s="36" t="s">
        <v>29</v>
      </c>
      <c r="B50" s="3" t="s">
        <v>29</v>
      </c>
      <c r="C50" s="40">
        <v>1281</v>
      </c>
    </row>
    <row r="51" spans="1:3" ht="15" thickBot="1" x14ac:dyDescent="0.4">
      <c r="A51" s="36" t="s">
        <v>9</v>
      </c>
      <c r="B51" s="46" t="s">
        <v>9</v>
      </c>
      <c r="C51" s="40">
        <v>1093</v>
      </c>
    </row>
    <row r="52" spans="1:3" ht="13" thickBot="1" x14ac:dyDescent="0.4">
      <c r="B52" s="3" t="s">
        <v>56</v>
      </c>
      <c r="C52" s="40">
        <v>74</v>
      </c>
    </row>
    <row r="53" spans="1:3" ht="13" thickBot="1" x14ac:dyDescent="0.4">
      <c r="A53" s="36" t="s">
        <v>22</v>
      </c>
      <c r="B53" s="3" t="s">
        <v>22</v>
      </c>
      <c r="C53" s="40">
        <v>539</v>
      </c>
    </row>
    <row r="54" spans="1:3" ht="13" thickBot="1" x14ac:dyDescent="0.4">
      <c r="A54" s="36" t="s">
        <v>55</v>
      </c>
      <c r="B54" s="14" t="s">
        <v>55</v>
      </c>
      <c r="C54" s="41">
        <v>14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33783A80-9913-4E0B-9583-F06C2206CE79}"/>
    <hyperlink ref="B33" r:id="rId2" display="https://www.worldometers.info/coronavirus/usa/new-jersey/" xr:uid="{7D6CC74C-AEBB-4637-9C13-33AD7D8598A2}"/>
    <hyperlink ref="B16" r:id="rId3" display="https://www.worldometers.info/coronavirus/usa/illinois/" xr:uid="{97FE888D-3A91-4A83-8027-0E27EF48979B}"/>
    <hyperlink ref="B6" r:id="rId4" display="https://www.worldometers.info/coronavirus/usa/california/" xr:uid="{0DDA8834-C655-4868-BE9F-5C90C7FF2C4E}"/>
    <hyperlink ref="B24" r:id="rId5" display="https://www.worldometers.info/coronavirus/usa/massachusetts/" xr:uid="{24AC6D80-1775-46B6-A618-D11D26B145A9}"/>
    <hyperlink ref="B41" r:id="rId6" display="https://www.worldometers.info/coronavirus/usa/pennsylvania/" xr:uid="{79EDCB28-9E16-437C-81B3-8399736BD931}"/>
    <hyperlink ref="B47" r:id="rId7" display="https://www.worldometers.info/coronavirus/usa/texas/" xr:uid="{0C4F8FB1-055D-451B-8B64-F2FF616BCCBE}"/>
    <hyperlink ref="B11" r:id="rId8" display="https://www.worldometers.info/coronavirus/usa/florida/" xr:uid="{41357716-8C4F-4D5C-B2C9-266D559F3761}"/>
    <hyperlink ref="B21" r:id="rId9" display="https://www.worldometers.info/coronavirus/usa/louisiana/" xr:uid="{3664D5A3-18B3-4B03-8F1B-687BD3E4DF12}"/>
    <hyperlink ref="B38" r:id="rId10" display="https://www.worldometers.info/coronavirus/usa/ohio/" xr:uid="{A42CF434-2BB9-4FA2-A6E7-370D53F72CBF}"/>
    <hyperlink ref="B51" r:id="rId11" display="https://www.worldometers.info/coronavirus/usa/washington/" xr:uid="{E2AC3AB5-15BD-4E9F-B70D-33B0E770D90F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2020-05-28T10:41:04Z</dcterms:modified>
</cp:coreProperties>
</file>