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68E0CCA8-7270-4E01-AA55-1A484DB0A5EE}" xr6:coauthVersionLast="45" xr6:coauthVersionMax="45" xr10:uidLastSave="{F1E862B2-3108-493A-9115-4CC36943FDC8}"/>
  <bookViews>
    <workbookView xWindow="16830" yWindow="-20280" windowWidth="23085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Updates'!$A$1:$V$36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45" i="3"/>
  <c r="N13" i="3"/>
  <c r="N27" i="3"/>
  <c r="N20" i="3"/>
  <c r="N41" i="3"/>
  <c r="N34" i="3"/>
  <c r="N54" i="3"/>
  <c r="N24" i="3"/>
  <c r="N29" i="3"/>
  <c r="N7" i="3"/>
  <c r="N11" i="3"/>
  <c r="N44" i="3"/>
  <c r="N18" i="3"/>
  <c r="N35" i="3"/>
  <c r="N21" i="3"/>
  <c r="N8" i="3"/>
  <c r="N51" i="3"/>
  <c r="N19" i="3"/>
  <c r="N17" i="3"/>
  <c r="N31" i="3"/>
  <c r="N5" i="3"/>
  <c r="N28" i="3"/>
  <c r="N12" i="3"/>
  <c r="N22" i="3"/>
  <c r="N15" i="3"/>
  <c r="N52" i="3"/>
  <c r="N42" i="3"/>
  <c r="N2" i="3"/>
  <c r="N26" i="3"/>
  <c r="N16" i="3"/>
  <c r="N4" i="3"/>
  <c r="N38" i="3"/>
  <c r="N3" i="3"/>
  <c r="N49" i="3"/>
  <c r="N53" i="3"/>
  <c r="N37" i="3"/>
  <c r="N6" i="3"/>
  <c r="N48" i="3"/>
  <c r="N36" i="3"/>
  <c r="N56" i="3"/>
  <c r="N40" i="3"/>
  <c r="N9" i="3"/>
  <c r="N46" i="3"/>
  <c r="N55" i="3"/>
  <c r="N39" i="3"/>
  <c r="N25" i="3"/>
  <c r="N32" i="3"/>
  <c r="N30" i="3"/>
  <c r="N23" i="3"/>
  <c r="N43" i="3"/>
  <c r="N33" i="3"/>
  <c r="N10" i="3"/>
  <c r="N47" i="3"/>
  <c r="N50" i="3"/>
  <c r="N14" i="3"/>
  <c r="M49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L49" i="3" l="1"/>
  <c r="L34" i="3"/>
  <c r="L56" i="3"/>
  <c r="L37" i="3"/>
  <c r="L43" i="3"/>
  <c r="L52" i="3"/>
  <c r="L45" i="3"/>
  <c r="L15" i="3"/>
  <c r="L2" i="3"/>
  <c r="L12" i="3"/>
  <c r="L35" i="3"/>
  <c r="L47" i="3"/>
  <c r="L36" i="3"/>
  <c r="L27" i="3"/>
  <c r="L51" i="3"/>
  <c r="L41" i="3"/>
  <c r="L10" i="3"/>
  <c r="L50" i="3"/>
  <c r="L26" i="3"/>
  <c r="L53" i="3"/>
  <c r="L29" i="3"/>
  <c r="L16" i="3"/>
  <c r="L55" i="3"/>
  <c r="L23" i="3"/>
  <c r="L24" i="3"/>
  <c r="L44" i="3"/>
  <c r="L28" i="3"/>
  <c r="L33" i="3"/>
  <c r="L39" i="3"/>
  <c r="L13" i="3"/>
  <c r="L19" i="3"/>
  <c r="L6" i="3"/>
  <c r="L48" i="3"/>
  <c r="L8" i="3"/>
  <c r="L31" i="3"/>
  <c r="L7" i="3"/>
  <c r="L5" i="3"/>
  <c r="L18" i="3"/>
  <c r="L30" i="3"/>
  <c r="L38" i="3"/>
  <c r="L4" i="3"/>
  <c r="L46" i="3"/>
  <c r="L25" i="3"/>
  <c r="L14" i="3"/>
  <c r="L32" i="3"/>
  <c r="L17" i="3"/>
  <c r="L9" i="3"/>
  <c r="L11" i="3"/>
  <c r="L3" i="3"/>
  <c r="L42" i="3"/>
  <c r="L22" i="3"/>
  <c r="L40" i="3"/>
  <c r="L20" i="3"/>
  <c r="L21" i="3"/>
  <c r="M18" i="3" l="1"/>
  <c r="M23" i="3"/>
  <c r="M26" i="3"/>
  <c r="M46" i="3"/>
  <c r="M45" i="3"/>
  <c r="M42" i="3"/>
  <c r="M30" i="3"/>
  <c r="M36" i="3"/>
  <c r="M16" i="3"/>
  <c r="M5" i="3"/>
  <c r="M44" i="3"/>
  <c r="M50" i="3"/>
  <c r="M24" i="3"/>
  <c r="M20" i="3"/>
  <c r="M54" i="3"/>
  <c r="M35" i="3"/>
  <c r="M29" i="3"/>
  <c r="M3" i="3"/>
  <c r="M34" i="3"/>
  <c r="M4" i="3"/>
  <c r="M53" i="3"/>
  <c r="M52" i="3"/>
  <c r="M31" i="3"/>
  <c r="M27" i="3"/>
  <c r="M47" i="3"/>
  <c r="M9" i="3"/>
  <c r="M2" i="3"/>
  <c r="M39" i="3"/>
  <c r="M33" i="3"/>
  <c r="M15" i="3"/>
  <c r="M8" i="3"/>
  <c r="M28" i="3"/>
  <c r="M32" i="3"/>
  <c r="M19" i="3"/>
  <c r="M11" i="3"/>
  <c r="M22" i="3"/>
  <c r="M48" i="3"/>
  <c r="M10" i="3"/>
  <c r="M41" i="3"/>
  <c r="M21" i="3"/>
  <c r="M7" i="3"/>
  <c r="M17" i="3"/>
  <c r="M13" i="3"/>
  <c r="M6" i="3"/>
  <c r="M55" i="3"/>
  <c r="M40" i="3"/>
  <c r="M14" i="3"/>
  <c r="M25" i="3"/>
  <c r="M43" i="3"/>
  <c r="M12" i="3"/>
  <c r="M38" i="3"/>
  <c r="M56" i="3"/>
  <c r="M51" i="3"/>
  <c r="M37" i="3"/>
  <c r="L54" i="3" l="1"/>
  <c r="N5" i="1" l="1"/>
  <c r="O5" i="1" s="1"/>
  <c r="N6" i="1"/>
  <c r="O6" i="1" s="1"/>
  <c r="N7" i="1"/>
  <c r="N8" i="1"/>
  <c r="N9" i="1"/>
  <c r="O9" i="1" s="1"/>
  <c r="N10" i="1"/>
  <c r="O10" i="1" s="1"/>
  <c r="N11" i="1"/>
  <c r="O11" i="1" s="1"/>
  <c r="N12" i="1"/>
  <c r="N13" i="1"/>
  <c r="O13" i="1" s="1"/>
  <c r="N14" i="1"/>
  <c r="N15" i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N24" i="1"/>
  <c r="N25" i="1"/>
  <c r="O25" i="1" s="1"/>
  <c r="N26" i="1"/>
  <c r="O26" i="1" s="1"/>
  <c r="N27" i="1"/>
  <c r="O27" i="1" s="1"/>
  <c r="N28" i="1"/>
  <c r="O28" i="1" s="1"/>
  <c r="N29" i="1"/>
  <c r="O29" i="1" s="1"/>
  <c r="N30" i="1"/>
  <c r="N31" i="1"/>
  <c r="N32" i="1"/>
  <c r="N33" i="1"/>
  <c r="O33" i="1" s="1"/>
  <c r="N34" i="1"/>
  <c r="O34" i="1" s="1"/>
  <c r="O31" i="1" l="1"/>
  <c r="O12" i="1"/>
  <c r="O30" i="1"/>
  <c r="O15" i="1"/>
  <c r="O14" i="1"/>
  <c r="O7" i="1"/>
  <c r="O23" i="1"/>
  <c r="O8" i="1"/>
  <c r="O32" i="1"/>
  <c r="O24" i="1"/>
  <c r="U2" i="1"/>
  <c r="N35" i="1" l="1"/>
  <c r="O35" i="1" l="1"/>
  <c r="U29" i="1"/>
  <c r="V29" i="1" s="1"/>
  <c r="U31" i="1"/>
  <c r="V31" i="1" s="1"/>
  <c r="U6" i="1"/>
  <c r="V6" i="1" s="1"/>
  <c r="U8" i="1"/>
  <c r="V8" i="1" s="1"/>
  <c r="U18" i="1"/>
  <c r="V18" i="1" s="1"/>
  <c r="U13" i="1"/>
  <c r="V13" i="1" s="1"/>
  <c r="U17" i="1"/>
  <c r="V17" i="1" s="1"/>
  <c r="U11" i="1"/>
  <c r="V11" i="1" s="1"/>
  <c r="U19" i="1"/>
  <c r="V19" i="1" s="1"/>
  <c r="U28" i="1"/>
  <c r="V28" i="1" s="1"/>
  <c r="U10" i="1"/>
  <c r="V10" i="1" s="1"/>
  <c r="U26" i="1"/>
  <c r="V26" i="1" s="1"/>
  <c r="U5" i="1"/>
  <c r="V5" i="1" s="1"/>
  <c r="U34" i="1"/>
  <c r="V34" i="1" s="1"/>
  <c r="U12" i="1"/>
  <c r="V12" i="1" s="1"/>
  <c r="U7" i="1"/>
  <c r="V7" i="1" s="1"/>
  <c r="U32" i="1"/>
  <c r="V32" i="1" s="1"/>
  <c r="U27" i="1"/>
  <c r="V27" i="1" s="1"/>
  <c r="U20" i="1"/>
  <c r="V20" i="1" s="1"/>
  <c r="U15" i="1"/>
  <c r="V15" i="1" s="1"/>
  <c r="U22" i="1"/>
  <c r="V22" i="1" s="1"/>
  <c r="U33" i="1"/>
  <c r="V33" i="1" s="1"/>
  <c r="U24" i="1"/>
  <c r="V24" i="1" s="1"/>
  <c r="U21" i="1"/>
  <c r="V21" i="1" s="1"/>
  <c r="U30" i="1"/>
  <c r="V30" i="1" s="1"/>
  <c r="U23" i="1"/>
  <c r="V23" i="1" s="1"/>
  <c r="U14" i="1"/>
  <c r="V14" i="1" s="1"/>
  <c r="U25" i="1"/>
  <c r="V25" i="1" s="1"/>
  <c r="U16" i="1"/>
  <c r="V16" i="1" s="1"/>
  <c r="U9" i="1"/>
  <c r="V9" i="1" s="1"/>
  <c r="S23" i="1"/>
  <c r="S7" i="1"/>
  <c r="S34" i="1"/>
  <c r="S26" i="1"/>
  <c r="S18" i="1"/>
  <c r="S10" i="1"/>
  <c r="S28" i="1"/>
  <c r="S20" i="1"/>
  <c r="S12" i="1"/>
  <c r="S33" i="1"/>
  <c r="S25" i="1"/>
  <c r="S17" i="1"/>
  <c r="S30" i="1"/>
  <c r="S22" i="1"/>
  <c r="S14" i="1"/>
  <c r="S6" i="1"/>
  <c r="S15" i="1"/>
  <c r="S27" i="1"/>
  <c r="S11" i="1"/>
  <c r="S24" i="1"/>
  <c r="S16" i="1"/>
  <c r="S8" i="1"/>
  <c r="S31" i="1"/>
  <c r="S19" i="1"/>
  <c r="S32" i="1"/>
  <c r="S35" i="1" s="1"/>
  <c r="S29" i="1"/>
  <c r="S21" i="1"/>
  <c r="S13" i="1"/>
  <c r="S5" i="1"/>
  <c r="S9" i="1"/>
  <c r="T28" i="1"/>
  <c r="T32" i="1"/>
  <c r="T35" i="1" s="1"/>
  <c r="T31" i="1"/>
  <c r="T23" i="1"/>
  <c r="T15" i="1"/>
  <c r="T7" i="1"/>
  <c r="T33" i="1"/>
  <c r="T25" i="1"/>
  <c r="T17" i="1"/>
  <c r="T30" i="1"/>
  <c r="T22" i="1"/>
  <c r="T14" i="1"/>
  <c r="T6" i="1"/>
  <c r="T20" i="1"/>
  <c r="T27" i="1"/>
  <c r="T19" i="1"/>
  <c r="T11" i="1"/>
  <c r="T16" i="1"/>
  <c r="T29" i="1"/>
  <c r="T21" i="1"/>
  <c r="T13" i="1"/>
  <c r="T5" i="1"/>
  <c r="T12" i="1"/>
  <c r="T24" i="1"/>
  <c r="T8" i="1"/>
  <c r="T34" i="1"/>
  <c r="T26" i="1"/>
  <c r="T18" i="1"/>
  <c r="T10" i="1"/>
  <c r="T9" i="1"/>
  <c r="R29" i="1"/>
  <c r="R21" i="1"/>
  <c r="R13" i="1"/>
  <c r="R5" i="1"/>
  <c r="R10" i="1"/>
  <c r="R26" i="1"/>
  <c r="R15" i="1"/>
  <c r="R18" i="1"/>
  <c r="R31" i="1"/>
  <c r="R23" i="1"/>
  <c r="R7" i="1"/>
  <c r="R28" i="1"/>
  <c r="R20" i="1"/>
  <c r="R12" i="1"/>
  <c r="R34" i="1"/>
  <c r="R33" i="1"/>
  <c r="R25" i="1"/>
  <c r="R17" i="1"/>
  <c r="R22" i="1"/>
  <c r="R6" i="1"/>
  <c r="R27" i="1"/>
  <c r="R19" i="1"/>
  <c r="R11" i="1"/>
  <c r="R30" i="1"/>
  <c r="R14" i="1"/>
  <c r="R32" i="1"/>
  <c r="R35" i="1" s="1"/>
  <c r="R24" i="1"/>
  <c r="R16" i="1"/>
  <c r="R8" i="1"/>
  <c r="R9" i="1"/>
  <c r="Q5" i="1"/>
  <c r="Q13" i="1"/>
  <c r="Q6" i="1"/>
  <c r="Q25" i="1"/>
  <c r="Q32" i="1"/>
  <c r="Q35" i="1" s="1"/>
  <c r="Q7" i="1"/>
  <c r="Q18" i="1"/>
  <c r="Q8" i="1"/>
  <c r="Q29" i="1"/>
  <c r="Q15" i="1"/>
  <c r="Q26" i="1"/>
  <c r="Q11" i="1"/>
  <c r="Q12" i="1"/>
  <c r="Q16" i="1"/>
  <c r="Q10" i="1"/>
  <c r="Q30" i="1"/>
  <c r="Q34" i="1"/>
  <c r="Q33" i="1"/>
  <c r="Q17" i="1"/>
  <c r="Q14" i="1"/>
  <c r="Q21" i="1"/>
  <c r="Q22" i="1"/>
  <c r="Q27" i="1"/>
  <c r="Q28" i="1"/>
  <c r="Q24" i="1"/>
  <c r="Q20" i="1"/>
  <c r="Q23" i="1"/>
  <c r="Q31" i="1"/>
  <c r="Q19" i="1"/>
  <c r="Q9" i="1"/>
  <c r="U35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<sst xmlns="http://schemas.openxmlformats.org/spreadsheetml/2006/main" count="321" uniqueCount="102">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</sst>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3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6" t="s">
        <v>68</v>
      </c>
      <c r="M1" s="66"/>
      <c r="N1" s="66"/>
      <c r="O1" s="6">
        <v>1.4999999999999999E-2</v>
      </c>
      <c r="P1" s="6"/>
      <c r="Q1" s="67" t="s">
        <v>77</v>
      </c>
      <c r="R1" s="67"/>
      <c r="S1" s="67"/>
      <c r="T1" s="67"/>
      <c r="U1" s="67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376309</v>
      </c>
      <c r="C5" s="2"/>
      <c r="D5" s="1">
        <v>29653</v>
      </c>
      <c r="E5" s="2"/>
      <c r="F5" s="1">
        <v>280967</v>
      </c>
      <c r="G5" s="1">
        <v>19344</v>
      </c>
      <c r="H5" s="1">
        <v>1524</v>
      </c>
      <c r="I5" s="1">
        <v>1876789</v>
      </c>
      <c r="J5" s="1">
        <v>96475</v>
      </c>
      <c r="K5" s="7"/>
      <c r="L5" s="8"/>
      <c r="M5" s="26">
        <f t="shared" ref="M5:M12" si="0">D5/B5</f>
        <v>7.8799603517322195E-2</v>
      </c>
      <c r="N5" s="4">
        <f t="shared" ref="N5:N12" si="1">D5/$O$1</f>
        <v>1976866.6666666667</v>
      </c>
      <c r="O5" s="5">
        <f t="shared" ref="O5:O12" si="2">ABS(F5-N5)/N5</f>
        <v>0.85787255926887673</v>
      </c>
      <c r="P5" s="5"/>
      <c r="Q5" s="22">
        <f t="shared" ref="Q5:Q12" si="3">$Q$2*$N5</f>
        <v>296530</v>
      </c>
      <c r="R5" s="22">
        <f t="shared" ref="R5:R12" si="4">$R$2*$N5</f>
        <v>1186120</v>
      </c>
      <c r="S5" s="22">
        <f t="shared" ref="S5:S12" si="5">$S$2*$N5</f>
        <v>494216.66666666669</v>
      </c>
      <c r="T5" s="22">
        <f t="shared" ref="T5:T12" si="6">$T$2*$N5</f>
        <v>247108.33333333334</v>
      </c>
      <c r="U5" s="22">
        <f t="shared" ref="U5:U12" si="7">$U$2*$N5</f>
        <v>29653</v>
      </c>
      <c r="V5" s="19">
        <f t="shared" ref="V5:V12" si="8">N5-U5</f>
        <v>1947213.6666666667</v>
      </c>
    </row>
    <row r="6" spans="1:22" ht="15" thickBot="1" x14ac:dyDescent="0.4">
      <c r="A6" s="46" t="s">
        <v>8</v>
      </c>
      <c r="B6" s="1">
        <v>159264</v>
      </c>
      <c r="C6" s="2"/>
      <c r="D6" s="1">
        <v>11412</v>
      </c>
      <c r="E6" s="2"/>
      <c r="F6" s="1">
        <v>132667</v>
      </c>
      <c r="G6" s="1">
        <v>17931</v>
      </c>
      <c r="H6" s="1">
        <v>1285</v>
      </c>
      <c r="I6" s="1">
        <v>685857</v>
      </c>
      <c r="J6" s="1">
        <v>77217</v>
      </c>
      <c r="K6" s="7"/>
      <c r="L6" s="8"/>
      <c r="M6" s="26">
        <f t="shared" si="0"/>
        <v>7.1654611211573238E-2</v>
      </c>
      <c r="N6" s="4">
        <f t="shared" si="1"/>
        <v>760800</v>
      </c>
      <c r="O6" s="5">
        <f t="shared" si="2"/>
        <v>0.82562171398527862</v>
      </c>
      <c r="P6" s="5"/>
      <c r="Q6" s="22">
        <f t="shared" si="3"/>
        <v>114120</v>
      </c>
      <c r="R6" s="22">
        <f t="shared" si="4"/>
        <v>456480</v>
      </c>
      <c r="S6" s="22">
        <f t="shared" si="5"/>
        <v>190200</v>
      </c>
      <c r="T6" s="22">
        <f t="shared" si="6"/>
        <v>95100</v>
      </c>
      <c r="U6" s="22">
        <f t="shared" si="7"/>
        <v>11412</v>
      </c>
      <c r="V6" s="19">
        <f t="shared" si="8"/>
        <v>749388</v>
      </c>
    </row>
    <row r="7" spans="1:22" ht="15" thickBot="1" x14ac:dyDescent="0.4">
      <c r="A7" s="46" t="s">
        <v>12</v>
      </c>
      <c r="B7" s="1">
        <v>115833</v>
      </c>
      <c r="C7" s="2"/>
      <c r="D7" s="1">
        <v>5186</v>
      </c>
      <c r="E7" s="2"/>
      <c r="F7" s="1">
        <v>107032</v>
      </c>
      <c r="G7" s="1">
        <v>9141</v>
      </c>
      <c r="H7" s="2">
        <v>409</v>
      </c>
      <c r="I7" s="1">
        <v>829966</v>
      </c>
      <c r="J7" s="1">
        <v>65497</v>
      </c>
      <c r="K7" s="7"/>
      <c r="L7" s="8"/>
      <c r="M7" s="26">
        <f t="shared" si="0"/>
        <v>4.4771351860005353E-2</v>
      </c>
      <c r="N7" s="4">
        <f t="shared" si="1"/>
        <v>345733.33333333337</v>
      </c>
      <c r="O7" s="5">
        <f t="shared" si="2"/>
        <v>0.69042036251446204</v>
      </c>
      <c r="P7" s="5"/>
      <c r="Q7" s="22">
        <f t="shared" si="3"/>
        <v>51860.000000000007</v>
      </c>
      <c r="R7" s="22">
        <f t="shared" si="4"/>
        <v>207440.00000000003</v>
      </c>
      <c r="S7" s="22">
        <f t="shared" si="5"/>
        <v>86433.333333333343</v>
      </c>
      <c r="T7" s="22">
        <f t="shared" si="6"/>
        <v>43216.666666666672</v>
      </c>
      <c r="U7" s="22">
        <f t="shared" si="7"/>
        <v>5186</v>
      </c>
      <c r="V7" s="19">
        <f t="shared" si="8"/>
        <v>340547.33333333337</v>
      </c>
    </row>
    <row r="8" spans="1:22" ht="15" thickBot="1" x14ac:dyDescent="0.4">
      <c r="A8" s="46" t="s">
        <v>10</v>
      </c>
      <c r="B8" s="1">
        <v>103797</v>
      </c>
      <c r="C8" s="2"/>
      <c r="D8" s="1">
        <v>4039</v>
      </c>
      <c r="E8" s="2"/>
      <c r="F8" s="1">
        <v>77218</v>
      </c>
      <c r="G8" s="1">
        <v>2627</v>
      </c>
      <c r="H8" s="2">
        <v>102</v>
      </c>
      <c r="I8" s="1">
        <v>1790559</v>
      </c>
      <c r="J8" s="1">
        <v>45317</v>
      </c>
      <c r="K8" s="7"/>
      <c r="L8" s="8"/>
      <c r="M8" s="26">
        <f t="shared" si="0"/>
        <v>3.8912492653930271E-2</v>
      </c>
      <c r="N8" s="4">
        <f t="shared" si="1"/>
        <v>269266.66666666669</v>
      </c>
      <c r="O8" s="5">
        <f t="shared" si="2"/>
        <v>0.71322852191136421</v>
      </c>
      <c r="P8" s="5"/>
      <c r="Q8" s="22">
        <f t="shared" si="3"/>
        <v>40390</v>
      </c>
      <c r="R8" s="22">
        <f t="shared" si="4"/>
        <v>161560</v>
      </c>
      <c r="S8" s="22">
        <f t="shared" si="5"/>
        <v>67316.666666666672</v>
      </c>
      <c r="T8" s="22">
        <f t="shared" si="6"/>
        <v>33658.333333333336</v>
      </c>
      <c r="U8" s="22">
        <f t="shared" si="7"/>
        <v>4039</v>
      </c>
      <c r="V8" s="19">
        <f t="shared" si="8"/>
        <v>265227.66666666669</v>
      </c>
    </row>
    <row r="9" spans="1:22" ht="15" thickBot="1" x14ac:dyDescent="0.4">
      <c r="A9" s="46" t="s">
        <v>17</v>
      </c>
      <c r="B9" s="1">
        <v>94895</v>
      </c>
      <c r="C9" s="2"/>
      <c r="D9" s="1">
        <v>6640</v>
      </c>
      <c r="E9" s="2"/>
      <c r="F9" s="1">
        <v>55706</v>
      </c>
      <c r="G9" s="1">
        <v>13768</v>
      </c>
      <c r="H9" s="2">
        <v>963</v>
      </c>
      <c r="I9" s="1">
        <v>562323</v>
      </c>
      <c r="J9" s="1">
        <v>81585</v>
      </c>
      <c r="K9" s="8"/>
      <c r="L9" s="8"/>
      <c r="M9" s="26">
        <f t="shared" si="0"/>
        <v>6.9972074398018863E-2</v>
      </c>
      <c r="N9" s="30">
        <f t="shared" si="1"/>
        <v>442666.66666666669</v>
      </c>
      <c r="O9" s="31">
        <f t="shared" si="2"/>
        <v>0.87415813253012054</v>
      </c>
      <c r="P9" s="5"/>
      <c r="Q9" s="22">
        <f t="shared" si="3"/>
        <v>66400</v>
      </c>
      <c r="R9" s="22">
        <f t="shared" si="4"/>
        <v>265600</v>
      </c>
      <c r="S9" s="22">
        <f t="shared" si="5"/>
        <v>110666.66666666667</v>
      </c>
      <c r="T9" s="22">
        <f t="shared" si="6"/>
        <v>55333.333333333336</v>
      </c>
      <c r="U9" s="22">
        <f t="shared" si="7"/>
        <v>6640</v>
      </c>
      <c r="V9" s="19">
        <f t="shared" si="8"/>
        <v>436026.66666666669</v>
      </c>
    </row>
    <row r="10" spans="1:22" ht="15" thickBot="1" x14ac:dyDescent="0.4">
      <c r="A10" s="46" t="s">
        <v>19</v>
      </c>
      <c r="B10" s="1">
        <v>74318</v>
      </c>
      <c r="C10" s="2"/>
      <c r="D10" s="1">
        <v>5425</v>
      </c>
      <c r="E10" s="2"/>
      <c r="F10" s="1">
        <v>24066</v>
      </c>
      <c r="G10" s="1">
        <v>5805</v>
      </c>
      <c r="H10" s="2">
        <v>424</v>
      </c>
      <c r="I10" s="1">
        <v>444768</v>
      </c>
      <c r="J10" s="1">
        <v>34742</v>
      </c>
      <c r="K10" s="7"/>
      <c r="L10" s="8"/>
      <c r="M10" s="26">
        <f t="shared" si="0"/>
        <v>7.2997120482251945E-2</v>
      </c>
      <c r="N10" s="4">
        <f t="shared" si="1"/>
        <v>361666.66666666669</v>
      </c>
      <c r="O10" s="5">
        <f t="shared" si="2"/>
        <v>0.933458064516129</v>
      </c>
      <c r="P10" s="5"/>
      <c r="Q10" s="22">
        <f t="shared" si="3"/>
        <v>54250</v>
      </c>
      <c r="R10" s="22">
        <f t="shared" si="4"/>
        <v>217000</v>
      </c>
      <c r="S10" s="22">
        <f t="shared" si="5"/>
        <v>90416.666666666672</v>
      </c>
      <c r="T10" s="22">
        <f t="shared" si="6"/>
        <v>45208.333333333336</v>
      </c>
      <c r="U10" s="22">
        <f t="shared" si="7"/>
        <v>5425</v>
      </c>
      <c r="V10" s="19">
        <f t="shared" si="8"/>
        <v>356241.66666666669</v>
      </c>
    </row>
    <row r="11" spans="1:22" ht="15" thickBot="1" x14ac:dyDescent="0.4">
      <c r="A11" s="46" t="s">
        <v>15</v>
      </c>
      <c r="B11" s="1">
        <v>60790</v>
      </c>
      <c r="C11" s="2"/>
      <c r="D11" s="1">
        <v>1623</v>
      </c>
      <c r="E11" s="2"/>
      <c r="F11" s="1">
        <v>20259</v>
      </c>
      <c r="G11" s="1">
        <v>2097</v>
      </c>
      <c r="H11" s="2">
        <v>56</v>
      </c>
      <c r="I11" s="1">
        <v>990021</v>
      </c>
      <c r="J11" s="1">
        <v>34144</v>
      </c>
      <c r="K11" s="7"/>
      <c r="L11" s="8"/>
      <c r="M11" s="26">
        <f t="shared" si="0"/>
        <v>2.6698470143115643E-2</v>
      </c>
      <c r="N11" s="4">
        <f t="shared" si="1"/>
        <v>108200</v>
      </c>
      <c r="O11" s="5">
        <f t="shared" si="2"/>
        <v>0.81276340110905732</v>
      </c>
      <c r="P11" s="5"/>
      <c r="Q11" s="22">
        <f t="shared" si="3"/>
        <v>16230</v>
      </c>
      <c r="R11" s="22">
        <f t="shared" si="4"/>
        <v>64920</v>
      </c>
      <c r="S11" s="22">
        <f t="shared" si="5"/>
        <v>27050</v>
      </c>
      <c r="T11" s="22">
        <f t="shared" si="6"/>
        <v>13525</v>
      </c>
      <c r="U11" s="22">
        <f t="shared" si="7"/>
        <v>1623</v>
      </c>
      <c r="V11" s="19">
        <f t="shared" si="8"/>
        <v>106577</v>
      </c>
    </row>
    <row r="12" spans="1:22" ht="15" thickBot="1" x14ac:dyDescent="0.4">
      <c r="A12" s="3" t="s">
        <v>11</v>
      </c>
      <c r="B12" s="1">
        <v>56014</v>
      </c>
      <c r="C12" s="2"/>
      <c r="D12" s="1">
        <v>5372</v>
      </c>
      <c r="E12" s="2"/>
      <c r="F12" s="1">
        <v>17474</v>
      </c>
      <c r="G12" s="1">
        <v>5609</v>
      </c>
      <c r="H12" s="2">
        <v>538</v>
      </c>
      <c r="I12" s="1">
        <v>537698</v>
      </c>
      <c r="J12" s="1">
        <v>53841</v>
      </c>
      <c r="K12" s="7"/>
      <c r="L12" s="8"/>
      <c r="M12" s="26">
        <f t="shared" si="0"/>
        <v>9.5904595279751495E-2</v>
      </c>
      <c r="N12" s="4">
        <f t="shared" si="1"/>
        <v>358133.33333333337</v>
      </c>
      <c r="O12" s="5">
        <f t="shared" si="2"/>
        <v>0.9512081161578555</v>
      </c>
      <c r="P12" s="5"/>
      <c r="Q12" s="22">
        <f t="shared" si="3"/>
        <v>53720.000000000007</v>
      </c>
      <c r="R12" s="22">
        <f t="shared" si="4"/>
        <v>214880.00000000003</v>
      </c>
      <c r="S12" s="22">
        <f t="shared" si="5"/>
        <v>89533.333333333343</v>
      </c>
      <c r="T12" s="22">
        <f t="shared" si="6"/>
        <v>44766.666666666672</v>
      </c>
      <c r="U12" s="22">
        <f t="shared" si="7"/>
        <v>5372</v>
      </c>
      <c r="V12" s="19">
        <f t="shared" si="8"/>
        <v>352761.33333333337</v>
      </c>
    </row>
    <row r="13" spans="1:22" ht="15" thickBot="1" x14ac:dyDescent="0.4">
      <c r="A13" s="46" t="s">
        <v>13</v>
      </c>
      <c r="B13" s="1">
        <v>53285</v>
      </c>
      <c r="C13" s="2"/>
      <c r="D13" s="1">
        <v>2364</v>
      </c>
      <c r="E13" s="2"/>
      <c r="F13" s="1">
        <v>42259</v>
      </c>
      <c r="G13" s="1">
        <v>2481</v>
      </c>
      <c r="H13" s="2">
        <v>110</v>
      </c>
      <c r="I13" s="1">
        <v>953321</v>
      </c>
      <c r="J13" s="1">
        <v>44386</v>
      </c>
      <c r="K13" s="7"/>
      <c r="L13" s="8"/>
      <c r="M13" s="26">
        <f t="shared" ref="M13:M34" si="9">D13/B13</f>
        <v>4.4365205967908418E-2</v>
      </c>
      <c r="N13" s="4">
        <f t="shared" ref="N13:N35" si="10">D13/$O$1</f>
        <v>157600</v>
      </c>
      <c r="O13" s="5">
        <f t="shared" ref="O13:O35" si="11">ABS(F13-N13)/N13</f>
        <v>0.73185913705583761</v>
      </c>
      <c r="P13" s="5"/>
      <c r="Q13" s="22">
        <f t="shared" ref="Q13:Q34" si="12">$Q$2*$N13</f>
        <v>23640</v>
      </c>
      <c r="R13" s="22">
        <f t="shared" ref="R13:R34" si="13">$R$2*$N13</f>
        <v>94560</v>
      </c>
      <c r="S13" s="22">
        <f t="shared" ref="S13:S34" si="14">$S$2*$N13</f>
        <v>39400</v>
      </c>
      <c r="T13" s="22">
        <f t="shared" ref="T13:T34" si="15">$T$2*$N13</f>
        <v>19700</v>
      </c>
      <c r="U13" s="22">
        <f t="shared" ref="U13:U34" si="16">$U$2*$N13</f>
        <v>2364</v>
      </c>
      <c r="V13" s="19">
        <f t="shared" ref="V13:V34" si="17">N13-U13</f>
        <v>155236</v>
      </c>
    </row>
    <row r="14" spans="1:22" ht="15" thickBot="1" x14ac:dyDescent="0.4">
      <c r="A14" s="3" t="s">
        <v>26</v>
      </c>
      <c r="B14" s="1">
        <v>49709</v>
      </c>
      <c r="C14" s="2"/>
      <c r="D14" s="1">
        <v>2428</v>
      </c>
      <c r="E14" s="2"/>
      <c r="F14" s="1">
        <v>43880</v>
      </c>
      <c r="G14" s="1">
        <v>8222</v>
      </c>
      <c r="H14" s="2">
        <v>402</v>
      </c>
      <c r="I14" s="1">
        <v>316797</v>
      </c>
      <c r="J14" s="1">
        <v>52401</v>
      </c>
      <c r="K14" s="8"/>
      <c r="L14" s="8"/>
      <c r="M14" s="26">
        <f t="shared" si="9"/>
        <v>4.8844273672775551E-2</v>
      </c>
      <c r="N14" s="4">
        <f t="shared" si="10"/>
        <v>161866.66666666669</v>
      </c>
      <c r="O14" s="5">
        <f t="shared" si="11"/>
        <v>0.72891268533772657</v>
      </c>
      <c r="P14" s="5"/>
      <c r="Q14" s="22">
        <f t="shared" si="12"/>
        <v>24280.000000000004</v>
      </c>
      <c r="R14" s="22">
        <f t="shared" si="13"/>
        <v>97120.000000000015</v>
      </c>
      <c r="S14" s="22">
        <f t="shared" si="14"/>
        <v>40466.666666666672</v>
      </c>
      <c r="T14" s="22">
        <f t="shared" si="15"/>
        <v>20233.333333333336</v>
      </c>
      <c r="U14" s="22">
        <f t="shared" si="16"/>
        <v>2428</v>
      </c>
      <c r="V14" s="19">
        <f t="shared" si="17"/>
        <v>159438.66666666669</v>
      </c>
    </row>
    <row r="15" spans="1:22" ht="15" thickBot="1" x14ac:dyDescent="0.4">
      <c r="A15" s="3" t="s">
        <v>16</v>
      </c>
      <c r="B15" s="1">
        <v>45266</v>
      </c>
      <c r="C15" s="2"/>
      <c r="D15" s="1">
        <v>1973</v>
      </c>
      <c r="E15" s="2"/>
      <c r="F15" s="1">
        <v>42596</v>
      </c>
      <c r="G15" s="1">
        <v>4263</v>
      </c>
      <c r="H15" s="2">
        <v>186</v>
      </c>
      <c r="I15" s="1">
        <v>523359</v>
      </c>
      <c r="J15" s="1">
        <v>49292</v>
      </c>
      <c r="K15" s="8"/>
      <c r="L15" s="8"/>
      <c r="M15" s="26">
        <f t="shared" si="9"/>
        <v>4.3586798038262715E-2</v>
      </c>
      <c r="N15" s="4">
        <f t="shared" si="10"/>
        <v>131533.33333333334</v>
      </c>
      <c r="O15" s="5">
        <f t="shared" si="11"/>
        <v>0.67615813482007103</v>
      </c>
      <c r="P15" s="5"/>
      <c r="Q15" s="22">
        <f t="shared" si="12"/>
        <v>19730</v>
      </c>
      <c r="R15" s="22">
        <f t="shared" si="13"/>
        <v>78920</v>
      </c>
      <c r="S15" s="22">
        <f t="shared" si="14"/>
        <v>32883.333333333336</v>
      </c>
      <c r="T15" s="22">
        <f t="shared" si="15"/>
        <v>16441.666666666668</v>
      </c>
      <c r="U15" s="22">
        <f t="shared" si="16"/>
        <v>1973</v>
      </c>
      <c r="V15" s="19">
        <f t="shared" si="17"/>
        <v>129560.33333333334</v>
      </c>
    </row>
    <row r="16" spans="1:22" ht="15" thickBot="1" x14ac:dyDescent="0.4">
      <c r="A16" s="3" t="s">
        <v>23</v>
      </c>
      <c r="B16" s="1">
        <v>41559</v>
      </c>
      <c r="C16" s="2"/>
      <c r="D16" s="1">
        <v>3826</v>
      </c>
      <c r="E16" s="2"/>
      <c r="F16" s="1">
        <v>30222</v>
      </c>
      <c r="G16" s="1">
        <v>11657</v>
      </c>
      <c r="H16" s="1">
        <v>1073</v>
      </c>
      <c r="I16" s="1">
        <v>235525</v>
      </c>
      <c r="J16" s="1">
        <v>66061</v>
      </c>
      <c r="K16" s="8"/>
      <c r="L16" s="8"/>
      <c r="M16" s="26">
        <f t="shared" si="9"/>
        <v>9.2061887918381102E-2</v>
      </c>
      <c r="N16" s="4">
        <f t="shared" si="10"/>
        <v>255066.66666666669</v>
      </c>
      <c r="O16" s="5">
        <f t="shared" si="11"/>
        <v>0.88151332984840569</v>
      </c>
      <c r="P16" s="5"/>
      <c r="Q16" s="22">
        <f t="shared" si="12"/>
        <v>38260</v>
      </c>
      <c r="R16" s="22">
        <f t="shared" si="13"/>
        <v>153040</v>
      </c>
      <c r="S16" s="22">
        <f t="shared" si="14"/>
        <v>63766.666666666672</v>
      </c>
      <c r="T16" s="22">
        <f t="shared" si="15"/>
        <v>31883.333333333336</v>
      </c>
      <c r="U16" s="22">
        <f t="shared" si="16"/>
        <v>3826</v>
      </c>
      <c r="V16" s="19">
        <f t="shared" si="17"/>
        <v>251240.66666666669</v>
      </c>
    </row>
    <row r="17" spans="1:22" ht="15" thickBot="1" x14ac:dyDescent="0.4">
      <c r="A17" s="3" t="s">
        <v>29</v>
      </c>
      <c r="B17" s="1">
        <v>41401</v>
      </c>
      <c r="C17" s="2"/>
      <c r="D17" s="1">
        <v>1338</v>
      </c>
      <c r="E17" s="2"/>
      <c r="F17" s="1">
        <v>34591</v>
      </c>
      <c r="G17" s="1">
        <v>4850</v>
      </c>
      <c r="H17" s="2">
        <v>157</v>
      </c>
      <c r="I17" s="1">
        <v>319600</v>
      </c>
      <c r="J17" s="1">
        <v>37444</v>
      </c>
      <c r="K17" s="7"/>
      <c r="L17" s="8"/>
      <c r="M17" s="26">
        <f t="shared" si="9"/>
        <v>3.2318059950242749E-2</v>
      </c>
      <c r="N17" s="4">
        <f t="shared" si="10"/>
        <v>89200</v>
      </c>
      <c r="O17" s="5">
        <f t="shared" si="11"/>
        <v>0.61220852017937222</v>
      </c>
      <c r="P17" s="5"/>
      <c r="Q17" s="22">
        <f t="shared" si="12"/>
        <v>13380</v>
      </c>
      <c r="R17" s="22">
        <f t="shared" si="13"/>
        <v>53520</v>
      </c>
      <c r="S17" s="22">
        <f t="shared" si="14"/>
        <v>22300</v>
      </c>
      <c r="T17" s="22">
        <f t="shared" si="15"/>
        <v>11150</v>
      </c>
      <c r="U17" s="22">
        <f t="shared" si="16"/>
        <v>1338</v>
      </c>
      <c r="V17" s="19">
        <f t="shared" si="17"/>
        <v>87862</v>
      </c>
    </row>
    <row r="18" spans="1:22" ht="15" thickBot="1" x14ac:dyDescent="0.4">
      <c r="A18" s="46" t="s">
        <v>14</v>
      </c>
      <c r="B18" s="1">
        <v>38809</v>
      </c>
      <c r="C18" s="2"/>
      <c r="D18" s="1">
        <v>2745</v>
      </c>
      <c r="E18" s="2"/>
      <c r="F18" s="1">
        <v>7364</v>
      </c>
      <c r="G18" s="1">
        <v>8348</v>
      </c>
      <c r="H18" s="2">
        <v>590</v>
      </c>
      <c r="I18" s="1">
        <v>355027</v>
      </c>
      <c r="J18" s="1">
        <v>76370</v>
      </c>
      <c r="K18" s="7"/>
      <c r="L18" s="8"/>
      <c r="M18" s="26">
        <f t="shared" si="9"/>
        <v>7.0731016001442965E-2</v>
      </c>
      <c r="N18" s="4">
        <f t="shared" si="10"/>
        <v>183000</v>
      </c>
      <c r="O18" s="5">
        <f t="shared" si="11"/>
        <v>0.95975956284153008</v>
      </c>
      <c r="P18" s="5"/>
      <c r="Q18" s="22">
        <f t="shared" si="12"/>
        <v>27450</v>
      </c>
      <c r="R18" s="22">
        <f t="shared" si="13"/>
        <v>109800</v>
      </c>
      <c r="S18" s="22">
        <f t="shared" si="14"/>
        <v>45750</v>
      </c>
      <c r="T18" s="22">
        <f t="shared" si="15"/>
        <v>22875</v>
      </c>
      <c r="U18" s="22">
        <f t="shared" si="16"/>
        <v>2745</v>
      </c>
      <c r="V18" s="19">
        <f t="shared" si="17"/>
        <v>180255</v>
      </c>
    </row>
    <row r="19" spans="1:22" ht="15" thickBot="1" x14ac:dyDescent="0.4">
      <c r="A19" s="46" t="s">
        <v>21</v>
      </c>
      <c r="B19" s="1">
        <v>33957</v>
      </c>
      <c r="C19" s="2"/>
      <c r="D19" s="1">
        <v>2110</v>
      </c>
      <c r="E19" s="2"/>
      <c r="F19" s="1">
        <v>25828</v>
      </c>
      <c r="G19" s="1">
        <v>2905</v>
      </c>
      <c r="H19" s="2">
        <v>181</v>
      </c>
      <c r="I19" s="1">
        <v>360012</v>
      </c>
      <c r="J19" s="1">
        <v>30799</v>
      </c>
      <c r="K19" s="7"/>
      <c r="L19" s="8"/>
      <c r="M19" s="26">
        <f t="shared" si="9"/>
        <v>6.2137409076184584E-2</v>
      </c>
      <c r="N19" s="4">
        <f t="shared" si="10"/>
        <v>140666.66666666669</v>
      </c>
      <c r="O19" s="5">
        <f t="shared" si="11"/>
        <v>0.81638862559241709</v>
      </c>
      <c r="P19" s="5"/>
      <c r="Q19" s="22">
        <f t="shared" si="12"/>
        <v>21100.000000000004</v>
      </c>
      <c r="R19" s="22">
        <f t="shared" si="13"/>
        <v>84400.000000000015</v>
      </c>
      <c r="S19" s="22">
        <f t="shared" si="14"/>
        <v>35166.666666666672</v>
      </c>
      <c r="T19" s="22">
        <f t="shared" si="15"/>
        <v>17583.333333333336</v>
      </c>
      <c r="U19" s="22">
        <f t="shared" si="16"/>
        <v>2110</v>
      </c>
      <c r="V19" s="19">
        <f t="shared" si="17"/>
        <v>138556.66666666669</v>
      </c>
    </row>
    <row r="20" spans="1:22" ht="15" thickBot="1" x14ac:dyDescent="0.4">
      <c r="A20" s="3" t="s">
        <v>27</v>
      </c>
      <c r="B20" s="1">
        <v>33068</v>
      </c>
      <c r="C20" s="2"/>
      <c r="D20" s="1">
        <v>2068</v>
      </c>
      <c r="E20" s="2"/>
      <c r="F20" s="1">
        <v>28222</v>
      </c>
      <c r="G20" s="1">
        <v>4912</v>
      </c>
      <c r="H20" s="2">
        <v>307</v>
      </c>
      <c r="I20" s="1">
        <v>242287</v>
      </c>
      <c r="J20" s="1">
        <v>35989</v>
      </c>
      <c r="K20" s="7"/>
      <c r="L20" s="8"/>
      <c r="M20" s="26">
        <f t="shared" si="9"/>
        <v>6.2537800895125201E-2</v>
      </c>
      <c r="N20" s="4">
        <f t="shared" si="10"/>
        <v>137866.66666666669</v>
      </c>
      <c r="O20" s="5">
        <f t="shared" si="11"/>
        <v>0.7952949709864604</v>
      </c>
      <c r="P20" s="5"/>
      <c r="Q20" s="22">
        <f t="shared" si="12"/>
        <v>20680.000000000004</v>
      </c>
      <c r="R20" s="22">
        <f t="shared" si="13"/>
        <v>82720.000000000015</v>
      </c>
      <c r="S20" s="22">
        <f t="shared" si="14"/>
        <v>34466.666666666672</v>
      </c>
      <c r="T20" s="22">
        <f t="shared" si="15"/>
        <v>17233.333333333336</v>
      </c>
      <c r="U20" s="22">
        <f t="shared" si="16"/>
        <v>2068</v>
      </c>
      <c r="V20" s="19">
        <f t="shared" si="17"/>
        <v>135798.66666666669</v>
      </c>
    </row>
    <row r="21" spans="1:22" ht="15" thickBot="1" x14ac:dyDescent="0.4">
      <c r="A21" s="3" t="s">
        <v>24</v>
      </c>
      <c r="B21" s="1">
        <v>25764</v>
      </c>
      <c r="C21" s="56">
        <v>44</v>
      </c>
      <c r="D21" s="2">
        <v>868</v>
      </c>
      <c r="E21" s="57">
        <v>1</v>
      </c>
      <c r="F21" s="1">
        <v>9942</v>
      </c>
      <c r="G21" s="1">
        <v>2457</v>
      </c>
      <c r="H21" s="2">
        <v>83</v>
      </c>
      <c r="I21" s="1">
        <v>375192</v>
      </c>
      <c r="J21" s="1">
        <v>35773</v>
      </c>
      <c r="K21" s="7"/>
      <c r="L21" s="8"/>
      <c r="M21" s="26">
        <f t="shared" si="9"/>
        <v>3.3690420742120787E-2</v>
      </c>
      <c r="N21" s="4">
        <f t="shared" si="10"/>
        <v>57866.666666666672</v>
      </c>
      <c r="O21" s="5">
        <f t="shared" si="11"/>
        <v>0.82819124423963131</v>
      </c>
      <c r="P21" s="5"/>
      <c r="Q21" s="22">
        <f t="shared" si="12"/>
        <v>8680</v>
      </c>
      <c r="R21" s="22">
        <f t="shared" si="13"/>
        <v>34720</v>
      </c>
      <c r="S21" s="22">
        <f t="shared" si="14"/>
        <v>14466.666666666668</v>
      </c>
      <c r="T21" s="22">
        <f t="shared" si="15"/>
        <v>7233.3333333333339</v>
      </c>
      <c r="U21" s="22">
        <f t="shared" si="16"/>
        <v>868</v>
      </c>
      <c r="V21" s="19">
        <f t="shared" si="17"/>
        <v>56998.666666666672</v>
      </c>
    </row>
    <row r="22" spans="1:22" ht="15" thickBot="1" x14ac:dyDescent="0.4">
      <c r="A22" s="3" t="s">
        <v>18</v>
      </c>
      <c r="B22" s="1">
        <v>25121</v>
      </c>
      <c r="C22" s="2"/>
      <c r="D22" s="1">
        <v>1421</v>
      </c>
      <c r="E22" s="2"/>
      <c r="F22" s="1">
        <v>21978</v>
      </c>
      <c r="G22" s="1">
        <v>4362</v>
      </c>
      <c r="H22" s="2">
        <v>247</v>
      </c>
      <c r="I22" s="1">
        <v>166596</v>
      </c>
      <c r="J22" s="1">
        <v>28929</v>
      </c>
      <c r="K22" s="8"/>
      <c r="L22" s="8"/>
      <c r="M22" s="26">
        <f t="shared" si="9"/>
        <v>5.6566219497631465E-2</v>
      </c>
      <c r="N22" s="4">
        <f t="shared" si="10"/>
        <v>94733.333333333343</v>
      </c>
      <c r="O22" s="5">
        <f t="shared" si="11"/>
        <v>0.7680014074595356</v>
      </c>
      <c r="P22" s="5"/>
      <c r="Q22" s="22">
        <f t="shared" si="12"/>
        <v>14210.000000000002</v>
      </c>
      <c r="R22" s="22">
        <f t="shared" si="13"/>
        <v>56840.000000000007</v>
      </c>
      <c r="S22" s="22">
        <f t="shared" si="14"/>
        <v>23683.333333333336</v>
      </c>
      <c r="T22" s="22">
        <f t="shared" si="15"/>
        <v>11841.666666666668</v>
      </c>
      <c r="U22" s="22">
        <f t="shared" si="16"/>
        <v>1421</v>
      </c>
      <c r="V22" s="19">
        <f t="shared" si="17"/>
        <v>93312.333333333343</v>
      </c>
    </row>
    <row r="23" spans="1:22" ht="15" thickBot="1" x14ac:dyDescent="0.4">
      <c r="A23" s="3" t="s">
        <v>32</v>
      </c>
      <c r="B23" s="1">
        <v>22947</v>
      </c>
      <c r="C23" s="2"/>
      <c r="D23" s="2">
        <v>977</v>
      </c>
      <c r="E23" s="2"/>
      <c r="F23" s="1">
        <v>5315</v>
      </c>
      <c r="G23" s="1">
        <v>4069</v>
      </c>
      <c r="H23" s="2">
        <v>173</v>
      </c>
      <c r="I23" s="1">
        <v>225208</v>
      </c>
      <c r="J23" s="1">
        <v>39933</v>
      </c>
      <c r="K23" s="7"/>
      <c r="L23" s="8"/>
      <c r="M23" s="26">
        <f t="shared" si="9"/>
        <v>4.2576371638994207E-2</v>
      </c>
      <c r="N23" s="4">
        <f t="shared" si="10"/>
        <v>65133.333333333336</v>
      </c>
      <c r="O23" s="5">
        <f t="shared" si="11"/>
        <v>0.91839815762538379</v>
      </c>
      <c r="P23" s="5"/>
      <c r="Q23" s="22">
        <f t="shared" si="12"/>
        <v>9770</v>
      </c>
      <c r="R23" s="22">
        <f t="shared" si="13"/>
        <v>39080</v>
      </c>
      <c r="S23" s="22">
        <f t="shared" si="14"/>
        <v>16283.333333333334</v>
      </c>
      <c r="T23" s="22">
        <f t="shared" si="15"/>
        <v>8141.666666666667</v>
      </c>
      <c r="U23" s="22">
        <f t="shared" si="16"/>
        <v>977</v>
      </c>
      <c r="V23" s="19">
        <f t="shared" si="17"/>
        <v>64156.333333333336</v>
      </c>
    </row>
    <row r="24" spans="1:22" ht="15" thickBot="1" x14ac:dyDescent="0.4">
      <c r="A24" s="46" t="s">
        <v>9</v>
      </c>
      <c r="B24" s="1">
        <v>21821</v>
      </c>
      <c r="C24" s="2"/>
      <c r="D24" s="1">
        <v>1105</v>
      </c>
      <c r="E24" s="2"/>
      <c r="F24" s="1">
        <v>14695</v>
      </c>
      <c r="G24" s="1">
        <v>2866</v>
      </c>
      <c r="H24" s="2">
        <v>145</v>
      </c>
      <c r="I24" s="1">
        <v>343091</v>
      </c>
      <c r="J24" s="1">
        <v>45055</v>
      </c>
      <c r="K24" s="7"/>
      <c r="L24" s="8"/>
      <c r="M24" s="26">
        <f t="shared" si="9"/>
        <v>5.063929242472847E-2</v>
      </c>
      <c r="N24" s="4">
        <f t="shared" si="10"/>
        <v>73666.666666666672</v>
      </c>
      <c r="O24" s="5">
        <f t="shared" si="11"/>
        <v>0.80052036199095022</v>
      </c>
      <c r="P24" s="5"/>
      <c r="Q24" s="22">
        <f t="shared" si="12"/>
        <v>11050</v>
      </c>
      <c r="R24" s="22">
        <f t="shared" si="13"/>
        <v>44200</v>
      </c>
      <c r="S24" s="22">
        <f t="shared" si="14"/>
        <v>18416.666666666668</v>
      </c>
      <c r="T24" s="22">
        <f t="shared" si="15"/>
        <v>9208.3333333333339</v>
      </c>
      <c r="U24" s="22">
        <f t="shared" si="16"/>
        <v>1105</v>
      </c>
      <c r="V24" s="19">
        <f t="shared" si="17"/>
        <v>72561.666666666672</v>
      </c>
    </row>
    <row r="25" spans="1:22" ht="15" thickBot="1" x14ac:dyDescent="0.4">
      <c r="A25" s="3" t="s">
        <v>20</v>
      </c>
      <c r="B25" s="1">
        <v>21679</v>
      </c>
      <c r="C25" s="2"/>
      <c r="D25" s="2">
        <v>356</v>
      </c>
      <c r="E25" s="2"/>
      <c r="F25" s="1">
        <v>7407</v>
      </c>
      <c r="G25" s="1">
        <v>3174</v>
      </c>
      <c r="H25" s="2">
        <v>52</v>
      </c>
      <c r="I25" s="1">
        <v>415989</v>
      </c>
      <c r="J25" s="1">
        <v>60914</v>
      </c>
      <c r="K25" s="7"/>
      <c r="L25" s="8"/>
      <c r="M25" s="26">
        <f t="shared" si="9"/>
        <v>1.6421421652290234E-2</v>
      </c>
      <c r="N25" s="4">
        <f t="shared" si="10"/>
        <v>23733.333333333336</v>
      </c>
      <c r="O25" s="5">
        <f t="shared" si="11"/>
        <v>0.68790730337078654</v>
      </c>
      <c r="P25" s="5"/>
      <c r="Q25" s="22">
        <f t="shared" si="12"/>
        <v>3560.0000000000005</v>
      </c>
      <c r="R25" s="22">
        <f t="shared" si="13"/>
        <v>14240.000000000002</v>
      </c>
      <c r="S25" s="22">
        <f t="shared" si="14"/>
        <v>5933.3333333333339</v>
      </c>
      <c r="T25" s="22">
        <f t="shared" si="15"/>
        <v>2966.666666666667</v>
      </c>
      <c r="U25" s="22">
        <f t="shared" si="16"/>
        <v>356</v>
      </c>
      <c r="V25" s="19">
        <f t="shared" si="17"/>
        <v>23377.333333333336</v>
      </c>
    </row>
    <row r="26" spans="1:22" ht="15" thickBot="1" x14ac:dyDescent="0.4">
      <c r="A26" s="3" t="s">
        <v>41</v>
      </c>
      <c r="B26" s="1">
        <v>18689</v>
      </c>
      <c r="C26" s="56">
        <v>103</v>
      </c>
      <c r="D26" s="2">
        <v>519</v>
      </c>
      <c r="E26" s="57">
        <v>13</v>
      </c>
      <c r="F26" s="1">
        <v>7607</v>
      </c>
      <c r="G26" s="1">
        <v>5923</v>
      </c>
      <c r="H26" s="2">
        <v>164</v>
      </c>
      <c r="I26" s="1">
        <v>145108</v>
      </c>
      <c r="J26" s="1">
        <v>45992</v>
      </c>
      <c r="K26" s="7"/>
      <c r="L26" s="8"/>
      <c r="M26" s="26">
        <f t="shared" si="9"/>
        <v>2.7770346192947722E-2</v>
      </c>
      <c r="N26" s="4">
        <f t="shared" si="10"/>
        <v>34600</v>
      </c>
      <c r="O26" s="5">
        <f t="shared" si="11"/>
        <v>0.78014450867052021</v>
      </c>
      <c r="P26" s="5"/>
      <c r="Q26" s="22">
        <f t="shared" si="12"/>
        <v>5190</v>
      </c>
      <c r="R26" s="22">
        <f t="shared" si="13"/>
        <v>20760</v>
      </c>
      <c r="S26" s="22">
        <f t="shared" si="14"/>
        <v>8650</v>
      </c>
      <c r="T26" s="22">
        <f t="shared" si="15"/>
        <v>4325</v>
      </c>
      <c r="U26" s="22">
        <f t="shared" si="16"/>
        <v>519</v>
      </c>
      <c r="V26" s="19">
        <f t="shared" si="17"/>
        <v>34081</v>
      </c>
    </row>
    <row r="27" spans="1:22" ht="15" thickBot="1" x14ac:dyDescent="0.4">
      <c r="A27" s="3" t="s">
        <v>33</v>
      </c>
      <c r="B27" s="1">
        <v>17763</v>
      </c>
      <c r="C27" s="2"/>
      <c r="D27" s="2">
        <v>857</v>
      </c>
      <c r="E27" s="2"/>
      <c r="F27" s="1">
        <v>16836</v>
      </c>
      <c r="G27" s="1">
        <v>2440</v>
      </c>
      <c r="H27" s="2">
        <v>118</v>
      </c>
      <c r="I27" s="1">
        <v>287605</v>
      </c>
      <c r="J27" s="1">
        <v>39513</v>
      </c>
      <c r="K27" s="8"/>
      <c r="L27" s="8"/>
      <c r="M27" s="26">
        <f t="shared" si="9"/>
        <v>4.8246354782412883E-2</v>
      </c>
      <c r="N27" s="4">
        <f t="shared" si="10"/>
        <v>57133.333333333336</v>
      </c>
      <c r="O27" s="5">
        <f t="shared" si="11"/>
        <v>0.70532088681446914</v>
      </c>
      <c r="P27" s="5"/>
      <c r="Q27" s="22">
        <f t="shared" si="12"/>
        <v>8570</v>
      </c>
      <c r="R27" s="22">
        <f t="shared" si="13"/>
        <v>34280</v>
      </c>
      <c r="S27" s="22">
        <f t="shared" si="14"/>
        <v>14283.333333333334</v>
      </c>
      <c r="T27" s="22">
        <f t="shared" si="15"/>
        <v>7141.666666666667</v>
      </c>
      <c r="U27" s="22">
        <f t="shared" si="16"/>
        <v>857</v>
      </c>
      <c r="V27" s="19">
        <f t="shared" si="17"/>
        <v>56276.333333333336</v>
      </c>
    </row>
    <row r="28" spans="1:22" ht="15" thickBot="1" x14ac:dyDescent="0.4">
      <c r="A28" s="3" t="s">
        <v>22</v>
      </c>
      <c r="B28" s="1">
        <v>16974</v>
      </c>
      <c r="C28" s="2"/>
      <c r="D28" s="2">
        <v>550</v>
      </c>
      <c r="E28" s="2"/>
      <c r="F28" s="1">
        <v>6040</v>
      </c>
      <c r="G28" s="1">
        <v>2915</v>
      </c>
      <c r="H28" s="2">
        <v>94</v>
      </c>
      <c r="I28" s="1">
        <v>237693</v>
      </c>
      <c r="J28" s="1">
        <v>40824</v>
      </c>
      <c r="K28" s="7"/>
      <c r="L28" s="8"/>
      <c r="M28" s="26">
        <f t="shared" si="9"/>
        <v>3.2402497938022856E-2</v>
      </c>
      <c r="N28" s="4">
        <f t="shared" si="10"/>
        <v>36666.666666666672</v>
      </c>
      <c r="O28" s="5">
        <f t="shared" si="11"/>
        <v>0.83527272727272728</v>
      </c>
      <c r="P28" s="5"/>
      <c r="Q28" s="22">
        <f t="shared" si="12"/>
        <v>5500.0000000000009</v>
      </c>
      <c r="R28" s="22">
        <f t="shared" si="13"/>
        <v>22000.000000000004</v>
      </c>
      <c r="S28" s="22">
        <f t="shared" si="14"/>
        <v>9166.6666666666679</v>
      </c>
      <c r="T28" s="22">
        <f t="shared" si="15"/>
        <v>4583.3333333333339</v>
      </c>
      <c r="U28" s="22">
        <f t="shared" si="16"/>
        <v>550</v>
      </c>
      <c r="V28" s="19">
        <f t="shared" si="17"/>
        <v>36116.666666666672</v>
      </c>
    </row>
    <row r="29" spans="1:22" ht="15" thickBot="1" x14ac:dyDescent="0.4">
      <c r="A29" s="3" t="s">
        <v>36</v>
      </c>
      <c r="B29" s="1">
        <v>16530</v>
      </c>
      <c r="C29" s="2"/>
      <c r="D29" s="2">
        <v>591</v>
      </c>
      <c r="E29" s="2"/>
      <c r="F29" s="1">
        <v>6584</v>
      </c>
      <c r="G29" s="1">
        <v>3371</v>
      </c>
      <c r="H29" s="2">
        <v>121</v>
      </c>
      <c r="I29" s="1">
        <v>204349</v>
      </c>
      <c r="J29" s="1">
        <v>41677</v>
      </c>
      <c r="K29" s="8"/>
      <c r="L29" s="8"/>
      <c r="M29" s="26">
        <f t="shared" si="9"/>
        <v>3.5753176043557169E-2</v>
      </c>
      <c r="N29" s="4">
        <f t="shared" si="10"/>
        <v>39400</v>
      </c>
      <c r="O29" s="5">
        <f t="shared" si="11"/>
        <v>0.83289340101522846</v>
      </c>
      <c r="P29" s="5"/>
      <c r="Q29" s="22">
        <f t="shared" si="12"/>
        <v>5910</v>
      </c>
      <c r="R29" s="22">
        <f t="shared" si="13"/>
        <v>23640</v>
      </c>
      <c r="S29" s="22">
        <f t="shared" si="14"/>
        <v>9850</v>
      </c>
      <c r="T29" s="22">
        <f t="shared" si="15"/>
        <v>4925</v>
      </c>
      <c r="U29" s="22">
        <f t="shared" si="16"/>
        <v>591</v>
      </c>
      <c r="V29" s="19">
        <f t="shared" si="17"/>
        <v>38809</v>
      </c>
    </row>
    <row r="30" spans="1:22" ht="15" thickBot="1" x14ac:dyDescent="0.4">
      <c r="A30" s="3" t="s">
        <v>40</v>
      </c>
      <c r="B30" s="1">
        <v>14494</v>
      </c>
      <c r="C30" s="2"/>
      <c r="D30" s="2">
        <v>677</v>
      </c>
      <c r="E30" s="2"/>
      <c r="F30" s="1">
        <v>12733</v>
      </c>
      <c r="G30" s="1">
        <v>13682</v>
      </c>
      <c r="H30" s="2">
        <v>639</v>
      </c>
      <c r="I30" s="1">
        <v>140365</v>
      </c>
      <c r="J30" s="1">
        <v>132500</v>
      </c>
      <c r="K30" s="8"/>
      <c r="L30" s="8"/>
      <c r="M30" s="26">
        <f t="shared" si="9"/>
        <v>4.6708983027459641E-2</v>
      </c>
      <c r="N30" s="4">
        <f t="shared" si="10"/>
        <v>45133.333333333336</v>
      </c>
      <c r="O30" s="5">
        <f t="shared" si="11"/>
        <v>0.71788035450516985</v>
      </c>
      <c r="P30" s="5"/>
      <c r="Q30" s="22">
        <f t="shared" si="12"/>
        <v>6770</v>
      </c>
      <c r="R30" s="22">
        <f t="shared" si="13"/>
        <v>27080</v>
      </c>
      <c r="S30" s="22">
        <f t="shared" si="14"/>
        <v>11283.333333333334</v>
      </c>
      <c r="T30" s="22">
        <f t="shared" si="15"/>
        <v>5641.666666666667</v>
      </c>
      <c r="U30" s="22">
        <f t="shared" si="16"/>
        <v>677</v>
      </c>
      <c r="V30" s="19">
        <f t="shared" si="17"/>
        <v>44456.333333333336</v>
      </c>
    </row>
    <row r="31" spans="1:22" ht="15" thickBot="1" x14ac:dyDescent="0.4">
      <c r="A31" s="3" t="s">
        <v>30</v>
      </c>
      <c r="B31" s="1">
        <v>14372</v>
      </c>
      <c r="C31" s="2"/>
      <c r="D31" s="2">
        <v>693</v>
      </c>
      <c r="E31" s="2"/>
      <c r="F31" s="1">
        <v>4278</v>
      </c>
      <c r="G31" s="1">
        <v>4829</v>
      </c>
      <c r="H31" s="2">
        <v>233</v>
      </c>
      <c r="I31" s="1">
        <v>163530</v>
      </c>
      <c r="J31" s="1">
        <v>54947</v>
      </c>
      <c r="K31" s="7"/>
      <c r="L31" s="8"/>
      <c r="M31" s="26">
        <f t="shared" si="9"/>
        <v>4.82187586974673E-2</v>
      </c>
      <c r="N31" s="4">
        <f t="shared" si="10"/>
        <v>46200</v>
      </c>
      <c r="O31" s="5">
        <f t="shared" si="11"/>
        <v>0.90740259740259743</v>
      </c>
      <c r="P31" s="5"/>
      <c r="Q31" s="22">
        <f t="shared" si="12"/>
        <v>6930</v>
      </c>
      <c r="R31" s="22">
        <f t="shared" si="13"/>
        <v>27720</v>
      </c>
      <c r="S31" s="22">
        <f t="shared" si="14"/>
        <v>11550</v>
      </c>
      <c r="T31" s="22">
        <f t="shared" si="15"/>
        <v>5775</v>
      </c>
      <c r="U31" s="22">
        <f t="shared" si="16"/>
        <v>693</v>
      </c>
      <c r="V31" s="19">
        <f t="shared" si="17"/>
        <v>45507</v>
      </c>
    </row>
    <row r="32" spans="1:22" ht="15" thickBot="1" x14ac:dyDescent="0.4">
      <c r="A32" s="3" t="s">
        <v>50</v>
      </c>
      <c r="B32" s="1">
        <v>13261</v>
      </c>
      <c r="C32" s="2"/>
      <c r="D32" s="2">
        <v>164</v>
      </c>
      <c r="E32" s="2"/>
      <c r="F32" s="1">
        <v>12748</v>
      </c>
      <c r="G32" s="1">
        <v>6855</v>
      </c>
      <c r="H32" s="2">
        <v>85</v>
      </c>
      <c r="I32" s="1">
        <v>95187</v>
      </c>
      <c r="J32" s="1">
        <v>49207</v>
      </c>
      <c r="K32" s="7"/>
      <c r="L32" s="8"/>
      <c r="M32" s="26">
        <f t="shared" si="9"/>
        <v>1.2367091471231431E-2</v>
      </c>
      <c r="N32" s="4">
        <f t="shared" si="10"/>
        <v>10933.333333333334</v>
      </c>
      <c r="O32" s="5">
        <f t="shared" si="11"/>
        <v>0.16597560975609749</v>
      </c>
      <c r="P32" s="5"/>
      <c r="Q32" s="22">
        <f t="shared" si="12"/>
        <v>1640</v>
      </c>
      <c r="R32" s="22">
        <f t="shared" si="13"/>
        <v>6560</v>
      </c>
      <c r="S32" s="22">
        <f t="shared" si="14"/>
        <v>2733.3333333333335</v>
      </c>
      <c r="T32" s="22">
        <f t="shared" si="15"/>
        <v>1366.6666666666667</v>
      </c>
      <c r="U32" s="22">
        <f t="shared" si="16"/>
        <v>164</v>
      </c>
      <c r="V32" s="19">
        <f t="shared" si="17"/>
        <v>10769.333333333334</v>
      </c>
    </row>
    <row r="33" spans="1:22" ht="15" thickBot="1" x14ac:dyDescent="0.4">
      <c r="A33" s="3" t="s">
        <v>35</v>
      </c>
      <c r="B33" s="1">
        <v>12990</v>
      </c>
      <c r="C33" s="2"/>
      <c r="D33" s="2">
        <v>715</v>
      </c>
      <c r="E33" s="2"/>
      <c r="F33" s="1">
        <v>9228</v>
      </c>
      <c r="G33" s="1">
        <v>2117</v>
      </c>
      <c r="H33" s="2">
        <v>116</v>
      </c>
      <c r="I33" s="1">
        <v>185240</v>
      </c>
      <c r="J33" s="1">
        <v>30182</v>
      </c>
      <c r="K33" s="7"/>
      <c r="L33" s="8"/>
      <c r="M33" s="26">
        <f t="shared" si="9"/>
        <v>5.5042340261739799E-2</v>
      </c>
      <c r="N33" s="4">
        <f t="shared" si="10"/>
        <v>47666.666666666672</v>
      </c>
      <c r="O33" s="5">
        <f t="shared" si="11"/>
        <v>0.80640559440559445</v>
      </c>
      <c r="P33" s="5"/>
      <c r="Q33" s="22">
        <f t="shared" si="12"/>
        <v>7150.0000000000009</v>
      </c>
      <c r="R33" s="22">
        <f t="shared" si="13"/>
        <v>28600.000000000004</v>
      </c>
      <c r="S33" s="22">
        <f t="shared" si="14"/>
        <v>11916.666666666668</v>
      </c>
      <c r="T33" s="22">
        <f t="shared" si="15"/>
        <v>5958.3333333333339</v>
      </c>
      <c r="U33" s="22">
        <f t="shared" si="16"/>
        <v>715</v>
      </c>
      <c r="V33" s="19">
        <f t="shared" si="17"/>
        <v>46951.666666666672</v>
      </c>
    </row>
    <row r="34" spans="1:22" ht="15" thickBot="1" x14ac:dyDescent="0.4">
      <c r="A34" s="3" t="s">
        <v>25</v>
      </c>
      <c r="B34" s="1">
        <v>10788</v>
      </c>
      <c r="C34" s="2"/>
      <c r="D34" s="2">
        <v>470</v>
      </c>
      <c r="E34" s="2"/>
      <c r="F34" s="1">
        <v>4275</v>
      </c>
      <c r="G34" s="1">
        <v>2095</v>
      </c>
      <c r="H34" s="2">
        <v>91</v>
      </c>
      <c r="I34" s="1">
        <v>182249</v>
      </c>
      <c r="J34" s="1">
        <v>35397</v>
      </c>
      <c r="K34" s="7"/>
      <c r="L34" s="8"/>
      <c r="M34" s="26">
        <f t="shared" si="9"/>
        <v>4.3566926214312199E-2</v>
      </c>
      <c r="N34" s="4">
        <f t="shared" si="10"/>
        <v>31333.333333333336</v>
      </c>
      <c r="O34" s="5">
        <f t="shared" si="11"/>
        <v>0.86356382978723401</v>
      </c>
      <c r="P34" s="5"/>
      <c r="Q34" s="22">
        <f t="shared" si="12"/>
        <v>4700</v>
      </c>
      <c r="R34" s="22">
        <f t="shared" si="13"/>
        <v>18800</v>
      </c>
      <c r="S34" s="22">
        <f t="shared" si="14"/>
        <v>7833.3333333333339</v>
      </c>
      <c r="T34" s="22">
        <f t="shared" si="15"/>
        <v>3916.666666666667</v>
      </c>
      <c r="U34" s="22">
        <f t="shared" si="16"/>
        <v>470</v>
      </c>
      <c r="V34" s="19">
        <f t="shared" si="17"/>
        <v>30863.333333333336</v>
      </c>
    </row>
    <row r="35" spans="1:22" ht="15" thickBot="1" x14ac:dyDescent="0.4">
      <c r="A35" s="3" t="s">
        <v>45</v>
      </c>
      <c r="B35" s="1">
        <v>9450</v>
      </c>
      <c r="C35" s="2"/>
      <c r="D35" s="2">
        <v>216</v>
      </c>
      <c r="E35" s="2"/>
      <c r="F35" s="1">
        <v>5215</v>
      </c>
      <c r="G35" s="1">
        <v>3244</v>
      </c>
      <c r="H35" s="2">
        <v>74</v>
      </c>
      <c r="I35" s="1">
        <v>84488</v>
      </c>
      <c r="J35" s="1">
        <v>29001</v>
      </c>
      <c r="K35" s="7"/>
      <c r="L35" s="8"/>
      <c r="M35" s="25"/>
      <c r="N35" s="4">
        <f t="shared" si="10"/>
        <v>14400</v>
      </c>
      <c r="O35" s="5">
        <f t="shared" si="11"/>
        <v>0.63784722222222223</v>
      </c>
      <c r="P35" s="5"/>
      <c r="Q35" s="22">
        <f>Q32*$N35</f>
        <v>23616000</v>
      </c>
      <c r="R35" s="22">
        <f>R32*$N35</f>
        <v>94464000</v>
      </c>
      <c r="S35" s="22">
        <f>S32*$N35</f>
        <v>39360000</v>
      </c>
      <c r="T35" s="22">
        <f>T32*$N35</f>
        <v>19680000</v>
      </c>
      <c r="U35" s="22">
        <f>U32*$N35</f>
        <v>2361600</v>
      </c>
    </row>
    <row r="36" spans="1:22" ht="15" thickBot="1" x14ac:dyDescent="0.4">
      <c r="A36" s="3" t="s">
        <v>38</v>
      </c>
      <c r="B36" s="1">
        <v>9185</v>
      </c>
      <c r="C36" s="2"/>
      <c r="D36" s="2">
        <v>409</v>
      </c>
      <c r="E36" s="2"/>
      <c r="F36" s="1">
        <v>5652</v>
      </c>
      <c r="G36" s="1">
        <v>2056</v>
      </c>
      <c r="H36" s="2">
        <v>92</v>
      </c>
      <c r="I36" s="1">
        <v>200762</v>
      </c>
      <c r="J36" s="1">
        <v>44937</v>
      </c>
      <c r="K36" s="8"/>
      <c r="L36" s="8"/>
      <c r="M36" s="24"/>
      <c r="N36" s="4"/>
      <c r="O36" s="5"/>
      <c r="P36" s="5"/>
    </row>
    <row r="37" spans="1:22" ht="15" thickBot="1" x14ac:dyDescent="0.4">
      <c r="A37" s="3" t="s">
        <v>43</v>
      </c>
      <c r="B37" s="1">
        <v>9171</v>
      </c>
      <c r="C37" s="2"/>
      <c r="D37" s="2">
        <v>345</v>
      </c>
      <c r="E37" s="2"/>
      <c r="F37" s="1">
        <v>3917</v>
      </c>
      <c r="G37" s="1">
        <v>9418</v>
      </c>
      <c r="H37" s="2">
        <v>354</v>
      </c>
      <c r="I37" s="1">
        <v>56801</v>
      </c>
      <c r="J37" s="1">
        <v>58331</v>
      </c>
      <c r="K37" s="8"/>
      <c r="L37" s="8"/>
    </row>
    <row r="38" spans="1:22" ht="15" thickBot="1" x14ac:dyDescent="0.4">
      <c r="A38" s="3" t="s">
        <v>28</v>
      </c>
      <c r="B38" s="1">
        <v>8921</v>
      </c>
      <c r="C38" s="2"/>
      <c r="D38" s="2">
        <v>106</v>
      </c>
      <c r="E38" s="2"/>
      <c r="F38" s="1">
        <v>3469</v>
      </c>
      <c r="G38" s="1">
        <v>2783</v>
      </c>
      <c r="H38" s="2">
        <v>33</v>
      </c>
      <c r="I38" s="1">
        <v>203507</v>
      </c>
      <c r="J38" s="1">
        <v>63478</v>
      </c>
      <c r="K38" s="8"/>
      <c r="L38" s="8"/>
    </row>
    <row r="39" spans="1:22" ht="21.5" thickBot="1" x14ac:dyDescent="0.4">
      <c r="A39" s="3" t="s">
        <v>63</v>
      </c>
      <c r="B39" s="1">
        <v>8492</v>
      </c>
      <c r="C39" s="2"/>
      <c r="D39" s="2">
        <v>453</v>
      </c>
      <c r="E39" s="2"/>
      <c r="F39" s="1">
        <v>6959</v>
      </c>
      <c r="G39" s="1">
        <v>12033</v>
      </c>
      <c r="H39" s="2">
        <v>642</v>
      </c>
      <c r="I39" s="1">
        <v>43514</v>
      </c>
      <c r="J39" s="1">
        <v>61656</v>
      </c>
      <c r="K39" s="8"/>
      <c r="L39" s="8"/>
    </row>
    <row r="40" spans="1:22" ht="15" thickBot="1" x14ac:dyDescent="0.4">
      <c r="A40" s="3" t="s">
        <v>31</v>
      </c>
      <c r="B40" s="1">
        <v>8208</v>
      </c>
      <c r="C40" s="2"/>
      <c r="D40" s="2">
        <v>410</v>
      </c>
      <c r="E40" s="2"/>
      <c r="F40" s="1">
        <v>1946</v>
      </c>
      <c r="G40" s="1">
        <v>2665</v>
      </c>
      <c r="H40" s="2">
        <v>133</v>
      </c>
      <c r="I40" s="1">
        <v>151938</v>
      </c>
      <c r="J40" s="1">
        <v>49328</v>
      </c>
      <c r="K40" s="7"/>
      <c r="L40" s="8"/>
    </row>
    <row r="41" spans="1:22" ht="15" thickBot="1" x14ac:dyDescent="0.4">
      <c r="A41" s="3" t="s">
        <v>44</v>
      </c>
      <c r="B41" s="1">
        <v>7364</v>
      </c>
      <c r="C41" s="2"/>
      <c r="D41" s="2">
        <v>335</v>
      </c>
      <c r="E41" s="2"/>
      <c r="F41" s="1">
        <v>4345</v>
      </c>
      <c r="G41" s="1">
        <v>3512</v>
      </c>
      <c r="H41" s="2">
        <v>160</v>
      </c>
      <c r="I41" s="1">
        <v>183544</v>
      </c>
      <c r="J41" s="1">
        <v>87534</v>
      </c>
      <c r="K41" s="7"/>
      <c r="L41" s="8"/>
    </row>
    <row r="42" spans="1:22" ht="15" thickBot="1" x14ac:dyDescent="0.4">
      <c r="A42" s="3" t="s">
        <v>34</v>
      </c>
      <c r="B42" s="1">
        <v>6538</v>
      </c>
      <c r="C42" s="2"/>
      <c r="D42" s="2">
        <v>125</v>
      </c>
      <c r="E42" s="2"/>
      <c r="F42" s="1">
        <v>1830</v>
      </c>
      <c r="G42" s="1">
        <v>2166</v>
      </c>
      <c r="H42" s="2">
        <v>41</v>
      </c>
      <c r="I42" s="1">
        <v>119768</v>
      </c>
      <c r="J42" s="1">
        <v>39687</v>
      </c>
      <c r="K42" s="8"/>
      <c r="L42" s="8"/>
    </row>
    <row r="43" spans="1:22" ht="15" thickBot="1" x14ac:dyDescent="0.4">
      <c r="A43" s="3" t="s">
        <v>46</v>
      </c>
      <c r="B43" s="1">
        <v>6270</v>
      </c>
      <c r="C43" s="2"/>
      <c r="D43" s="2">
        <v>326</v>
      </c>
      <c r="E43" s="2"/>
      <c r="F43" s="2">
        <v>708</v>
      </c>
      <c r="G43" s="1">
        <v>1585</v>
      </c>
      <c r="H43" s="2">
        <v>82</v>
      </c>
      <c r="I43" s="1">
        <v>182406</v>
      </c>
      <c r="J43" s="1">
        <v>46097</v>
      </c>
      <c r="K43" s="7"/>
      <c r="L43" s="8"/>
    </row>
    <row r="44" spans="1:22" ht="15" thickBot="1" x14ac:dyDescent="0.4">
      <c r="A44" s="3" t="s">
        <v>54</v>
      </c>
      <c r="B44" s="1">
        <v>4793</v>
      </c>
      <c r="C44" s="2"/>
      <c r="D44" s="2">
        <v>54</v>
      </c>
      <c r="E44" s="2"/>
      <c r="F44" s="1">
        <v>1041</v>
      </c>
      <c r="G44" s="1">
        <v>5418</v>
      </c>
      <c r="H44" s="2">
        <v>61</v>
      </c>
      <c r="I44" s="1">
        <v>39026</v>
      </c>
      <c r="J44" s="1">
        <v>44114</v>
      </c>
      <c r="K44" s="8"/>
      <c r="L44" s="8"/>
    </row>
    <row r="45" spans="1:22" ht="15" thickBot="1" x14ac:dyDescent="0.4">
      <c r="A45" s="3" t="s">
        <v>42</v>
      </c>
      <c r="B45" s="1">
        <v>4386</v>
      </c>
      <c r="C45" s="2"/>
      <c r="D45" s="2">
        <v>232</v>
      </c>
      <c r="E45" s="2"/>
      <c r="F45" s="1">
        <v>1424</v>
      </c>
      <c r="G45" s="1">
        <v>3226</v>
      </c>
      <c r="H45" s="2">
        <v>171</v>
      </c>
      <c r="I45" s="1">
        <v>77415</v>
      </c>
      <c r="J45" s="1">
        <v>56935</v>
      </c>
      <c r="K45" s="8"/>
      <c r="L45" s="8"/>
    </row>
    <row r="46" spans="1:22" ht="15" thickBot="1" x14ac:dyDescent="0.4">
      <c r="A46" s="3" t="s">
        <v>37</v>
      </c>
      <c r="B46" s="1">
        <v>4086</v>
      </c>
      <c r="C46" s="2"/>
      <c r="D46" s="2">
        <v>151</v>
      </c>
      <c r="E46" s="2"/>
      <c r="F46" s="1">
        <v>2041</v>
      </c>
      <c r="G46" s="2">
        <v>969</v>
      </c>
      <c r="H46" s="2">
        <v>36</v>
      </c>
      <c r="I46" s="1">
        <v>119647</v>
      </c>
      <c r="J46" s="1">
        <v>28368</v>
      </c>
      <c r="K46" s="7"/>
      <c r="L46" s="8"/>
    </row>
    <row r="47" spans="1:22" ht="15" thickBot="1" x14ac:dyDescent="0.4">
      <c r="A47" s="3" t="s">
        <v>49</v>
      </c>
      <c r="B47" s="1">
        <v>2769</v>
      </c>
      <c r="C47" s="2"/>
      <c r="D47" s="2">
        <v>82</v>
      </c>
      <c r="E47" s="2"/>
      <c r="F47" s="2">
        <v>492</v>
      </c>
      <c r="G47" s="1">
        <v>1549</v>
      </c>
      <c r="H47" s="2">
        <v>46</v>
      </c>
      <c r="I47" s="1">
        <v>44511</v>
      </c>
      <c r="J47" s="1">
        <v>24907</v>
      </c>
      <c r="K47" s="7"/>
      <c r="L47" s="8"/>
    </row>
    <row r="48" spans="1:22" ht="15" thickBot="1" x14ac:dyDescent="0.4">
      <c r="A48" s="3" t="s">
        <v>53</v>
      </c>
      <c r="B48" s="1">
        <v>2481</v>
      </c>
      <c r="C48" s="2"/>
      <c r="D48" s="2">
        <v>57</v>
      </c>
      <c r="E48" s="2"/>
      <c r="F48" s="2">
        <v>631</v>
      </c>
      <c r="G48" s="1">
        <v>3256</v>
      </c>
      <c r="H48" s="2">
        <v>75</v>
      </c>
      <c r="I48" s="1">
        <v>68254</v>
      </c>
      <c r="J48" s="1">
        <v>89565</v>
      </c>
      <c r="K48" s="8"/>
      <c r="L48" s="8"/>
    </row>
    <row r="49" spans="1:12" ht="15" thickBot="1" x14ac:dyDescent="0.4">
      <c r="A49" s="3" t="s">
        <v>39</v>
      </c>
      <c r="B49" s="1">
        <v>2189</v>
      </c>
      <c r="C49" s="2"/>
      <c r="D49" s="2">
        <v>84</v>
      </c>
      <c r="E49" s="2"/>
      <c r="F49" s="2">
        <v>703</v>
      </c>
      <c r="G49" s="1">
        <v>1628</v>
      </c>
      <c r="H49" s="2">
        <v>62</v>
      </c>
      <c r="I49" s="1">
        <v>49792</v>
      </c>
      <c r="J49" s="1">
        <v>37042</v>
      </c>
      <c r="K49" s="7"/>
      <c r="L49" s="8"/>
    </row>
    <row r="50" spans="1:12" ht="15" thickBot="1" x14ac:dyDescent="0.4">
      <c r="A50" s="3" t="s">
        <v>56</v>
      </c>
      <c r="B50" s="1">
        <v>1935</v>
      </c>
      <c r="C50" s="2"/>
      <c r="D50" s="2">
        <v>74</v>
      </c>
      <c r="E50" s="2"/>
      <c r="F50" s="2">
        <v>629</v>
      </c>
      <c r="G50" s="1">
        <v>1080</v>
      </c>
      <c r="H50" s="2">
        <v>41</v>
      </c>
      <c r="I50" s="1">
        <v>91036</v>
      </c>
      <c r="J50" s="1">
        <v>50797</v>
      </c>
      <c r="K50" s="8"/>
      <c r="L50" s="8"/>
    </row>
    <row r="51" spans="1:12" ht="15" thickBot="1" x14ac:dyDescent="0.4">
      <c r="A51" s="3" t="s">
        <v>48</v>
      </c>
      <c r="B51" s="2">
        <v>974</v>
      </c>
      <c r="C51" s="2"/>
      <c r="D51" s="2">
        <v>55</v>
      </c>
      <c r="E51" s="2"/>
      <c r="F51" s="2">
        <v>64</v>
      </c>
      <c r="G51" s="1">
        <v>1561</v>
      </c>
      <c r="H51" s="2">
        <v>88</v>
      </c>
      <c r="I51" s="1">
        <v>31152</v>
      </c>
      <c r="J51" s="1">
        <v>49924</v>
      </c>
      <c r="K51" s="8"/>
      <c r="L51" s="8"/>
    </row>
    <row r="52" spans="1:12" ht="15" thickBot="1" x14ac:dyDescent="0.4">
      <c r="A52" s="3" t="s">
        <v>55</v>
      </c>
      <c r="B52" s="2">
        <v>876</v>
      </c>
      <c r="C52" s="2"/>
      <c r="D52" s="2">
        <v>15</v>
      </c>
      <c r="E52" s="2"/>
      <c r="F52" s="2">
        <v>227</v>
      </c>
      <c r="G52" s="1">
        <v>1514</v>
      </c>
      <c r="H52" s="2">
        <v>26</v>
      </c>
      <c r="I52" s="1">
        <v>23160</v>
      </c>
      <c r="J52" s="1">
        <v>40017</v>
      </c>
      <c r="K52" s="7"/>
      <c r="L52" s="8"/>
    </row>
    <row r="53" spans="1:12" ht="15" thickBot="1" x14ac:dyDescent="0.4">
      <c r="A53" s="3" t="s">
        <v>47</v>
      </c>
      <c r="B53" s="2">
        <v>647</v>
      </c>
      <c r="C53" s="2"/>
      <c r="D53" s="2">
        <v>17</v>
      </c>
      <c r="E53" s="2"/>
      <c r="F53" s="2">
        <v>26</v>
      </c>
      <c r="G53" s="2">
        <v>457</v>
      </c>
      <c r="H53" s="2">
        <v>12</v>
      </c>
      <c r="I53" s="1">
        <v>51839</v>
      </c>
      <c r="J53" s="1">
        <v>36613</v>
      </c>
      <c r="K53" s="7"/>
      <c r="L53" s="8"/>
    </row>
    <row r="54" spans="1:12" ht="15" thickBot="1" x14ac:dyDescent="0.4">
      <c r="A54" s="3" t="s">
        <v>51</v>
      </c>
      <c r="B54" s="2">
        <v>485</v>
      </c>
      <c r="C54" s="2"/>
      <c r="D54" s="2">
        <v>17</v>
      </c>
      <c r="E54" s="2"/>
      <c r="F54" s="2">
        <v>23</v>
      </c>
      <c r="G54" s="2">
        <v>454</v>
      </c>
      <c r="H54" s="2">
        <v>16</v>
      </c>
      <c r="I54" s="1">
        <v>36793</v>
      </c>
      <c r="J54" s="1">
        <v>34425</v>
      </c>
      <c r="K54" s="7"/>
      <c r="L54" s="8"/>
    </row>
    <row r="55" spans="1:12" ht="15" thickBot="1" x14ac:dyDescent="0.4">
      <c r="A55" s="3" t="s">
        <v>52</v>
      </c>
      <c r="B55" s="2">
        <v>425</v>
      </c>
      <c r="C55" s="2"/>
      <c r="D55" s="2">
        <v>10</v>
      </c>
      <c r="E55" s="2"/>
      <c r="F55" s="2">
        <v>49</v>
      </c>
      <c r="G55" s="2">
        <v>581</v>
      </c>
      <c r="H55" s="2">
        <v>14</v>
      </c>
      <c r="I55" s="1">
        <v>47970</v>
      </c>
      <c r="J55" s="1">
        <v>65574</v>
      </c>
      <c r="K55" s="8"/>
      <c r="L55" s="8"/>
    </row>
    <row r="56" spans="1:12" ht="15" thickBot="1" x14ac:dyDescent="0.4">
      <c r="A56" s="3" t="s">
        <v>64</v>
      </c>
      <c r="B56" s="2">
        <v>171</v>
      </c>
      <c r="C56" s="2"/>
      <c r="D56" s="2">
        <v>5</v>
      </c>
      <c r="E56" s="2"/>
      <c r="F56" s="2">
        <v>23</v>
      </c>
      <c r="G56" s="2"/>
      <c r="H56" s="2"/>
      <c r="I56" s="1">
        <v>5803</v>
      </c>
      <c r="J56" s="2"/>
      <c r="K56" s="8"/>
      <c r="L56" s="7"/>
    </row>
    <row r="57" spans="1:12" ht="21.5" thickBot="1" x14ac:dyDescent="0.4">
      <c r="A57" s="3" t="s">
        <v>67</v>
      </c>
      <c r="B57" s="2">
        <v>22</v>
      </c>
      <c r="C57" s="2"/>
      <c r="D57" s="2">
        <v>2</v>
      </c>
      <c r="E57" s="2"/>
      <c r="F57" s="2">
        <v>7</v>
      </c>
      <c r="G57" s="2"/>
      <c r="H57" s="2"/>
      <c r="I57" s="1">
        <v>5200</v>
      </c>
      <c r="J57" s="2"/>
      <c r="K57" s="8"/>
      <c r="L57" s="7"/>
    </row>
    <row r="58" spans="1:12" ht="15" thickBot="1" x14ac:dyDescent="0.4">
      <c r="A58" s="3" t="s">
        <v>65</v>
      </c>
      <c r="B58" s="1">
        <v>3486</v>
      </c>
      <c r="C58" s="2"/>
      <c r="D58" s="2">
        <v>131</v>
      </c>
      <c r="E58" s="2"/>
      <c r="F58" s="1">
        <v>2505</v>
      </c>
      <c r="G58" s="1">
        <v>1029</v>
      </c>
      <c r="H58" s="2">
        <v>39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60" t="s">
        <v>66</v>
      </c>
      <c r="B59" s="61">
        <v>69</v>
      </c>
      <c r="C59" s="61"/>
      <c r="D59" s="61">
        <v>6</v>
      </c>
      <c r="E59" s="61"/>
      <c r="F59" s="61">
        <v>2</v>
      </c>
      <c r="G59" s="61"/>
      <c r="H59" s="61"/>
      <c r="I59" s="62">
        <v>1539</v>
      </c>
      <c r="J59" s="61"/>
      <c r="K59" s="63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D3FF56D7-1332-456A-A2D0-3A6BF136E7B3}"/>
    <hyperlink ref="A6" r:id="rId2" display="https://www.worldometers.info/coronavirus/usa/new-jersey/" xr:uid="{478A1F1E-A351-4361-B02A-C193684CBAA8}"/>
    <hyperlink ref="A7" r:id="rId3" display="https://www.worldometers.info/coronavirus/usa/illinois/" xr:uid="{6E4DEF6C-8F72-452A-A161-8E10E887FCC7}"/>
    <hyperlink ref="A8" r:id="rId4" display="https://www.worldometers.info/coronavirus/usa/california/" xr:uid="{56A1D9CB-F7F8-4865-B5FE-11F155C12FA2}"/>
    <hyperlink ref="A9" r:id="rId5" display="https://www.worldometers.info/coronavirus/usa/massachusetts/" xr:uid="{01B47EA9-8E0F-4532-9336-CB56FDF21F67}"/>
    <hyperlink ref="A10" r:id="rId6" display="https://www.worldometers.info/coronavirus/usa/pennsylvania/" xr:uid="{2B9AA7DD-6055-43F7-9698-789FED541B7B}"/>
    <hyperlink ref="A11" r:id="rId7" display="https://www.worldometers.info/coronavirus/usa/texas/" xr:uid="{3D16DFEC-4A98-4CEB-A8EA-62DCD73B128C}"/>
    <hyperlink ref="A13" r:id="rId8" display="https://www.worldometers.info/coronavirus/usa/florida/" xr:uid="{3C2A5370-C97C-4336-9699-5E651329252B}"/>
    <hyperlink ref="A18" r:id="rId9" display="https://www.worldometers.info/coronavirus/usa/louisiana/" xr:uid="{3759B07E-2FCE-4055-8AB7-5AF3AA3F89A9}"/>
    <hyperlink ref="A19" r:id="rId10" display="https://www.worldometers.info/coronavirus/usa/ohio/" xr:uid="{67CBE560-1BB9-403D-B5CD-97657CF28E10}"/>
    <hyperlink ref="A24" r:id="rId11" display="https://www.worldometers.info/coronavirus/usa/washington/" xr:uid="{DEDEC5E2-AF3A-4351-8035-8EFEA68CAB32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4.5" thickBot="1" x14ac:dyDescent="0.35">
      <c r="A2" s="3" t="s">
        <v>36</v>
      </c>
      <c r="B2" s="1">
        <v>16530</v>
      </c>
      <c r="C2" s="2"/>
      <c r="D2" s="2">
        <v>591</v>
      </c>
      <c r="E2" s="2"/>
      <c r="F2" s="1">
        <v>6584</v>
      </c>
      <c r="G2" s="1">
        <v>3371</v>
      </c>
      <c r="H2" s="2">
        <v>121</v>
      </c>
      <c r="I2" s="1">
        <v>204349</v>
      </c>
      <c r="J2" s="1">
        <v>41677</v>
      </c>
      <c r="K2" s="44"/>
      <c r="L2" s="51">
        <f>IFERROR(B2/I2,0)</f>
        <v>8.0891024668581696E-2</v>
      </c>
      <c r="M2" s="52">
        <f>IFERROR(H2/G2,0)</f>
        <v>3.5894393355087512E-2</v>
      </c>
      <c r="N2" s="50">
        <f>D2*250</f>
        <v>147750</v>
      </c>
      <c r="O2" s="53">
        <f>ABS(N2-B2)/B2</f>
        <v>7.9382940108892921</v>
      </c>
    </row>
    <row r="3" spans="1:15" ht="14.5" thickBot="1" x14ac:dyDescent="0.35">
      <c r="A3" s="3" t="s">
        <v>52</v>
      </c>
      <c r="B3" s="2">
        <v>425</v>
      </c>
      <c r="C3" s="2"/>
      <c r="D3" s="2">
        <v>10</v>
      </c>
      <c r="E3" s="2"/>
      <c r="F3" s="2">
        <v>49</v>
      </c>
      <c r="G3" s="2">
        <v>581</v>
      </c>
      <c r="H3" s="2">
        <v>14</v>
      </c>
      <c r="I3" s="1">
        <v>47970</v>
      </c>
      <c r="J3" s="1">
        <v>65574</v>
      </c>
      <c r="K3" s="44"/>
      <c r="L3" s="51">
        <f>IFERROR(B3/I3,0)</f>
        <v>8.8597039816552016E-3</v>
      </c>
      <c r="M3" s="52">
        <f>IFERROR(H3/G3,0)</f>
        <v>2.4096385542168676E-2</v>
      </c>
      <c r="N3" s="50">
        <f>D3*250</f>
        <v>2500</v>
      </c>
      <c r="O3" s="53">
        <f t="shared" ref="O3:O56" si="0">ABS(N3-B3)/B3</f>
        <v>4.882352941176471</v>
      </c>
    </row>
    <row r="4" spans="1:15" ht="14.5" thickBot="1" x14ac:dyDescent="0.35">
      <c r="A4" s="3" t="s">
        <v>33</v>
      </c>
      <c r="B4" s="1">
        <v>17763</v>
      </c>
      <c r="C4" s="2"/>
      <c r="D4" s="2">
        <v>857</v>
      </c>
      <c r="E4" s="2"/>
      <c r="F4" s="1">
        <v>16836</v>
      </c>
      <c r="G4" s="1">
        <v>2440</v>
      </c>
      <c r="H4" s="2">
        <v>118</v>
      </c>
      <c r="I4" s="1">
        <v>287605</v>
      </c>
      <c r="J4" s="1">
        <v>39513</v>
      </c>
      <c r="K4" s="44"/>
      <c r="L4" s="51">
        <f>IFERROR(B4/I4,0)</f>
        <v>6.1761791345769368E-2</v>
      </c>
      <c r="M4" s="52">
        <f>IFERROR(H4/G4,0)</f>
        <v>4.836065573770492E-2</v>
      </c>
      <c r="N4" s="50">
        <f>D4*250</f>
        <v>214250</v>
      </c>
      <c r="O4" s="53">
        <f t="shared" si="0"/>
        <v>11.06158869560322</v>
      </c>
    </row>
    <row r="5" spans="1:15" ht="12.5" customHeight="1" thickBot="1" x14ac:dyDescent="0.35">
      <c r="A5" s="3" t="s">
        <v>34</v>
      </c>
      <c r="B5" s="1">
        <v>6538</v>
      </c>
      <c r="C5" s="2"/>
      <c r="D5" s="2">
        <v>125</v>
      </c>
      <c r="E5" s="2"/>
      <c r="F5" s="1">
        <v>1830</v>
      </c>
      <c r="G5" s="1">
        <v>2166</v>
      </c>
      <c r="H5" s="2">
        <v>41</v>
      </c>
      <c r="I5" s="1">
        <v>119768</v>
      </c>
      <c r="J5" s="1">
        <v>39687</v>
      </c>
      <c r="K5" s="44"/>
      <c r="L5" s="51">
        <f>IFERROR(B5/I5,0)</f>
        <v>5.4588871818849777E-2</v>
      </c>
      <c r="M5" s="52">
        <f>IFERROR(H5/G5,0)</f>
        <v>1.8928901200369344E-2</v>
      </c>
      <c r="N5" s="50">
        <f>D5*250</f>
        <v>31250</v>
      </c>
      <c r="O5" s="53">
        <f t="shared" si="0"/>
        <v>3.7797491587641479</v>
      </c>
    </row>
    <row r="6" spans="1:15" ht="15" thickBot="1" x14ac:dyDescent="0.35">
      <c r="A6" s="46" t="s">
        <v>10</v>
      </c>
      <c r="B6" s="1">
        <v>103797</v>
      </c>
      <c r="C6" s="2"/>
      <c r="D6" s="1">
        <v>4039</v>
      </c>
      <c r="E6" s="2"/>
      <c r="F6" s="1">
        <v>77218</v>
      </c>
      <c r="G6" s="1">
        <v>2627</v>
      </c>
      <c r="H6" s="2">
        <v>102</v>
      </c>
      <c r="I6" s="1">
        <v>1790559</v>
      </c>
      <c r="J6" s="1">
        <v>45317</v>
      </c>
      <c r="K6" s="44"/>
      <c r="L6" s="51">
        <f>IFERROR(B6/I6,0)</f>
        <v>5.7969047654950215E-2</v>
      </c>
      <c r="M6" s="52">
        <f>IFERROR(H6/G6,0)</f>
        <v>3.8827559954320516E-2</v>
      </c>
      <c r="N6" s="50">
        <f>D6*250</f>
        <v>1009750</v>
      </c>
      <c r="O6" s="53">
        <f t="shared" si="0"/>
        <v>8.7281231634825662</v>
      </c>
    </row>
    <row r="7" spans="1:15" ht="14.5" thickBot="1" x14ac:dyDescent="0.35">
      <c r="A7" s="3" t="s">
        <v>18</v>
      </c>
      <c r="B7" s="1">
        <v>25121</v>
      </c>
      <c r="C7" s="2"/>
      <c r="D7" s="1">
        <v>1421</v>
      </c>
      <c r="E7" s="2"/>
      <c r="F7" s="1">
        <v>21978</v>
      </c>
      <c r="G7" s="1">
        <v>4362</v>
      </c>
      <c r="H7" s="2">
        <v>247</v>
      </c>
      <c r="I7" s="1">
        <v>166596</v>
      </c>
      <c r="J7" s="1">
        <v>28929</v>
      </c>
      <c r="K7" s="44"/>
      <c r="L7" s="51">
        <f>IFERROR(B7/I7,0)</f>
        <v>0.15078993493241133</v>
      </c>
      <c r="M7" s="52">
        <f>IFERROR(H7/G7,0)</f>
        <v>5.6625401192113713E-2</v>
      </c>
      <c r="N7" s="50">
        <f>D7*250</f>
        <v>355250</v>
      </c>
      <c r="O7" s="53">
        <f t="shared" si="0"/>
        <v>13.141554874407866</v>
      </c>
    </row>
    <row r="8" spans="1:15" ht="15" thickBot="1" x14ac:dyDescent="0.35">
      <c r="A8" s="3" t="s">
        <v>23</v>
      </c>
      <c r="B8" s="1">
        <v>41559</v>
      </c>
      <c r="C8" s="2"/>
      <c r="D8" s="1">
        <v>3826</v>
      </c>
      <c r="E8" s="2"/>
      <c r="F8" s="1">
        <v>30222</v>
      </c>
      <c r="G8" s="1">
        <v>11657</v>
      </c>
      <c r="H8" s="1">
        <v>1073</v>
      </c>
      <c r="I8" s="1">
        <v>235525</v>
      </c>
      <c r="J8" s="1">
        <v>66061</v>
      </c>
      <c r="K8" s="43"/>
      <c r="L8" s="51">
        <f>IFERROR(B8/I8,0)</f>
        <v>0.17645260588047978</v>
      </c>
      <c r="M8" s="52">
        <f>IFERROR(H8/G8,0)</f>
        <v>9.2047696662949305E-2</v>
      </c>
      <c r="N8" s="50">
        <f>D8*250</f>
        <v>956500</v>
      </c>
      <c r="O8" s="53">
        <f t="shared" si="0"/>
        <v>22.015471979595276</v>
      </c>
    </row>
    <row r="9" spans="1:15" ht="14.5" thickBot="1" x14ac:dyDescent="0.35">
      <c r="A9" s="3" t="s">
        <v>43</v>
      </c>
      <c r="B9" s="1">
        <v>9171</v>
      </c>
      <c r="C9" s="2"/>
      <c r="D9" s="2">
        <v>345</v>
      </c>
      <c r="E9" s="2"/>
      <c r="F9" s="1">
        <v>3917</v>
      </c>
      <c r="G9" s="1">
        <v>9418</v>
      </c>
      <c r="H9" s="2">
        <v>354</v>
      </c>
      <c r="I9" s="1">
        <v>56801</v>
      </c>
      <c r="J9" s="1">
        <v>58331</v>
      </c>
      <c r="K9" s="44"/>
      <c r="L9" s="51">
        <f>IFERROR(B9/I9,0)</f>
        <v>0.16145842502772839</v>
      </c>
      <c r="M9" s="52">
        <f>IFERROR(H9/G9,0)</f>
        <v>3.7587598216181781E-2</v>
      </c>
      <c r="N9" s="50">
        <f>D9*250</f>
        <v>86250</v>
      </c>
      <c r="O9" s="53">
        <f t="shared" si="0"/>
        <v>8.4046450768727503</v>
      </c>
    </row>
    <row r="10" spans="1:15" ht="15" thickBot="1" x14ac:dyDescent="0.35">
      <c r="A10" s="3" t="s">
        <v>63</v>
      </c>
      <c r="B10" s="1">
        <v>8492</v>
      </c>
      <c r="C10" s="2"/>
      <c r="D10" s="2">
        <v>453</v>
      </c>
      <c r="E10" s="2"/>
      <c r="F10" s="1">
        <v>6959</v>
      </c>
      <c r="G10" s="1">
        <v>12033</v>
      </c>
      <c r="H10" s="2">
        <v>642</v>
      </c>
      <c r="I10" s="1">
        <v>43514</v>
      </c>
      <c r="J10" s="1">
        <v>61656</v>
      </c>
      <c r="K10" s="43"/>
      <c r="L10" s="51">
        <f>IFERROR(B10/I10,0)</f>
        <v>0.19515558211150436</v>
      </c>
      <c r="M10" s="52">
        <f>IFERROR(H10/G10,0)</f>
        <v>5.3353278484168536E-2</v>
      </c>
      <c r="N10" s="50">
        <f>D10*250</f>
        <v>113250</v>
      </c>
      <c r="O10" s="53">
        <f t="shared" si="0"/>
        <v>12.336081017428167</v>
      </c>
    </row>
    <row r="11" spans="1:15" ht="15" thickBot="1" x14ac:dyDescent="0.35">
      <c r="A11" s="46" t="s">
        <v>13</v>
      </c>
      <c r="B11" s="1">
        <v>53285</v>
      </c>
      <c r="C11" s="2"/>
      <c r="D11" s="1">
        <v>2364</v>
      </c>
      <c r="E11" s="2"/>
      <c r="F11" s="1">
        <v>42259</v>
      </c>
      <c r="G11" s="1">
        <v>2481</v>
      </c>
      <c r="H11" s="2">
        <v>110</v>
      </c>
      <c r="I11" s="1">
        <v>953321</v>
      </c>
      <c r="J11" s="1">
        <v>44386</v>
      </c>
      <c r="K11" s="44"/>
      <c r="L11" s="51">
        <f>IFERROR(B11/I11,0)</f>
        <v>5.5894079748584159E-2</v>
      </c>
      <c r="M11" s="52">
        <f>IFERROR(H11/G11,0)</f>
        <v>4.4336960902861752E-2</v>
      </c>
      <c r="N11" s="50">
        <f>D11*250</f>
        <v>591000</v>
      </c>
      <c r="O11" s="53">
        <f t="shared" si="0"/>
        <v>10.091301491977104</v>
      </c>
    </row>
    <row r="12" spans="1:15" ht="14.5" thickBot="1" x14ac:dyDescent="0.35">
      <c r="A12" s="3" t="s">
        <v>16</v>
      </c>
      <c r="B12" s="1">
        <v>45266</v>
      </c>
      <c r="C12" s="2"/>
      <c r="D12" s="1">
        <v>1973</v>
      </c>
      <c r="E12" s="2"/>
      <c r="F12" s="1">
        <v>42596</v>
      </c>
      <c r="G12" s="1">
        <v>4263</v>
      </c>
      <c r="H12" s="2">
        <v>186</v>
      </c>
      <c r="I12" s="1">
        <v>523359</v>
      </c>
      <c r="J12" s="1">
        <v>49292</v>
      </c>
      <c r="K12" s="44"/>
      <c r="L12" s="51">
        <f>IFERROR(B12/I12,0)</f>
        <v>8.6491299471299812E-2</v>
      </c>
      <c r="M12" s="52">
        <f>IFERROR(H12/G12,0)</f>
        <v>4.3631245601688955E-2</v>
      </c>
      <c r="N12" s="50">
        <f>D12*250</f>
        <v>493250</v>
      </c>
      <c r="O12" s="53">
        <f t="shared" si="0"/>
        <v>9.8966995095656785</v>
      </c>
    </row>
    <row r="13" spans="1:15" ht="15" thickBot="1" x14ac:dyDescent="0.35">
      <c r="A13" s="3" t="s">
        <v>64</v>
      </c>
      <c r="B13" s="2">
        <v>171</v>
      </c>
      <c r="C13" s="2"/>
      <c r="D13" s="2">
        <v>5</v>
      </c>
      <c r="E13" s="2"/>
      <c r="F13" s="2">
        <v>23</v>
      </c>
      <c r="G13" s="2"/>
      <c r="H13" s="2"/>
      <c r="I13" s="1">
        <v>5803</v>
      </c>
      <c r="J13" s="2"/>
      <c r="K13" s="43"/>
      <c r="L13" s="51">
        <f>IFERROR(B13/I13,0)</f>
        <v>2.9467516801654315E-2</v>
      </c>
      <c r="M13" s="52">
        <f>IFERROR(H13/G13,0)</f>
        <v>0</v>
      </c>
      <c r="N13" s="50">
        <f>D13*250</f>
        <v>1250</v>
      </c>
      <c r="O13" s="53">
        <f t="shared" si="0"/>
        <v>6.3099415204678362</v>
      </c>
    </row>
    <row r="14" spans="1:15" ht="15" thickBot="1" x14ac:dyDescent="0.35">
      <c r="A14" s="3" t="s">
        <v>47</v>
      </c>
      <c r="B14" s="2">
        <v>647</v>
      </c>
      <c r="C14" s="2"/>
      <c r="D14" s="2">
        <v>17</v>
      </c>
      <c r="E14" s="2"/>
      <c r="F14" s="2">
        <v>26</v>
      </c>
      <c r="G14" s="2">
        <v>457</v>
      </c>
      <c r="H14" s="2">
        <v>12</v>
      </c>
      <c r="I14" s="1">
        <v>51839</v>
      </c>
      <c r="J14" s="1">
        <v>36613</v>
      </c>
      <c r="K14" s="43"/>
      <c r="L14" s="51">
        <f>IFERROR(B14/I14,0)</f>
        <v>1.2480950635621829E-2</v>
      </c>
      <c r="M14" s="52">
        <f>IFERROR(H14/G14,0)</f>
        <v>2.6258205689277898E-2</v>
      </c>
      <c r="N14" s="50">
        <f>D14*250</f>
        <v>4250</v>
      </c>
      <c r="O14" s="53">
        <f t="shared" si="0"/>
        <v>5.5687789799072647</v>
      </c>
    </row>
    <row r="15" spans="1:15" ht="15" thickBot="1" x14ac:dyDescent="0.35">
      <c r="A15" s="3" t="s">
        <v>49</v>
      </c>
      <c r="B15" s="1">
        <v>2769</v>
      </c>
      <c r="C15" s="2"/>
      <c r="D15" s="2">
        <v>82</v>
      </c>
      <c r="E15" s="2"/>
      <c r="F15" s="2">
        <v>492</v>
      </c>
      <c r="G15" s="1">
        <v>1549</v>
      </c>
      <c r="H15" s="2">
        <v>46</v>
      </c>
      <c r="I15" s="1">
        <v>44511</v>
      </c>
      <c r="J15" s="1">
        <v>24907</v>
      </c>
      <c r="K15" s="43"/>
      <c r="L15" s="51">
        <f>IFERROR(B15/I15,0)</f>
        <v>6.2209341511087146E-2</v>
      </c>
      <c r="M15" s="52">
        <f>IFERROR(H15/G15,0)</f>
        <v>2.9696578437701744E-2</v>
      </c>
      <c r="N15" s="50">
        <f>D15*250</f>
        <v>20500</v>
      </c>
      <c r="O15" s="53">
        <f t="shared" si="0"/>
        <v>6.4033947273383891</v>
      </c>
    </row>
    <row r="16" spans="1:15" ht="15" thickBot="1" x14ac:dyDescent="0.35">
      <c r="A16" s="46" t="s">
        <v>12</v>
      </c>
      <c r="B16" s="1">
        <v>115833</v>
      </c>
      <c r="C16" s="2"/>
      <c r="D16" s="1">
        <v>5186</v>
      </c>
      <c r="E16" s="2"/>
      <c r="F16" s="1">
        <v>107032</v>
      </c>
      <c r="G16" s="1">
        <v>9141</v>
      </c>
      <c r="H16" s="2">
        <v>409</v>
      </c>
      <c r="I16" s="1">
        <v>829966</v>
      </c>
      <c r="J16" s="1">
        <v>65497</v>
      </c>
      <c r="K16" s="43"/>
      <c r="L16" s="51">
        <f>IFERROR(B16/I16,0)</f>
        <v>0.13956354838631943</v>
      </c>
      <c r="M16" s="52">
        <f>IFERROR(H16/G16,0)</f>
        <v>4.4743463516026691E-2</v>
      </c>
      <c r="N16" s="50">
        <f>D16*250</f>
        <v>1296500</v>
      </c>
      <c r="O16" s="53">
        <f t="shared" si="0"/>
        <v>10.192837965001338</v>
      </c>
    </row>
    <row r="17" spans="1:15" ht="15" thickBot="1" x14ac:dyDescent="0.35">
      <c r="A17" s="3" t="s">
        <v>27</v>
      </c>
      <c r="B17" s="1">
        <v>33068</v>
      </c>
      <c r="C17" s="2"/>
      <c r="D17" s="1">
        <v>2068</v>
      </c>
      <c r="E17" s="2"/>
      <c r="F17" s="1">
        <v>28222</v>
      </c>
      <c r="G17" s="1">
        <v>4912</v>
      </c>
      <c r="H17" s="2">
        <v>307</v>
      </c>
      <c r="I17" s="1">
        <v>242287</v>
      </c>
      <c r="J17" s="1">
        <v>35989</v>
      </c>
      <c r="K17" s="43"/>
      <c r="L17" s="51">
        <f>IFERROR(B17/I17,0)</f>
        <v>0.13648276630607503</v>
      </c>
      <c r="M17" s="52">
        <f>IFERROR(H17/G17,0)</f>
        <v>6.25E-2</v>
      </c>
      <c r="N17" s="50">
        <f>D17*250</f>
        <v>517000</v>
      </c>
      <c r="O17" s="53">
        <f t="shared" si="0"/>
        <v>14.634450223781299</v>
      </c>
    </row>
    <row r="18" spans="1:15" ht="14.5" thickBot="1" x14ac:dyDescent="0.35">
      <c r="A18" s="3" t="s">
        <v>41</v>
      </c>
      <c r="B18" s="1">
        <v>18689</v>
      </c>
      <c r="C18" s="56">
        <v>103</v>
      </c>
      <c r="D18" s="2">
        <v>519</v>
      </c>
      <c r="E18" s="57">
        <v>13</v>
      </c>
      <c r="F18" s="1">
        <v>7607</v>
      </c>
      <c r="G18" s="1">
        <v>5923</v>
      </c>
      <c r="H18" s="2">
        <v>164</v>
      </c>
      <c r="I18" s="1">
        <v>145108</v>
      </c>
      <c r="J18" s="1">
        <v>45992</v>
      </c>
      <c r="K18" s="44"/>
      <c r="L18" s="51">
        <f>IFERROR(B18/I18,0)</f>
        <v>0.12879372605231965</v>
      </c>
      <c r="M18" s="52">
        <f>IFERROR(H18/G18,0)</f>
        <v>2.7688671281445212E-2</v>
      </c>
      <c r="N18" s="50">
        <f>D18*250</f>
        <v>129750</v>
      </c>
      <c r="O18" s="53">
        <f t="shared" si="0"/>
        <v>5.9425865482369309</v>
      </c>
    </row>
    <row r="19" spans="1:15" ht="14.5" thickBot="1" x14ac:dyDescent="0.35">
      <c r="A19" s="3" t="s">
        <v>45</v>
      </c>
      <c r="B19" s="1">
        <v>9450</v>
      </c>
      <c r="C19" s="2"/>
      <c r="D19" s="2">
        <v>216</v>
      </c>
      <c r="E19" s="2"/>
      <c r="F19" s="1">
        <v>5215</v>
      </c>
      <c r="G19" s="1">
        <v>3244</v>
      </c>
      <c r="H19" s="2">
        <v>74</v>
      </c>
      <c r="I19" s="1">
        <v>84488</v>
      </c>
      <c r="J19" s="1">
        <v>29001</v>
      </c>
      <c r="K19" s="44"/>
      <c r="L19" s="51">
        <f>IFERROR(B19/I19,0)</f>
        <v>0.11185020357920651</v>
      </c>
      <c r="M19" s="52">
        <f>IFERROR(H19/G19,0)</f>
        <v>2.281134401972873E-2</v>
      </c>
      <c r="N19" s="50">
        <f>D19*250</f>
        <v>54000</v>
      </c>
      <c r="O19" s="53">
        <f t="shared" si="0"/>
        <v>4.7142857142857144</v>
      </c>
    </row>
    <row r="20" spans="1:15" ht="14.5" thickBot="1" x14ac:dyDescent="0.35">
      <c r="A20" s="3" t="s">
        <v>38</v>
      </c>
      <c r="B20" s="1">
        <v>9185</v>
      </c>
      <c r="C20" s="2"/>
      <c r="D20" s="2">
        <v>409</v>
      </c>
      <c r="E20" s="2"/>
      <c r="F20" s="1">
        <v>5652</v>
      </c>
      <c r="G20" s="1">
        <v>2056</v>
      </c>
      <c r="H20" s="2">
        <v>92</v>
      </c>
      <c r="I20" s="1">
        <v>200762</v>
      </c>
      <c r="J20" s="1">
        <v>44937</v>
      </c>
      <c r="K20" s="44"/>
      <c r="L20" s="51">
        <f>IFERROR(B20/I20,0)</f>
        <v>4.5750689871589242E-2</v>
      </c>
      <c r="M20" s="52">
        <f>IFERROR(H20/G20,0)</f>
        <v>4.4747081712062257E-2</v>
      </c>
      <c r="N20" s="50">
        <f>D20*250</f>
        <v>102250</v>
      </c>
      <c r="O20" s="53">
        <f t="shared" si="0"/>
        <v>10.132280892759935</v>
      </c>
    </row>
    <row r="21" spans="1:15" ht="15" thickBot="1" x14ac:dyDescent="0.35">
      <c r="A21" s="46" t="s">
        <v>14</v>
      </c>
      <c r="B21" s="1">
        <v>38809</v>
      </c>
      <c r="C21" s="2"/>
      <c r="D21" s="1">
        <v>2745</v>
      </c>
      <c r="E21" s="2"/>
      <c r="F21" s="1">
        <v>7364</v>
      </c>
      <c r="G21" s="1">
        <v>8348</v>
      </c>
      <c r="H21" s="2">
        <v>590</v>
      </c>
      <c r="I21" s="1">
        <v>355027</v>
      </c>
      <c r="J21" s="1">
        <v>76370</v>
      </c>
      <c r="K21" s="43"/>
      <c r="L21" s="51">
        <f>IFERROR(B21/I21,0)</f>
        <v>0.1093128128283201</v>
      </c>
      <c r="M21" s="52">
        <f>IFERROR(H21/G21,0)</f>
        <v>7.0675610924772397E-2</v>
      </c>
      <c r="N21" s="50">
        <f>D21*250</f>
        <v>686250</v>
      </c>
      <c r="O21" s="53">
        <f t="shared" si="0"/>
        <v>16.682754000360742</v>
      </c>
    </row>
    <row r="22" spans="1:15" ht="15" thickBot="1" x14ac:dyDescent="0.35">
      <c r="A22" s="3" t="s">
        <v>39</v>
      </c>
      <c r="B22" s="1">
        <v>2189</v>
      </c>
      <c r="C22" s="2"/>
      <c r="D22" s="2">
        <v>84</v>
      </c>
      <c r="E22" s="2"/>
      <c r="F22" s="2">
        <v>703</v>
      </c>
      <c r="G22" s="1">
        <v>1628</v>
      </c>
      <c r="H22" s="2">
        <v>62</v>
      </c>
      <c r="I22" s="1">
        <v>49792</v>
      </c>
      <c r="J22" s="1">
        <v>37042</v>
      </c>
      <c r="K22" s="43"/>
      <c r="L22" s="51">
        <f>IFERROR(B22/I22,0)</f>
        <v>4.3962885604113114E-2</v>
      </c>
      <c r="M22" s="52">
        <f>IFERROR(H22/G22,0)</f>
        <v>3.8083538083538086E-2</v>
      </c>
      <c r="N22" s="50">
        <f>D22*250</f>
        <v>21000</v>
      </c>
      <c r="O22" s="53">
        <f t="shared" si="0"/>
        <v>8.593421653723162</v>
      </c>
    </row>
    <row r="23" spans="1:15" ht="14.5" thickBot="1" x14ac:dyDescent="0.35">
      <c r="A23" s="3" t="s">
        <v>26</v>
      </c>
      <c r="B23" s="1">
        <v>49709</v>
      </c>
      <c r="C23" s="2"/>
      <c r="D23" s="1">
        <v>2428</v>
      </c>
      <c r="E23" s="2"/>
      <c r="F23" s="1">
        <v>43880</v>
      </c>
      <c r="G23" s="1">
        <v>8222</v>
      </c>
      <c r="H23" s="2">
        <v>402</v>
      </c>
      <c r="I23" s="1">
        <v>316797</v>
      </c>
      <c r="J23" s="1">
        <v>52401</v>
      </c>
      <c r="K23" s="44"/>
      <c r="L23" s="51">
        <f>IFERROR(B23/I23,0)</f>
        <v>0.15691120812381432</v>
      </c>
      <c r="M23" s="52">
        <f>IFERROR(H23/G23,0)</f>
        <v>4.8893213330090002E-2</v>
      </c>
      <c r="N23" s="50">
        <f>D23*250</f>
        <v>607000</v>
      </c>
      <c r="O23" s="53">
        <f t="shared" si="0"/>
        <v>11.211068418193888</v>
      </c>
    </row>
    <row r="24" spans="1:15" ht="15" thickBot="1" x14ac:dyDescent="0.35">
      <c r="A24" s="46" t="s">
        <v>17</v>
      </c>
      <c r="B24" s="1">
        <v>94895</v>
      </c>
      <c r="C24" s="2"/>
      <c r="D24" s="1">
        <v>6640</v>
      </c>
      <c r="E24" s="2"/>
      <c r="F24" s="1">
        <v>55706</v>
      </c>
      <c r="G24" s="1">
        <v>13768</v>
      </c>
      <c r="H24" s="2">
        <v>963</v>
      </c>
      <c r="I24" s="1">
        <v>562323</v>
      </c>
      <c r="J24" s="1">
        <v>81585</v>
      </c>
      <c r="K24" s="44"/>
      <c r="L24" s="51">
        <f>IFERROR(B24/I24,0)</f>
        <v>0.1687553238974753</v>
      </c>
      <c r="M24" s="52">
        <f>IFERROR(H24/G24,0)</f>
        <v>6.9944799535153979E-2</v>
      </c>
      <c r="N24" s="50">
        <f>D24*250</f>
        <v>1660000</v>
      </c>
      <c r="O24" s="53">
        <f t="shared" si="0"/>
        <v>16.493018599504715</v>
      </c>
    </row>
    <row r="25" spans="1:15" ht="15" thickBot="1" x14ac:dyDescent="0.35">
      <c r="A25" s="3" t="s">
        <v>11</v>
      </c>
      <c r="B25" s="1">
        <v>56014</v>
      </c>
      <c r="C25" s="2"/>
      <c r="D25" s="1">
        <v>5372</v>
      </c>
      <c r="E25" s="2"/>
      <c r="F25" s="1">
        <v>17474</v>
      </c>
      <c r="G25" s="1">
        <v>5609</v>
      </c>
      <c r="H25" s="2">
        <v>538</v>
      </c>
      <c r="I25" s="1">
        <v>537698</v>
      </c>
      <c r="J25" s="1">
        <v>53841</v>
      </c>
      <c r="K25" s="43"/>
      <c r="L25" s="51">
        <f>IFERROR(B25/I25,0)</f>
        <v>0.10417371833259562</v>
      </c>
      <c r="M25" s="52">
        <f>IFERROR(H25/G25,0)</f>
        <v>9.5917275806739172E-2</v>
      </c>
      <c r="N25" s="50">
        <f>D25*250</f>
        <v>1343000</v>
      </c>
      <c r="O25" s="53">
        <f t="shared" si="0"/>
        <v>22.976148819937873</v>
      </c>
    </row>
    <row r="26" spans="1:15" ht="15" thickBot="1" x14ac:dyDescent="0.35">
      <c r="A26" s="3" t="s">
        <v>32</v>
      </c>
      <c r="B26" s="1">
        <v>22947</v>
      </c>
      <c r="C26" s="2"/>
      <c r="D26" s="2">
        <v>977</v>
      </c>
      <c r="E26" s="2"/>
      <c r="F26" s="1">
        <v>5315</v>
      </c>
      <c r="G26" s="1">
        <v>4069</v>
      </c>
      <c r="H26" s="2">
        <v>173</v>
      </c>
      <c r="I26" s="1">
        <v>225208</v>
      </c>
      <c r="J26" s="1">
        <v>39933</v>
      </c>
      <c r="K26" s="43"/>
      <c r="L26" s="51">
        <f>IFERROR(B26/I26,0)</f>
        <v>0.10189247273631487</v>
      </c>
      <c r="M26" s="52">
        <f>IFERROR(H26/G26,0)</f>
        <v>4.2516588842467437E-2</v>
      </c>
      <c r="N26" s="50">
        <f>D26*250</f>
        <v>244250</v>
      </c>
      <c r="O26" s="53">
        <f t="shared" si="0"/>
        <v>9.6440929097485508</v>
      </c>
    </row>
    <row r="27" spans="1:15" ht="14.5" thickBot="1" x14ac:dyDescent="0.35">
      <c r="A27" s="3" t="s">
        <v>30</v>
      </c>
      <c r="B27" s="1">
        <v>14372</v>
      </c>
      <c r="C27" s="2"/>
      <c r="D27" s="2">
        <v>693</v>
      </c>
      <c r="E27" s="2"/>
      <c r="F27" s="1">
        <v>4278</v>
      </c>
      <c r="G27" s="1">
        <v>4829</v>
      </c>
      <c r="H27" s="2">
        <v>233</v>
      </c>
      <c r="I27" s="1">
        <v>163530</v>
      </c>
      <c r="J27" s="1">
        <v>54947</v>
      </c>
      <c r="K27" s="44"/>
      <c r="L27" s="51">
        <f>IFERROR(B27/I27,0)</f>
        <v>8.7886014798507925E-2</v>
      </c>
      <c r="M27" s="52">
        <f>IFERROR(H27/G27,0)</f>
        <v>4.825015531165873E-2</v>
      </c>
      <c r="N27" s="50">
        <f>D27*250</f>
        <v>173250</v>
      </c>
      <c r="O27" s="53">
        <f t="shared" si="0"/>
        <v>11.054689674366825</v>
      </c>
    </row>
    <row r="28" spans="1:15" ht="15" thickBot="1" x14ac:dyDescent="0.35">
      <c r="A28" s="3" t="s">
        <v>35</v>
      </c>
      <c r="B28" s="1">
        <v>12990</v>
      </c>
      <c r="C28" s="2"/>
      <c r="D28" s="2">
        <v>715</v>
      </c>
      <c r="E28" s="2"/>
      <c r="F28" s="1">
        <v>9228</v>
      </c>
      <c r="G28" s="1">
        <v>2117</v>
      </c>
      <c r="H28" s="2">
        <v>116</v>
      </c>
      <c r="I28" s="1">
        <v>185240</v>
      </c>
      <c r="J28" s="1">
        <v>30182</v>
      </c>
      <c r="K28" s="43"/>
      <c r="L28" s="51">
        <f>IFERROR(B28/I28,0)</f>
        <v>7.0125242928093287E-2</v>
      </c>
      <c r="M28" s="52">
        <f>IFERROR(H28/G28,0)</f>
        <v>5.4794520547945202E-2</v>
      </c>
      <c r="N28" s="50">
        <f>D28*250</f>
        <v>178750</v>
      </c>
      <c r="O28" s="53">
        <f t="shared" si="0"/>
        <v>12.760585065434951</v>
      </c>
    </row>
    <row r="29" spans="1:15" ht="14.5" thickBot="1" x14ac:dyDescent="0.35">
      <c r="A29" s="3" t="s">
        <v>51</v>
      </c>
      <c r="B29" s="2">
        <v>485</v>
      </c>
      <c r="C29" s="2"/>
      <c r="D29" s="2">
        <v>17</v>
      </c>
      <c r="E29" s="2"/>
      <c r="F29" s="2">
        <v>23</v>
      </c>
      <c r="G29" s="2">
        <v>454</v>
      </c>
      <c r="H29" s="2">
        <v>16</v>
      </c>
      <c r="I29" s="1">
        <v>36793</v>
      </c>
      <c r="J29" s="1">
        <v>34425</v>
      </c>
      <c r="K29" s="44"/>
      <c r="L29" s="51">
        <f>IFERROR(B29/I29,0)</f>
        <v>1.3181855244204061E-2</v>
      </c>
      <c r="M29" s="52">
        <f>IFERROR(H29/G29,0)</f>
        <v>3.5242290748898682E-2</v>
      </c>
      <c r="N29" s="50">
        <f>D29*250</f>
        <v>4250</v>
      </c>
      <c r="O29" s="53">
        <f t="shared" si="0"/>
        <v>7.7628865979381443</v>
      </c>
    </row>
    <row r="30" spans="1:15" ht="15" thickBot="1" x14ac:dyDescent="0.35">
      <c r="A30" s="3" t="s">
        <v>50</v>
      </c>
      <c r="B30" s="1">
        <v>13261</v>
      </c>
      <c r="C30" s="2"/>
      <c r="D30" s="2">
        <v>164</v>
      </c>
      <c r="E30" s="2"/>
      <c r="F30" s="1">
        <v>12748</v>
      </c>
      <c r="G30" s="1">
        <v>6855</v>
      </c>
      <c r="H30" s="2">
        <v>85</v>
      </c>
      <c r="I30" s="1">
        <v>95187</v>
      </c>
      <c r="J30" s="1">
        <v>49207</v>
      </c>
      <c r="K30" s="43"/>
      <c r="L30" s="51">
        <f>IFERROR(B30/I30,0)</f>
        <v>0.13931524262766976</v>
      </c>
      <c r="M30" s="52">
        <f>IFERROR(H30/G30,0)</f>
        <v>1.2399708242159009E-2</v>
      </c>
      <c r="N30" s="50">
        <f>D30*250</f>
        <v>41000</v>
      </c>
      <c r="O30" s="53">
        <f t="shared" si="0"/>
        <v>2.0917728678078578</v>
      </c>
    </row>
    <row r="31" spans="1:15" ht="15" thickBot="1" x14ac:dyDescent="0.35">
      <c r="A31" s="3" t="s">
        <v>31</v>
      </c>
      <c r="B31" s="1">
        <v>8208</v>
      </c>
      <c r="C31" s="2"/>
      <c r="D31" s="2">
        <v>410</v>
      </c>
      <c r="E31" s="2"/>
      <c r="F31" s="1">
        <v>1946</v>
      </c>
      <c r="G31" s="1">
        <v>2665</v>
      </c>
      <c r="H31" s="2">
        <v>133</v>
      </c>
      <c r="I31" s="1">
        <v>151938</v>
      </c>
      <c r="J31" s="1">
        <v>49328</v>
      </c>
      <c r="K31" s="43"/>
      <c r="L31" s="51">
        <f>IFERROR(B31/I31,0)</f>
        <v>5.402203530387395E-2</v>
      </c>
      <c r="M31" s="52">
        <f>IFERROR(H31/G31,0)</f>
        <v>4.9906191369606001E-2</v>
      </c>
      <c r="N31" s="50">
        <f>D31*250</f>
        <v>102500</v>
      </c>
      <c r="O31" s="53">
        <f t="shared" si="0"/>
        <v>11.487816764132553</v>
      </c>
    </row>
    <row r="32" spans="1:15" ht="15" thickBot="1" x14ac:dyDescent="0.35">
      <c r="A32" s="3" t="s">
        <v>42</v>
      </c>
      <c r="B32" s="1">
        <v>4386</v>
      </c>
      <c r="C32" s="2"/>
      <c r="D32" s="2">
        <v>232</v>
      </c>
      <c r="E32" s="2"/>
      <c r="F32" s="1">
        <v>1424</v>
      </c>
      <c r="G32" s="1">
        <v>3226</v>
      </c>
      <c r="H32" s="2">
        <v>171</v>
      </c>
      <c r="I32" s="1">
        <v>77415</v>
      </c>
      <c r="J32" s="1">
        <v>56935</v>
      </c>
      <c r="K32" s="55"/>
      <c r="L32" s="51">
        <f>IFERROR(B32/I32,0)</f>
        <v>5.6655686882387132E-2</v>
      </c>
      <c r="M32" s="52">
        <f>IFERROR(H32/G32,0)</f>
        <v>5.3006819590824553E-2</v>
      </c>
      <c r="N32" s="50">
        <f>D32*250</f>
        <v>58000</v>
      </c>
      <c r="O32" s="53">
        <f t="shared" si="0"/>
        <v>12.22389420884633</v>
      </c>
    </row>
    <row r="33" spans="1:15" ht="15" thickBot="1" x14ac:dyDescent="0.35">
      <c r="A33" s="46" t="s">
        <v>8</v>
      </c>
      <c r="B33" s="1">
        <v>159264</v>
      </c>
      <c r="C33" s="2"/>
      <c r="D33" s="1">
        <v>11412</v>
      </c>
      <c r="E33" s="2"/>
      <c r="F33" s="1">
        <v>132667</v>
      </c>
      <c r="G33" s="1">
        <v>17931</v>
      </c>
      <c r="H33" s="1">
        <v>1285</v>
      </c>
      <c r="I33" s="1">
        <v>685857</v>
      </c>
      <c r="J33" s="1">
        <v>77217</v>
      </c>
      <c r="K33" s="43"/>
      <c r="L33" s="51">
        <f>IFERROR(B33/I33,0)</f>
        <v>0.23221167094598436</v>
      </c>
      <c r="M33" s="52">
        <f>IFERROR(H33/G33,0)</f>
        <v>7.1663599353075674E-2</v>
      </c>
      <c r="N33" s="50">
        <f>D33*250</f>
        <v>2853000</v>
      </c>
      <c r="O33" s="53">
        <f t="shared" si="0"/>
        <v>16.91365280289331</v>
      </c>
    </row>
    <row r="34" spans="1:15" ht="15" thickBot="1" x14ac:dyDescent="0.35">
      <c r="A34" s="3" t="s">
        <v>44</v>
      </c>
      <c r="B34" s="1">
        <v>7364</v>
      </c>
      <c r="C34" s="2"/>
      <c r="D34" s="2">
        <v>335</v>
      </c>
      <c r="E34" s="2"/>
      <c r="F34" s="1">
        <v>4345</v>
      </c>
      <c r="G34" s="1">
        <v>3512</v>
      </c>
      <c r="H34" s="2">
        <v>160</v>
      </c>
      <c r="I34" s="1">
        <v>183544</v>
      </c>
      <c r="J34" s="1">
        <v>87534</v>
      </c>
      <c r="K34" s="43"/>
      <c r="L34" s="51">
        <f>IFERROR(B34/I34,0)</f>
        <v>4.0121169855729416E-2</v>
      </c>
      <c r="M34" s="52">
        <f>IFERROR(H34/G34,0)</f>
        <v>4.5558086560364468E-2</v>
      </c>
      <c r="N34" s="50">
        <f>D34*250</f>
        <v>83750</v>
      </c>
      <c r="O34" s="53">
        <f t="shared" si="0"/>
        <v>10.372895165670831</v>
      </c>
    </row>
    <row r="35" spans="1:15" ht="15" thickBot="1" x14ac:dyDescent="0.35">
      <c r="A35" s="46" t="s">
        <v>7</v>
      </c>
      <c r="B35" s="1">
        <v>376309</v>
      </c>
      <c r="C35" s="2"/>
      <c r="D35" s="1">
        <v>29653</v>
      </c>
      <c r="E35" s="2"/>
      <c r="F35" s="1">
        <v>280967</v>
      </c>
      <c r="G35" s="1">
        <v>19344</v>
      </c>
      <c r="H35" s="1">
        <v>1524</v>
      </c>
      <c r="I35" s="1">
        <v>1876789</v>
      </c>
      <c r="J35" s="1">
        <v>96475</v>
      </c>
      <c r="K35" s="44"/>
      <c r="L35" s="51">
        <f>IFERROR(B35/I35,0)</f>
        <v>0.20050682308986253</v>
      </c>
      <c r="M35" s="52">
        <f>IFERROR(H35/G35,0)</f>
        <v>7.8784119106699746E-2</v>
      </c>
      <c r="N35" s="50">
        <f>D35*250</f>
        <v>7413250</v>
      </c>
      <c r="O35" s="53">
        <f t="shared" si="0"/>
        <v>18.699900879330549</v>
      </c>
    </row>
    <row r="36" spans="1:15" ht="14.5" thickBot="1" x14ac:dyDescent="0.35">
      <c r="A36" s="3" t="s">
        <v>24</v>
      </c>
      <c r="B36" s="1">
        <v>25764</v>
      </c>
      <c r="C36" s="56">
        <v>44</v>
      </c>
      <c r="D36" s="2">
        <v>868</v>
      </c>
      <c r="E36" s="57">
        <v>1</v>
      </c>
      <c r="F36" s="1">
        <v>9942</v>
      </c>
      <c r="G36" s="1">
        <v>2457</v>
      </c>
      <c r="H36" s="2">
        <v>83</v>
      </c>
      <c r="I36" s="1">
        <v>375192</v>
      </c>
      <c r="J36" s="1">
        <v>35773</v>
      </c>
      <c r="K36" s="44"/>
      <c r="L36" s="51">
        <f>IFERROR(B36/I36,0)</f>
        <v>6.8668841553124804E-2</v>
      </c>
      <c r="M36" s="52">
        <f>IFERROR(H36/G36,0)</f>
        <v>3.3781033781033781E-2</v>
      </c>
      <c r="N36" s="50">
        <f>D36*250</f>
        <v>217000</v>
      </c>
      <c r="O36" s="53">
        <f t="shared" si="0"/>
        <v>7.4226051855301973</v>
      </c>
    </row>
    <row r="37" spans="1:15" ht="14.5" thickBot="1" x14ac:dyDescent="0.35">
      <c r="A37" s="3" t="s">
        <v>53</v>
      </c>
      <c r="B37" s="1">
        <v>2481</v>
      </c>
      <c r="C37" s="2"/>
      <c r="D37" s="2">
        <v>57</v>
      </c>
      <c r="E37" s="2"/>
      <c r="F37" s="2">
        <v>631</v>
      </c>
      <c r="G37" s="1">
        <v>3256</v>
      </c>
      <c r="H37" s="2">
        <v>75</v>
      </c>
      <c r="I37" s="1">
        <v>68254</v>
      </c>
      <c r="J37" s="1">
        <v>89565</v>
      </c>
      <c r="K37" s="44"/>
      <c r="L37" s="51">
        <f>IFERROR(B37/I37,0)</f>
        <v>3.6349517976968386E-2</v>
      </c>
      <c r="M37" s="52">
        <f>IFERROR(H37/G37,0)</f>
        <v>2.3034398034398034E-2</v>
      </c>
      <c r="N37" s="50">
        <f>D37*250</f>
        <v>14250</v>
      </c>
      <c r="O37" s="53">
        <f t="shared" si="0"/>
        <v>4.7436517533252722</v>
      </c>
    </row>
    <row r="38" spans="1:15" ht="14.5" thickBot="1" x14ac:dyDescent="0.35">
      <c r="A38" s="3" t="s">
        <v>67</v>
      </c>
      <c r="B38" s="2">
        <v>22</v>
      </c>
      <c r="C38" s="2"/>
      <c r="D38" s="2">
        <v>2</v>
      </c>
      <c r="E38" s="2"/>
      <c r="F38" s="2">
        <v>7</v>
      </c>
      <c r="G38" s="2"/>
      <c r="H38" s="2"/>
      <c r="I38" s="1">
        <v>5200</v>
      </c>
      <c r="J38" s="2"/>
      <c r="K38" s="44"/>
      <c r="L38" s="51">
        <f>IFERROR(B38/I38,0)</f>
        <v>4.2307692307692307E-3</v>
      </c>
      <c r="M38" s="52">
        <f>IFERROR(H38/G38,0)</f>
        <v>0</v>
      </c>
      <c r="N38" s="50">
        <f>D38*250</f>
        <v>500</v>
      </c>
      <c r="O38" s="53">
        <f t="shared" si="0"/>
        <v>21.727272727272727</v>
      </c>
    </row>
    <row r="39" spans="1:15" ht="15" thickBot="1" x14ac:dyDescent="0.35">
      <c r="A39" s="46" t="s">
        <v>21</v>
      </c>
      <c r="B39" s="1">
        <v>33957</v>
      </c>
      <c r="C39" s="2"/>
      <c r="D39" s="1">
        <v>2110</v>
      </c>
      <c r="E39" s="2"/>
      <c r="F39" s="1">
        <v>25828</v>
      </c>
      <c r="G39" s="1">
        <v>2905</v>
      </c>
      <c r="H39" s="2">
        <v>181</v>
      </c>
      <c r="I39" s="1">
        <v>360012</v>
      </c>
      <c r="J39" s="1">
        <v>30799</v>
      </c>
      <c r="K39" s="43"/>
      <c r="L39" s="51">
        <f>IFERROR(B39/I39,0)</f>
        <v>9.4321855938135399E-2</v>
      </c>
      <c r="M39" s="52">
        <f>IFERROR(H39/G39,0)</f>
        <v>6.2306368330464719E-2</v>
      </c>
      <c r="N39" s="50">
        <f>D39*250</f>
        <v>527500</v>
      </c>
      <c r="O39" s="53">
        <f t="shared" si="0"/>
        <v>14.534352269046147</v>
      </c>
    </row>
    <row r="40" spans="1:15" ht="14.5" thickBot="1" x14ac:dyDescent="0.35">
      <c r="A40" s="3" t="s">
        <v>46</v>
      </c>
      <c r="B40" s="1">
        <v>6270</v>
      </c>
      <c r="C40" s="2"/>
      <c r="D40" s="2">
        <v>326</v>
      </c>
      <c r="E40" s="2"/>
      <c r="F40" s="2">
        <v>708</v>
      </c>
      <c r="G40" s="1">
        <v>1585</v>
      </c>
      <c r="H40" s="2">
        <v>82</v>
      </c>
      <c r="I40" s="1">
        <v>182406</v>
      </c>
      <c r="J40" s="1">
        <v>46097</v>
      </c>
      <c r="K40" s="44"/>
      <c r="L40" s="51">
        <f>IFERROR(B40/I40,0)</f>
        <v>3.4373869280615768E-2</v>
      </c>
      <c r="M40" s="52">
        <f>IFERROR(H40/G40,0)</f>
        <v>5.1735015772870666E-2</v>
      </c>
      <c r="N40" s="50">
        <f>D40*250</f>
        <v>81500</v>
      </c>
      <c r="O40" s="53">
        <f t="shared" si="0"/>
        <v>11.998405103668262</v>
      </c>
    </row>
    <row r="41" spans="1:15" ht="14.5" thickBot="1" x14ac:dyDescent="0.35">
      <c r="A41" s="3" t="s">
        <v>37</v>
      </c>
      <c r="B41" s="1">
        <v>4086</v>
      </c>
      <c r="C41" s="2"/>
      <c r="D41" s="2">
        <v>151</v>
      </c>
      <c r="E41" s="2"/>
      <c r="F41" s="1">
        <v>2041</v>
      </c>
      <c r="G41" s="2">
        <v>969</v>
      </c>
      <c r="H41" s="2">
        <v>36</v>
      </c>
      <c r="I41" s="1">
        <v>119647</v>
      </c>
      <c r="J41" s="1">
        <v>28368</v>
      </c>
      <c r="K41" s="44"/>
      <c r="L41" s="51">
        <f>IFERROR(B41/I41,0)</f>
        <v>3.4150459267679088E-2</v>
      </c>
      <c r="M41" s="52">
        <f>IFERROR(H41/G41,0)</f>
        <v>3.7151702786377708E-2</v>
      </c>
      <c r="N41" s="50">
        <f>D41*250</f>
        <v>37750</v>
      </c>
      <c r="O41" s="53">
        <f t="shared" si="0"/>
        <v>8.2388644150758683</v>
      </c>
    </row>
    <row r="42" spans="1:15" ht="15" thickBot="1" x14ac:dyDescent="0.35">
      <c r="A42" s="46" t="s">
        <v>19</v>
      </c>
      <c r="B42" s="1">
        <v>74318</v>
      </c>
      <c r="C42" s="2"/>
      <c r="D42" s="1">
        <v>5425</v>
      </c>
      <c r="E42" s="2"/>
      <c r="F42" s="1">
        <v>24066</v>
      </c>
      <c r="G42" s="1">
        <v>5805</v>
      </c>
      <c r="H42" s="2">
        <v>424</v>
      </c>
      <c r="I42" s="1">
        <v>444768</v>
      </c>
      <c r="J42" s="1">
        <v>34742</v>
      </c>
      <c r="K42" s="44"/>
      <c r="L42" s="51">
        <f>IFERROR(B42/I42,0)</f>
        <v>0.16709385567307</v>
      </c>
      <c r="M42" s="52">
        <f>IFERROR(H42/G42,0)</f>
        <v>7.3040482342807925E-2</v>
      </c>
      <c r="N42" s="50">
        <f>D42*250</f>
        <v>1356250</v>
      </c>
      <c r="O42" s="53">
        <f t="shared" si="0"/>
        <v>17.249280120562986</v>
      </c>
    </row>
    <row r="43" spans="1:15" ht="14.5" thickBot="1" x14ac:dyDescent="0.35">
      <c r="A43" s="3" t="s">
        <v>65</v>
      </c>
      <c r="B43" s="1">
        <v>3486</v>
      </c>
      <c r="C43" s="2"/>
      <c r="D43" s="2">
        <v>131</v>
      </c>
      <c r="E43" s="2"/>
      <c r="F43" s="1">
        <v>2505</v>
      </c>
      <c r="G43" s="1">
        <v>1029</v>
      </c>
      <c r="H43" s="2">
        <v>39</v>
      </c>
      <c r="I43" s="1">
        <v>13022</v>
      </c>
      <c r="J43" s="1">
        <v>3845</v>
      </c>
      <c r="K43" s="44"/>
      <c r="L43" s="51">
        <f>IFERROR(B43/I43,0)</f>
        <v>0.26770081400706497</v>
      </c>
      <c r="M43" s="52">
        <f>IFERROR(H43/G43,0)</f>
        <v>3.7900874635568516E-2</v>
      </c>
      <c r="N43" s="50">
        <f>D43*250</f>
        <v>32750</v>
      </c>
      <c r="O43" s="53">
        <f t="shared" si="0"/>
        <v>8.3947217441193338</v>
      </c>
    </row>
    <row r="44" spans="1:15" ht="15" thickBot="1" x14ac:dyDescent="0.35">
      <c r="A44" s="3" t="s">
        <v>40</v>
      </c>
      <c r="B44" s="1">
        <v>14494</v>
      </c>
      <c r="C44" s="2"/>
      <c r="D44" s="2">
        <v>677</v>
      </c>
      <c r="E44" s="2"/>
      <c r="F44" s="1">
        <v>12733</v>
      </c>
      <c r="G44" s="1">
        <v>13682</v>
      </c>
      <c r="H44" s="2">
        <v>639</v>
      </c>
      <c r="I44" s="1">
        <v>140365</v>
      </c>
      <c r="J44" s="1">
        <v>132500</v>
      </c>
      <c r="K44" s="43"/>
      <c r="L44" s="51">
        <f>IFERROR(B44/I44,0)</f>
        <v>0.10325935952694761</v>
      </c>
      <c r="M44" s="52">
        <f>IFERROR(H44/G44,0)</f>
        <v>4.6703698289723726E-2</v>
      </c>
      <c r="N44" s="50">
        <f>D44*250</f>
        <v>169250</v>
      </c>
      <c r="O44" s="53">
        <f t="shared" si="0"/>
        <v>10.67724575686491</v>
      </c>
    </row>
    <row r="45" spans="1:15" ht="15" thickBot="1" x14ac:dyDescent="0.35">
      <c r="A45" s="3" t="s">
        <v>25</v>
      </c>
      <c r="B45" s="1">
        <v>10788</v>
      </c>
      <c r="C45" s="2"/>
      <c r="D45" s="2">
        <v>470</v>
      </c>
      <c r="E45" s="2"/>
      <c r="F45" s="1">
        <v>4275</v>
      </c>
      <c r="G45" s="1">
        <v>2095</v>
      </c>
      <c r="H45" s="2">
        <v>91</v>
      </c>
      <c r="I45" s="1">
        <v>182249</v>
      </c>
      <c r="J45" s="1">
        <v>35397</v>
      </c>
      <c r="K45" s="43"/>
      <c r="L45" s="51">
        <f>IFERROR(B45/I45,0)</f>
        <v>5.9193740432046268E-2</v>
      </c>
      <c r="M45" s="52">
        <f>IFERROR(H45/G45,0)</f>
        <v>4.3436754176610977E-2</v>
      </c>
      <c r="N45" s="50">
        <f>D45*250</f>
        <v>117500</v>
      </c>
      <c r="O45" s="53">
        <f t="shared" si="0"/>
        <v>9.8917315535780492</v>
      </c>
    </row>
    <row r="46" spans="1:15" ht="14.5" thickBot="1" x14ac:dyDescent="0.35">
      <c r="A46" s="3" t="s">
        <v>54</v>
      </c>
      <c r="B46" s="1">
        <v>4793</v>
      </c>
      <c r="C46" s="2"/>
      <c r="D46" s="2">
        <v>54</v>
      </c>
      <c r="E46" s="2"/>
      <c r="F46" s="1">
        <v>1041</v>
      </c>
      <c r="G46" s="1">
        <v>5418</v>
      </c>
      <c r="H46" s="2">
        <v>61</v>
      </c>
      <c r="I46" s="1">
        <v>39026</v>
      </c>
      <c r="J46" s="1">
        <v>44114</v>
      </c>
      <c r="K46" s="44"/>
      <c r="L46" s="51">
        <f>IFERROR(B46/I46,0)</f>
        <v>0.1228155588581971</v>
      </c>
      <c r="M46" s="52">
        <f>IFERROR(H46/G46,0)</f>
        <v>1.1258767072720562E-2</v>
      </c>
      <c r="N46" s="50">
        <f>D46*250</f>
        <v>13500</v>
      </c>
      <c r="O46" s="53">
        <f t="shared" si="0"/>
        <v>1.8166075526809931</v>
      </c>
    </row>
    <row r="47" spans="1:15" ht="14.5" thickBot="1" x14ac:dyDescent="0.35">
      <c r="A47" s="3" t="s">
        <v>20</v>
      </c>
      <c r="B47" s="1">
        <v>21679</v>
      </c>
      <c r="C47" s="2"/>
      <c r="D47" s="2">
        <v>356</v>
      </c>
      <c r="E47" s="2"/>
      <c r="F47" s="1">
        <v>7407</v>
      </c>
      <c r="G47" s="1">
        <v>3174</v>
      </c>
      <c r="H47" s="2">
        <v>52</v>
      </c>
      <c r="I47" s="1">
        <v>415989</v>
      </c>
      <c r="J47" s="1">
        <v>60914</v>
      </c>
      <c r="K47" s="44"/>
      <c r="L47" s="51">
        <f>IFERROR(B47/I47,0)</f>
        <v>5.2114358793141163E-2</v>
      </c>
      <c r="M47" s="52">
        <f>IFERROR(H47/G47,0)</f>
        <v>1.6383112791430371E-2</v>
      </c>
      <c r="N47" s="50">
        <f>D47*250</f>
        <v>89000</v>
      </c>
      <c r="O47" s="53">
        <f t="shared" si="0"/>
        <v>3.1053554130725587</v>
      </c>
    </row>
    <row r="48" spans="1:15" ht="15" thickBot="1" x14ac:dyDescent="0.35">
      <c r="A48" s="46" t="s">
        <v>15</v>
      </c>
      <c r="B48" s="1">
        <v>60790</v>
      </c>
      <c r="C48" s="2"/>
      <c r="D48" s="1">
        <v>1623</v>
      </c>
      <c r="E48" s="2"/>
      <c r="F48" s="1">
        <v>20259</v>
      </c>
      <c r="G48" s="1">
        <v>2097</v>
      </c>
      <c r="H48" s="2">
        <v>56</v>
      </c>
      <c r="I48" s="1">
        <v>990021</v>
      </c>
      <c r="J48" s="1">
        <v>34144</v>
      </c>
      <c r="K48" s="44"/>
      <c r="L48" s="51">
        <f>IFERROR(B48/I48,0)</f>
        <v>6.1402737921720851E-2</v>
      </c>
      <c r="M48" s="52">
        <f>IFERROR(H48/G48,0)</f>
        <v>2.6704816404387221E-2</v>
      </c>
      <c r="N48" s="50">
        <f>D48*250</f>
        <v>405750</v>
      </c>
      <c r="O48" s="53">
        <f t="shared" si="0"/>
        <v>5.6746175357789106</v>
      </c>
    </row>
    <row r="49" spans="1:15" ht="15" thickBot="1" x14ac:dyDescent="0.35">
      <c r="A49" s="64" t="s">
        <v>66</v>
      </c>
      <c r="B49" s="58">
        <v>69</v>
      </c>
      <c r="C49" s="58"/>
      <c r="D49" s="58">
        <v>6</v>
      </c>
      <c r="E49" s="58"/>
      <c r="F49" s="58">
        <v>2</v>
      </c>
      <c r="G49" s="58"/>
      <c r="H49" s="58"/>
      <c r="I49" s="59">
        <v>1539</v>
      </c>
      <c r="J49" s="58"/>
      <c r="K49" s="8"/>
      <c r="L49" s="51">
        <f>IFERROR(B49/I49,0)</f>
        <v>4.4834307992202727E-2</v>
      </c>
      <c r="M49" s="52">
        <f>IFERROR(H49/G49,0)</f>
        <v>0</v>
      </c>
      <c r="N49" s="50">
        <f>D49*250</f>
        <v>1500</v>
      </c>
      <c r="O49" s="53">
        <f t="shared" si="0"/>
        <v>20.739130434782609</v>
      </c>
    </row>
    <row r="50" spans="1:15" ht="14.5" thickBot="1" x14ac:dyDescent="0.35">
      <c r="A50" s="3" t="s">
        <v>28</v>
      </c>
      <c r="B50" s="1">
        <v>8921</v>
      </c>
      <c r="C50" s="2"/>
      <c r="D50" s="2">
        <v>106</v>
      </c>
      <c r="E50" s="2"/>
      <c r="F50" s="1">
        <v>3469</v>
      </c>
      <c r="G50" s="1">
        <v>2783</v>
      </c>
      <c r="H50" s="2">
        <v>33</v>
      </c>
      <c r="I50" s="1">
        <v>203507</v>
      </c>
      <c r="J50" s="1">
        <v>63478</v>
      </c>
      <c r="K50" s="44"/>
      <c r="L50" s="51">
        <f>IFERROR(B50/I50,0)</f>
        <v>4.3836329954252184E-2</v>
      </c>
      <c r="M50" s="52">
        <f>IFERROR(H50/G50,0)</f>
        <v>1.1857707509881422E-2</v>
      </c>
      <c r="N50" s="50">
        <f>D50*250</f>
        <v>26500</v>
      </c>
      <c r="O50" s="53">
        <f t="shared" si="0"/>
        <v>1.9705190001120951</v>
      </c>
    </row>
    <row r="51" spans="1:15" ht="14.5" thickBot="1" x14ac:dyDescent="0.35">
      <c r="A51" s="3" t="s">
        <v>48</v>
      </c>
      <c r="B51" s="2">
        <v>974</v>
      </c>
      <c r="C51" s="2"/>
      <c r="D51" s="2">
        <v>55</v>
      </c>
      <c r="E51" s="2"/>
      <c r="F51" s="2">
        <v>64</v>
      </c>
      <c r="G51" s="1">
        <v>1561</v>
      </c>
      <c r="H51" s="2">
        <v>88</v>
      </c>
      <c r="I51" s="1">
        <v>31152</v>
      </c>
      <c r="J51" s="1">
        <v>49924</v>
      </c>
      <c r="K51" s="44"/>
      <c r="L51" s="51">
        <f>IFERROR(B51/I51,0)</f>
        <v>3.1266050333846947E-2</v>
      </c>
      <c r="M51" s="52">
        <f>IFERROR(H51/G51,0)</f>
        <v>5.6374119154388211E-2</v>
      </c>
      <c r="N51" s="50">
        <f>D51*250</f>
        <v>13750</v>
      </c>
      <c r="O51" s="53">
        <f t="shared" si="0"/>
        <v>13.117043121149898</v>
      </c>
    </row>
    <row r="52" spans="1:15" ht="14.5" thickBot="1" x14ac:dyDescent="0.35">
      <c r="A52" s="3" t="s">
        <v>29</v>
      </c>
      <c r="B52" s="1">
        <v>41401</v>
      </c>
      <c r="C52" s="2"/>
      <c r="D52" s="1">
        <v>1338</v>
      </c>
      <c r="E52" s="2"/>
      <c r="F52" s="1">
        <v>34591</v>
      </c>
      <c r="G52" s="1">
        <v>4850</v>
      </c>
      <c r="H52" s="2">
        <v>157</v>
      </c>
      <c r="I52" s="1">
        <v>319600</v>
      </c>
      <c r="J52" s="1">
        <v>37444</v>
      </c>
      <c r="K52" s="44"/>
      <c r="L52" s="51">
        <f>IFERROR(B52/I52,0)</f>
        <v>0.12954005006257821</v>
      </c>
      <c r="M52" s="52">
        <f>IFERROR(H52/G52,0)</f>
        <v>3.2371134020618558E-2</v>
      </c>
      <c r="N52" s="50">
        <f>D52*250</f>
        <v>334500</v>
      </c>
      <c r="O52" s="53">
        <f t="shared" si="0"/>
        <v>7.0795149875606871</v>
      </c>
    </row>
    <row r="53" spans="1:15" ht="15" thickBot="1" x14ac:dyDescent="0.35">
      <c r="A53" s="46" t="s">
        <v>9</v>
      </c>
      <c r="B53" s="1">
        <v>21821</v>
      </c>
      <c r="C53" s="2"/>
      <c r="D53" s="1">
        <v>1105</v>
      </c>
      <c r="E53" s="2"/>
      <c r="F53" s="1">
        <v>14695</v>
      </c>
      <c r="G53" s="1">
        <v>2866</v>
      </c>
      <c r="H53" s="2">
        <v>145</v>
      </c>
      <c r="I53" s="1">
        <v>343091</v>
      </c>
      <c r="J53" s="1">
        <v>45055</v>
      </c>
      <c r="K53" s="44"/>
      <c r="L53" s="51">
        <f>IFERROR(B53/I53,0)</f>
        <v>6.3601202013459993E-2</v>
      </c>
      <c r="M53" s="52">
        <f>IFERROR(H53/G53,0)</f>
        <v>5.0593161200279138E-2</v>
      </c>
      <c r="N53" s="50">
        <f>D53*250</f>
        <v>276250</v>
      </c>
      <c r="O53" s="53">
        <f t="shared" si="0"/>
        <v>11.659823106182118</v>
      </c>
    </row>
    <row r="54" spans="1:15" ht="14.5" thickBot="1" x14ac:dyDescent="0.35">
      <c r="A54" s="3" t="s">
        <v>56</v>
      </c>
      <c r="B54" s="1">
        <v>1935</v>
      </c>
      <c r="C54" s="2"/>
      <c r="D54" s="2">
        <v>74</v>
      </c>
      <c r="E54" s="2"/>
      <c r="F54" s="2">
        <v>629</v>
      </c>
      <c r="G54" s="1">
        <v>1080</v>
      </c>
      <c r="H54" s="2">
        <v>41</v>
      </c>
      <c r="I54" s="1">
        <v>91036</v>
      </c>
      <c r="J54" s="1">
        <v>50797</v>
      </c>
      <c r="K54" s="44"/>
      <c r="L54" s="51">
        <f>IFERROR(B54/I54,0)</f>
        <v>2.1255327562722439E-2</v>
      </c>
      <c r="M54" s="52">
        <f>IFERROR(H54/G54,0)</f>
        <v>3.7962962962962962E-2</v>
      </c>
      <c r="N54" s="50">
        <f>D54*250</f>
        <v>18500</v>
      </c>
      <c r="O54" s="53">
        <f t="shared" si="0"/>
        <v>8.5607235142118867</v>
      </c>
    </row>
    <row r="55" spans="1:15" ht="14.5" thickBot="1" x14ac:dyDescent="0.35">
      <c r="A55" s="3" t="s">
        <v>22</v>
      </c>
      <c r="B55" s="1">
        <v>16974</v>
      </c>
      <c r="C55" s="2"/>
      <c r="D55" s="2">
        <v>550</v>
      </c>
      <c r="E55" s="2"/>
      <c r="F55" s="1">
        <v>6040</v>
      </c>
      <c r="G55" s="1">
        <v>2915</v>
      </c>
      <c r="H55" s="2">
        <v>94</v>
      </c>
      <c r="I55" s="1">
        <v>237693</v>
      </c>
      <c r="J55" s="1">
        <v>40824</v>
      </c>
      <c r="K55" s="44"/>
      <c r="L55" s="51">
        <f>IFERROR(B55/I55,0)</f>
        <v>7.1411442490944207E-2</v>
      </c>
      <c r="M55" s="52">
        <f>IFERROR(H55/G55,0)</f>
        <v>3.2246998284734131E-2</v>
      </c>
      <c r="N55" s="50">
        <f>D55*250</f>
        <v>137500</v>
      </c>
      <c r="O55" s="53">
        <f t="shared" si="0"/>
        <v>7.1006244845057145</v>
      </c>
    </row>
    <row r="56" spans="1:15" ht="14.5" thickBot="1" x14ac:dyDescent="0.35">
      <c r="A56" s="14" t="s">
        <v>55</v>
      </c>
      <c r="B56" s="15">
        <v>876</v>
      </c>
      <c r="C56" s="15"/>
      <c r="D56" s="15">
        <v>15</v>
      </c>
      <c r="E56" s="15"/>
      <c r="F56" s="15">
        <v>227</v>
      </c>
      <c r="G56" s="38">
        <v>1514</v>
      </c>
      <c r="H56" s="15">
        <v>26</v>
      </c>
      <c r="I56" s="38">
        <v>23160</v>
      </c>
      <c r="J56" s="38">
        <v>40017</v>
      </c>
      <c r="K56" s="68"/>
      <c r="L56" s="51">
        <f>IFERROR(B56/I56,0)</f>
        <v>3.7823834196891191E-2</v>
      </c>
      <c r="M56" s="52">
        <f>IFERROR(H56/G56,0)</f>
        <v>1.7173051519154558E-2</v>
      </c>
      <c r="N56" s="50">
        <f>D56*250</f>
        <v>3750</v>
      </c>
      <c r="O56" s="53">
        <f t="shared" si="0"/>
        <v>3.2808219178082192</v>
      </c>
    </row>
    <row r="57" spans="1:15" ht="15" thickBot="1" x14ac:dyDescent="0.35">
      <c r="A57" s="3"/>
      <c r="B57" s="49">
        <f>SUM(B2:B56)</f>
        <v>1734860</v>
      </c>
      <c r="C57" s="2"/>
      <c r="D57" s="49">
        <f>SUM(D2:D56)</f>
        <v>101882</v>
      </c>
      <c r="E57" s="2"/>
      <c r="F57" s="49">
        <f>SUM(F2:F56)</f>
        <v>1153945</v>
      </c>
      <c r="G57" s="1"/>
      <c r="H57" s="2"/>
      <c r="I57" s="49">
        <f>SUM(I2:I56)</f>
        <v>16124198</v>
      </c>
      <c r="J57" s="1"/>
      <c r="K57" s="8"/>
      <c r="N57" s="49">
        <f>SUM(N2:N56)</f>
        <v>25470500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33BD5DB1-25B6-4EB9-B6FC-9F8A176C240E}"/>
    <hyperlink ref="A33" r:id="rId2" display="https://www.worldometers.info/coronavirus/usa/new-jersey/" xr:uid="{2CCEAADF-E3EE-48F4-A0F5-35E6D0CB2F82}"/>
    <hyperlink ref="A16" r:id="rId3" display="https://www.worldometers.info/coronavirus/usa/illinois/" xr:uid="{BAAA51A5-95A2-40EC-B2F2-BEE49C93F4AB}"/>
    <hyperlink ref="A6" r:id="rId4" display="https://www.worldometers.info/coronavirus/usa/california/" xr:uid="{285341B4-DDA3-4CCC-A652-93B15DA44941}"/>
    <hyperlink ref="A24" r:id="rId5" display="https://www.worldometers.info/coronavirus/usa/massachusetts/" xr:uid="{446B566E-6466-47BF-9819-F6688EB45C39}"/>
    <hyperlink ref="A42" r:id="rId6" display="https://www.worldometers.info/coronavirus/usa/pennsylvania/" xr:uid="{7C34CFF5-9EFC-4A4D-9BE8-9C5D0582F66E}"/>
    <hyperlink ref="A48" r:id="rId7" display="https://www.worldometers.info/coronavirus/usa/texas/" xr:uid="{1898229C-D1BC-47D5-B274-455580350B28}"/>
    <hyperlink ref="A11" r:id="rId8" display="https://www.worldometers.info/coronavirus/usa/florida/" xr:uid="{9E6D6739-BFAD-421D-BEF9-2FE3570732F1}"/>
    <hyperlink ref="A21" r:id="rId9" display="https://www.worldometers.info/coronavirus/usa/louisiana/" xr:uid="{72815FFC-50CC-4F09-BD49-72A1EBF934E4}"/>
    <hyperlink ref="A39" r:id="rId10" display="https://www.worldometers.info/coronavirus/usa/ohio/" xr:uid="{7E29F36E-094F-4D33-91A5-3F2CBDCCC259}"/>
    <hyperlink ref="A53" r:id="rId11" display="https://www.worldometers.info/coronavirus/usa/washington/" xr:uid="{2A46BF0C-7948-4300-8A2F-63B51EC8D77E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591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857</v>
      </c>
    </row>
    <row r="5" spans="1:2" ht="15" thickBot="1" x14ac:dyDescent="0.4">
      <c r="A5" s="3" t="s">
        <v>34</v>
      </c>
      <c r="B5" s="40">
        <v>125</v>
      </c>
    </row>
    <row r="6" spans="1:2" ht="15" thickBot="1" x14ac:dyDescent="0.4">
      <c r="A6" s="46" t="s">
        <v>10</v>
      </c>
      <c r="B6" s="40">
        <v>4039</v>
      </c>
    </row>
    <row r="7" spans="1:2" ht="15" thickBot="1" x14ac:dyDescent="0.4">
      <c r="A7" s="3" t="s">
        <v>18</v>
      </c>
      <c r="B7" s="40">
        <v>1421</v>
      </c>
    </row>
    <row r="8" spans="1:2" ht="15" thickBot="1" x14ac:dyDescent="0.4">
      <c r="A8" s="3" t="s">
        <v>23</v>
      </c>
      <c r="B8" s="40">
        <v>3826</v>
      </c>
    </row>
    <row r="9" spans="1:2" ht="15" thickBot="1" x14ac:dyDescent="0.4">
      <c r="A9" s="3" t="s">
        <v>43</v>
      </c>
      <c r="B9" s="40">
        <v>345</v>
      </c>
    </row>
    <row r="10" spans="1:2" ht="21.5" thickBot="1" x14ac:dyDescent="0.4">
      <c r="A10" s="3" t="s">
        <v>63</v>
      </c>
      <c r="B10" s="40">
        <v>453</v>
      </c>
    </row>
    <row r="11" spans="1:2" ht="15" thickBot="1" x14ac:dyDescent="0.4">
      <c r="A11" s="46" t="s">
        <v>13</v>
      </c>
      <c r="B11" s="40">
        <v>2364</v>
      </c>
    </row>
    <row r="12" spans="1:2" ht="15" thickBot="1" x14ac:dyDescent="0.4">
      <c r="A12" s="3" t="s">
        <v>16</v>
      </c>
      <c r="B12" s="40">
        <v>1973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82</v>
      </c>
    </row>
    <row r="16" spans="1:2" ht="15" thickBot="1" x14ac:dyDescent="0.4">
      <c r="A16" s="46" t="s">
        <v>12</v>
      </c>
      <c r="B16" s="40">
        <v>5186</v>
      </c>
    </row>
    <row r="17" spans="1:2" ht="15" thickBot="1" x14ac:dyDescent="0.4">
      <c r="A17" s="3" t="s">
        <v>27</v>
      </c>
      <c r="B17" s="40">
        <v>2068</v>
      </c>
    </row>
    <row r="18" spans="1:2" ht="15" thickBot="1" x14ac:dyDescent="0.4">
      <c r="A18" s="3" t="s">
        <v>41</v>
      </c>
      <c r="B18" s="40">
        <v>519</v>
      </c>
    </row>
    <row r="19" spans="1:2" ht="15" thickBot="1" x14ac:dyDescent="0.4">
      <c r="A19" s="3" t="s">
        <v>45</v>
      </c>
      <c r="B19" s="40">
        <v>216</v>
      </c>
    </row>
    <row r="20" spans="1:2" ht="15" thickBot="1" x14ac:dyDescent="0.4">
      <c r="A20" s="3" t="s">
        <v>38</v>
      </c>
      <c r="B20" s="40">
        <v>409</v>
      </c>
    </row>
    <row r="21" spans="1:2" ht="15" thickBot="1" x14ac:dyDescent="0.4">
      <c r="A21" s="46" t="s">
        <v>14</v>
      </c>
      <c r="B21" s="40">
        <v>2745</v>
      </c>
    </row>
    <row r="22" spans="1:2" ht="15" thickBot="1" x14ac:dyDescent="0.4">
      <c r="A22" s="3" t="s">
        <v>39</v>
      </c>
      <c r="B22" s="40">
        <v>84</v>
      </c>
    </row>
    <row r="23" spans="1:2" ht="15" thickBot="1" x14ac:dyDescent="0.4">
      <c r="A23" s="3" t="s">
        <v>26</v>
      </c>
      <c r="B23" s="40">
        <v>2428</v>
      </c>
    </row>
    <row r="24" spans="1:2" ht="15" thickBot="1" x14ac:dyDescent="0.4">
      <c r="A24" s="46" t="s">
        <v>17</v>
      </c>
      <c r="B24" s="40">
        <v>6640</v>
      </c>
    </row>
    <row r="25" spans="1:2" ht="15" thickBot="1" x14ac:dyDescent="0.4">
      <c r="A25" s="3" t="s">
        <v>11</v>
      </c>
      <c r="B25" s="40">
        <v>5372</v>
      </c>
    </row>
    <row r="26" spans="1:2" ht="15" thickBot="1" x14ac:dyDescent="0.4">
      <c r="A26" s="3" t="s">
        <v>32</v>
      </c>
      <c r="B26" s="40">
        <v>977</v>
      </c>
    </row>
    <row r="27" spans="1:2" ht="15" thickBot="1" x14ac:dyDescent="0.4">
      <c r="A27" s="3" t="s">
        <v>30</v>
      </c>
      <c r="B27" s="40">
        <v>693</v>
      </c>
    </row>
    <row r="28" spans="1:2" ht="15" thickBot="1" x14ac:dyDescent="0.4">
      <c r="A28" s="3" t="s">
        <v>35</v>
      </c>
      <c r="B28" s="40">
        <v>715</v>
      </c>
    </row>
    <row r="29" spans="1:2" ht="15" thickBot="1" x14ac:dyDescent="0.4">
      <c r="A29" s="3" t="s">
        <v>51</v>
      </c>
      <c r="B29" s="40">
        <v>17</v>
      </c>
    </row>
    <row r="30" spans="1:2" ht="15" thickBot="1" x14ac:dyDescent="0.4">
      <c r="A30" s="3" t="s">
        <v>50</v>
      </c>
      <c r="B30" s="40">
        <v>164</v>
      </c>
    </row>
    <row r="31" spans="1:2" ht="15" thickBot="1" x14ac:dyDescent="0.4">
      <c r="A31" s="3" t="s">
        <v>31</v>
      </c>
      <c r="B31" s="40">
        <v>410</v>
      </c>
    </row>
    <row r="32" spans="1:2" ht="15" thickBot="1" x14ac:dyDescent="0.4">
      <c r="A32" s="3" t="s">
        <v>42</v>
      </c>
      <c r="B32" s="40">
        <v>232</v>
      </c>
    </row>
    <row r="33" spans="1:2" ht="15" thickBot="1" x14ac:dyDescent="0.4">
      <c r="A33" s="46" t="s">
        <v>8</v>
      </c>
      <c r="B33" s="40">
        <v>11412</v>
      </c>
    </row>
    <row r="34" spans="1:2" ht="15" thickBot="1" x14ac:dyDescent="0.4">
      <c r="A34" s="3" t="s">
        <v>44</v>
      </c>
      <c r="B34" s="40">
        <v>335</v>
      </c>
    </row>
    <row r="35" spans="1:2" ht="15" thickBot="1" x14ac:dyDescent="0.4">
      <c r="A35" s="46" t="s">
        <v>7</v>
      </c>
      <c r="B35" s="40">
        <v>29653</v>
      </c>
    </row>
    <row r="36" spans="1:2" ht="15" thickBot="1" x14ac:dyDescent="0.4">
      <c r="A36" s="3" t="s">
        <v>24</v>
      </c>
      <c r="B36" s="40">
        <v>868</v>
      </c>
    </row>
    <row r="37" spans="1:2" ht="15" thickBot="1" x14ac:dyDescent="0.4">
      <c r="A37" s="3" t="s">
        <v>53</v>
      </c>
      <c r="B37" s="40">
        <v>57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2110</v>
      </c>
    </row>
    <row r="40" spans="1:2" ht="15" thickBot="1" x14ac:dyDescent="0.4">
      <c r="A40" s="3" t="s">
        <v>46</v>
      </c>
      <c r="B40" s="40">
        <v>326</v>
      </c>
    </row>
    <row r="41" spans="1:2" ht="15" thickBot="1" x14ac:dyDescent="0.4">
      <c r="A41" s="3" t="s">
        <v>37</v>
      </c>
      <c r="B41" s="40">
        <v>151</v>
      </c>
    </row>
    <row r="42" spans="1:2" ht="15" thickBot="1" x14ac:dyDescent="0.4">
      <c r="A42" s="46" t="s">
        <v>19</v>
      </c>
      <c r="B42" s="40">
        <v>5425</v>
      </c>
    </row>
    <row r="43" spans="1:2" ht="15" thickBot="1" x14ac:dyDescent="0.4">
      <c r="A43" s="3" t="s">
        <v>65</v>
      </c>
      <c r="B43" s="40">
        <v>131</v>
      </c>
    </row>
    <row r="44" spans="1:2" ht="15" thickBot="1" x14ac:dyDescent="0.4">
      <c r="A44" s="3" t="s">
        <v>40</v>
      </c>
      <c r="B44" s="40">
        <v>677</v>
      </c>
    </row>
    <row r="45" spans="1:2" ht="15" thickBot="1" x14ac:dyDescent="0.4">
      <c r="A45" s="3" t="s">
        <v>25</v>
      </c>
      <c r="B45" s="40">
        <v>470</v>
      </c>
    </row>
    <row r="46" spans="1:2" ht="15" thickBot="1" x14ac:dyDescent="0.4">
      <c r="A46" s="3" t="s">
        <v>54</v>
      </c>
      <c r="B46" s="40">
        <v>54</v>
      </c>
    </row>
    <row r="47" spans="1:2" ht="15" thickBot="1" x14ac:dyDescent="0.4">
      <c r="A47" s="3" t="s">
        <v>20</v>
      </c>
      <c r="B47" s="40">
        <v>356</v>
      </c>
    </row>
    <row r="48" spans="1:2" ht="15" thickBot="1" x14ac:dyDescent="0.4">
      <c r="A48" s="46" t="s">
        <v>15</v>
      </c>
      <c r="B48" s="40">
        <v>1623</v>
      </c>
    </row>
    <row r="49" spans="1:2" ht="21.5" thickBot="1" x14ac:dyDescent="0.4">
      <c r="A49" s="64" t="s">
        <v>66</v>
      </c>
      <c r="B49" s="65">
        <v>6</v>
      </c>
    </row>
    <row r="50" spans="1:2" ht="15" thickBot="1" x14ac:dyDescent="0.4">
      <c r="A50" s="3" t="s">
        <v>28</v>
      </c>
      <c r="B50" s="40">
        <v>106</v>
      </c>
    </row>
    <row r="51" spans="1:2" ht="15" thickBot="1" x14ac:dyDescent="0.4">
      <c r="A51" s="3" t="s">
        <v>48</v>
      </c>
      <c r="B51" s="40">
        <v>55</v>
      </c>
    </row>
    <row r="52" spans="1:2" ht="15" thickBot="1" x14ac:dyDescent="0.4">
      <c r="A52" s="3" t="s">
        <v>29</v>
      </c>
      <c r="B52" s="40">
        <v>1338</v>
      </c>
    </row>
    <row r="53" spans="1:2" ht="15" thickBot="1" x14ac:dyDescent="0.4">
      <c r="A53" s="46" t="s">
        <v>9</v>
      </c>
      <c r="B53" s="40">
        <v>1105</v>
      </c>
    </row>
    <row r="54" spans="1:2" ht="15" thickBot="1" x14ac:dyDescent="0.4">
      <c r="A54" s="3" t="s">
        <v>56</v>
      </c>
      <c r="B54" s="40">
        <v>74</v>
      </c>
    </row>
    <row r="55" spans="1:2" ht="15" thickBot="1" x14ac:dyDescent="0.4">
      <c r="A55" s="3" t="s">
        <v>22</v>
      </c>
      <c r="B55" s="40">
        <v>550</v>
      </c>
    </row>
    <row r="56" spans="1:2" ht="15" thickBot="1" x14ac:dyDescent="0.4">
      <c r="A56" s="14" t="s">
        <v>55</v>
      </c>
      <c r="B56" s="41">
        <v>15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CF076181-3551-4930-BD2E-1BCBE8CAC035}"/>
    <hyperlink ref="A33" r:id="rId2" display="https://www.worldometers.info/coronavirus/usa/new-jersey/" xr:uid="{06E9100B-7F0B-4AC3-B4FC-C004895A0A19}"/>
    <hyperlink ref="A16" r:id="rId3" display="https://www.worldometers.info/coronavirus/usa/illinois/" xr:uid="{CBA19DEC-4DDB-4376-8734-7D9F5D1FF7B2}"/>
    <hyperlink ref="A6" r:id="rId4" display="https://www.worldometers.info/coronavirus/usa/california/" xr:uid="{9D86F19D-5DEE-40DE-A743-F6CF38489552}"/>
    <hyperlink ref="A24" r:id="rId5" display="https://www.worldometers.info/coronavirus/usa/massachusetts/" xr:uid="{C427F184-8A4F-4403-B38A-40A707D0E44B}"/>
    <hyperlink ref="A42" r:id="rId6" display="https://www.worldometers.info/coronavirus/usa/pennsylvania/" xr:uid="{065FE1AC-FF0E-4363-BBD3-B1C01885385E}"/>
    <hyperlink ref="A48" r:id="rId7" display="https://www.worldometers.info/coronavirus/usa/texas/" xr:uid="{090384CC-AC72-44C1-ADDF-D6CD1ECFF4D2}"/>
    <hyperlink ref="A11" r:id="rId8" display="https://www.worldometers.info/coronavirus/usa/florida/" xr:uid="{71F75B6D-427E-45E0-8C08-EFCCAB216E7E}"/>
    <hyperlink ref="A21" r:id="rId9" display="https://www.worldometers.info/coronavirus/usa/louisiana/" xr:uid="{81918D26-C7A2-45D9-B6C6-67FC6D7D00FC}"/>
    <hyperlink ref="A39" r:id="rId10" display="https://www.worldometers.info/coronavirus/usa/ohio/" xr:uid="{4C6935AB-5C8C-4AEE-B1CE-F59D74DBC72C}"/>
    <hyperlink ref="A53" r:id="rId11" display="https://www.worldometers.info/coronavirus/usa/washington/" xr:uid="{AF9E97A9-6A71-4745-A86D-00D9F2E4027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topLeftCell="A13" workbookViewId="0">
      <selection activeCell="C54" sqref="C3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591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857</v>
      </c>
    </row>
    <row r="5" spans="1:3" ht="13" thickBot="1" x14ac:dyDescent="0.4">
      <c r="A5" s="36" t="s">
        <v>34</v>
      </c>
      <c r="B5" s="3" t="s">
        <v>34</v>
      </c>
      <c r="C5" s="40">
        <v>125</v>
      </c>
    </row>
    <row r="6" spans="1:3" ht="15" thickBot="1" x14ac:dyDescent="0.4">
      <c r="A6" s="36" t="s">
        <v>10</v>
      </c>
      <c r="B6" s="46" t="s">
        <v>10</v>
      </c>
      <c r="C6" s="40">
        <v>4039</v>
      </c>
    </row>
    <row r="7" spans="1:3" ht="13" thickBot="1" x14ac:dyDescent="0.4">
      <c r="A7" s="36" t="s">
        <v>18</v>
      </c>
      <c r="B7" s="3" t="s">
        <v>18</v>
      </c>
      <c r="C7" s="40">
        <v>1421</v>
      </c>
    </row>
    <row r="8" spans="1:3" ht="13" thickBot="1" x14ac:dyDescent="0.4">
      <c r="A8" s="36" t="s">
        <v>23</v>
      </c>
      <c r="B8" s="3" t="s">
        <v>23</v>
      </c>
      <c r="C8" s="40">
        <v>3826</v>
      </c>
    </row>
    <row r="9" spans="1:3" ht="13" thickBot="1" x14ac:dyDescent="0.4">
      <c r="A9" s="36" t="s">
        <v>43</v>
      </c>
      <c r="B9" s="3" t="s">
        <v>43</v>
      </c>
      <c r="C9" s="40">
        <v>345</v>
      </c>
    </row>
    <row r="10" spans="1:3" ht="13" thickBot="1" x14ac:dyDescent="0.4">
      <c r="A10" s="36" t="s">
        <v>95</v>
      </c>
      <c r="B10" s="3" t="s">
        <v>63</v>
      </c>
      <c r="C10" s="40">
        <v>453</v>
      </c>
    </row>
    <row r="11" spans="1:3" ht="15" thickBot="1" x14ac:dyDescent="0.4">
      <c r="A11" s="36" t="s">
        <v>13</v>
      </c>
      <c r="B11" s="46" t="s">
        <v>13</v>
      </c>
      <c r="C11" s="40">
        <v>2364</v>
      </c>
    </row>
    <row r="12" spans="1:3" ht="13" thickBot="1" x14ac:dyDescent="0.4">
      <c r="A12" s="36" t="s">
        <v>16</v>
      </c>
      <c r="B12" s="3" t="s">
        <v>16</v>
      </c>
      <c r="C12" s="40">
        <v>1973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82</v>
      </c>
    </row>
    <row r="16" spans="1:3" ht="15" thickBot="1" x14ac:dyDescent="0.4">
      <c r="A16" s="36" t="s">
        <v>12</v>
      </c>
      <c r="B16" s="46" t="s">
        <v>12</v>
      </c>
      <c r="C16" s="40">
        <v>5186</v>
      </c>
    </row>
    <row r="17" spans="1:3" ht="13" thickBot="1" x14ac:dyDescent="0.4">
      <c r="A17" s="36" t="s">
        <v>27</v>
      </c>
      <c r="B17" s="3" t="s">
        <v>27</v>
      </c>
      <c r="C17" s="40">
        <v>2068</v>
      </c>
    </row>
    <row r="18" spans="1:3" ht="13" thickBot="1" x14ac:dyDescent="0.4">
      <c r="A18" s="36" t="s">
        <v>41</v>
      </c>
      <c r="B18" s="3" t="s">
        <v>41</v>
      </c>
      <c r="C18" s="40">
        <v>519</v>
      </c>
    </row>
    <row r="19" spans="1:3" ht="13" thickBot="1" x14ac:dyDescent="0.4">
      <c r="A19" s="36" t="s">
        <v>45</v>
      </c>
      <c r="B19" s="3" t="s">
        <v>45</v>
      </c>
      <c r="C19" s="40">
        <v>216</v>
      </c>
    </row>
    <row r="20" spans="1:3" ht="13" thickBot="1" x14ac:dyDescent="0.4">
      <c r="A20" s="36" t="s">
        <v>38</v>
      </c>
      <c r="B20" s="3" t="s">
        <v>38</v>
      </c>
      <c r="C20" s="40">
        <v>409</v>
      </c>
    </row>
    <row r="21" spans="1:3" ht="15" thickBot="1" x14ac:dyDescent="0.4">
      <c r="A21" s="36" t="s">
        <v>14</v>
      </c>
      <c r="B21" s="46" t="s">
        <v>14</v>
      </c>
      <c r="C21" s="40">
        <v>2745</v>
      </c>
    </row>
    <row r="22" spans="1:3" ht="13" thickBot="1" x14ac:dyDescent="0.4">
      <c r="B22" s="3" t="s">
        <v>39</v>
      </c>
      <c r="C22" s="40">
        <v>84</v>
      </c>
    </row>
    <row r="23" spans="1:3" ht="13" thickBot="1" x14ac:dyDescent="0.4">
      <c r="A23" s="36" t="s">
        <v>26</v>
      </c>
      <c r="B23" s="3" t="s">
        <v>26</v>
      </c>
      <c r="C23" s="40">
        <v>2428</v>
      </c>
    </row>
    <row r="24" spans="1:3" ht="15" thickBot="1" x14ac:dyDescent="0.4">
      <c r="A24" s="36" t="s">
        <v>17</v>
      </c>
      <c r="B24" s="46" t="s">
        <v>17</v>
      </c>
      <c r="C24" s="40">
        <v>6640</v>
      </c>
    </row>
    <row r="25" spans="1:3" ht="13" thickBot="1" x14ac:dyDescent="0.4">
      <c r="A25" s="36" t="s">
        <v>11</v>
      </c>
      <c r="B25" s="3" t="s">
        <v>11</v>
      </c>
      <c r="C25" s="40">
        <v>5372</v>
      </c>
    </row>
    <row r="26" spans="1:3" ht="13" thickBot="1" x14ac:dyDescent="0.4">
      <c r="A26" s="36" t="s">
        <v>32</v>
      </c>
      <c r="B26" s="3" t="s">
        <v>32</v>
      </c>
      <c r="C26" s="40">
        <v>977</v>
      </c>
    </row>
    <row r="27" spans="1:3" ht="13" thickBot="1" x14ac:dyDescent="0.4">
      <c r="A27" s="36" t="s">
        <v>30</v>
      </c>
      <c r="B27" s="3" t="s">
        <v>30</v>
      </c>
      <c r="C27" s="40">
        <v>693</v>
      </c>
    </row>
    <row r="28" spans="1:3" ht="13" thickBot="1" x14ac:dyDescent="0.4">
      <c r="A28" s="36" t="s">
        <v>35</v>
      </c>
      <c r="B28" s="3" t="s">
        <v>35</v>
      </c>
      <c r="C28" s="40">
        <v>715</v>
      </c>
    </row>
    <row r="29" spans="1:3" ht="13" thickBot="1" x14ac:dyDescent="0.4">
      <c r="B29" s="3" t="s">
        <v>51</v>
      </c>
      <c r="C29" s="40">
        <v>17</v>
      </c>
    </row>
    <row r="30" spans="1:3" ht="13" thickBot="1" x14ac:dyDescent="0.4">
      <c r="B30" s="3" t="s">
        <v>50</v>
      </c>
      <c r="C30" s="40">
        <v>164</v>
      </c>
    </row>
    <row r="31" spans="1:3" ht="13" thickBot="1" x14ac:dyDescent="0.4">
      <c r="A31" s="36" t="s">
        <v>31</v>
      </c>
      <c r="B31" s="3" t="s">
        <v>31</v>
      </c>
      <c r="C31" s="40">
        <v>410</v>
      </c>
    </row>
    <row r="32" spans="1:3" ht="13" thickBot="1" x14ac:dyDescent="0.4">
      <c r="A32" s="36" t="s">
        <v>42</v>
      </c>
      <c r="B32" s="3" t="s">
        <v>42</v>
      </c>
      <c r="C32" s="40">
        <v>232</v>
      </c>
    </row>
    <row r="33" spans="1:3" ht="15" thickBot="1" x14ac:dyDescent="0.4">
      <c r="A33" s="36" t="s">
        <v>8</v>
      </c>
      <c r="B33" s="46" t="s">
        <v>8</v>
      </c>
      <c r="C33" s="40">
        <v>11412</v>
      </c>
    </row>
    <row r="34" spans="1:3" ht="13" thickBot="1" x14ac:dyDescent="0.4">
      <c r="A34" s="36" t="s">
        <v>44</v>
      </c>
      <c r="B34" s="3" t="s">
        <v>44</v>
      </c>
      <c r="C34" s="40">
        <v>335</v>
      </c>
    </row>
    <row r="35" spans="1:3" ht="15" thickBot="1" x14ac:dyDescent="0.4">
      <c r="A35" s="36" t="s">
        <v>7</v>
      </c>
      <c r="B35" s="46" t="s">
        <v>7</v>
      </c>
      <c r="C35" s="40">
        <v>29653</v>
      </c>
    </row>
    <row r="36" spans="1:3" ht="13" thickBot="1" x14ac:dyDescent="0.4">
      <c r="A36" s="36" t="s">
        <v>24</v>
      </c>
      <c r="B36" s="3" t="s">
        <v>24</v>
      </c>
      <c r="C36" s="40">
        <v>868</v>
      </c>
    </row>
    <row r="37" spans="1:3" ht="13" thickBot="1" x14ac:dyDescent="0.4">
      <c r="B37" s="3" t="s">
        <v>53</v>
      </c>
      <c r="C37" s="40">
        <v>57</v>
      </c>
    </row>
    <row r="38" spans="1:3" ht="15" thickBot="1" x14ac:dyDescent="0.4">
      <c r="A38" s="36" t="s">
        <v>21</v>
      </c>
      <c r="B38" s="46" t="s">
        <v>21</v>
      </c>
      <c r="C38" s="40">
        <v>2110</v>
      </c>
    </row>
    <row r="39" spans="1:3" ht="13" thickBot="1" x14ac:dyDescent="0.4">
      <c r="A39" s="36" t="s">
        <v>46</v>
      </c>
      <c r="B39" s="3" t="s">
        <v>46</v>
      </c>
      <c r="C39" s="40">
        <v>326</v>
      </c>
    </row>
    <row r="40" spans="1:3" ht="13" thickBot="1" x14ac:dyDescent="0.4">
      <c r="A40" s="36" t="s">
        <v>37</v>
      </c>
      <c r="B40" s="3" t="s">
        <v>37</v>
      </c>
      <c r="C40" s="40">
        <v>151</v>
      </c>
    </row>
    <row r="41" spans="1:3" ht="15" thickBot="1" x14ac:dyDescent="0.4">
      <c r="A41" s="36" t="s">
        <v>19</v>
      </c>
      <c r="B41" s="46" t="s">
        <v>19</v>
      </c>
      <c r="C41" s="40">
        <v>5425</v>
      </c>
    </row>
    <row r="42" spans="1:3" ht="13" thickBot="1" x14ac:dyDescent="0.4">
      <c r="A42" s="36" t="s">
        <v>65</v>
      </c>
      <c r="B42" s="3" t="s">
        <v>65</v>
      </c>
      <c r="C42" s="40">
        <v>131</v>
      </c>
    </row>
    <row r="43" spans="1:3" ht="13" thickBot="1" x14ac:dyDescent="0.4">
      <c r="B43" s="3" t="s">
        <v>40</v>
      </c>
      <c r="C43" s="40">
        <v>677</v>
      </c>
    </row>
    <row r="44" spans="1:3" ht="13" thickBot="1" x14ac:dyDescent="0.4">
      <c r="A44" s="36" t="s">
        <v>25</v>
      </c>
      <c r="B44" s="3" t="s">
        <v>25</v>
      </c>
      <c r="C44" s="40">
        <v>470</v>
      </c>
    </row>
    <row r="45" spans="1:3" ht="13" thickBot="1" x14ac:dyDescent="0.4">
      <c r="A45" s="36" t="s">
        <v>54</v>
      </c>
      <c r="B45" s="3" t="s">
        <v>54</v>
      </c>
      <c r="C45" s="40">
        <v>54</v>
      </c>
    </row>
    <row r="46" spans="1:3" ht="13" thickBot="1" x14ac:dyDescent="0.4">
      <c r="A46" s="36" t="s">
        <v>20</v>
      </c>
      <c r="B46" s="3" t="s">
        <v>20</v>
      </c>
      <c r="C46" s="40">
        <v>356</v>
      </c>
    </row>
    <row r="47" spans="1:3" ht="15" thickBot="1" x14ac:dyDescent="0.4">
      <c r="A47" s="36" t="s">
        <v>15</v>
      </c>
      <c r="B47" s="46" t="s">
        <v>15</v>
      </c>
      <c r="C47" s="40">
        <v>1623</v>
      </c>
    </row>
    <row r="48" spans="1:3" ht="13" thickBot="1" x14ac:dyDescent="0.4">
      <c r="A48" s="36" t="s">
        <v>28</v>
      </c>
      <c r="B48" s="3" t="s">
        <v>28</v>
      </c>
      <c r="C48" s="40">
        <v>106</v>
      </c>
    </row>
    <row r="49" spans="1:3" ht="13" thickBot="1" x14ac:dyDescent="0.4">
      <c r="A49" s="36" t="s">
        <v>48</v>
      </c>
      <c r="B49" s="3" t="s">
        <v>48</v>
      </c>
      <c r="C49" s="40">
        <v>55</v>
      </c>
    </row>
    <row r="50" spans="1:3" ht="13" thickBot="1" x14ac:dyDescent="0.4">
      <c r="A50" s="36" t="s">
        <v>29</v>
      </c>
      <c r="B50" s="3" t="s">
        <v>29</v>
      </c>
      <c r="C50" s="40">
        <v>1338</v>
      </c>
    </row>
    <row r="51" spans="1:3" ht="15" thickBot="1" x14ac:dyDescent="0.4">
      <c r="A51" s="36" t="s">
        <v>9</v>
      </c>
      <c r="B51" s="46" t="s">
        <v>9</v>
      </c>
      <c r="C51" s="40">
        <v>1105</v>
      </c>
    </row>
    <row r="52" spans="1:3" ht="13" thickBot="1" x14ac:dyDescent="0.4">
      <c r="B52" s="3" t="s">
        <v>56</v>
      </c>
      <c r="C52" s="40">
        <v>74</v>
      </c>
    </row>
    <row r="53" spans="1:3" ht="13" thickBot="1" x14ac:dyDescent="0.4">
      <c r="A53" s="36" t="s">
        <v>22</v>
      </c>
      <c r="B53" s="3" t="s">
        <v>22</v>
      </c>
      <c r="C53" s="40">
        <v>550</v>
      </c>
    </row>
    <row r="54" spans="1:3" ht="13" thickBot="1" x14ac:dyDescent="0.4">
      <c r="A54" s="36" t="s">
        <v>55</v>
      </c>
      <c r="B54" s="14" t="s">
        <v>55</v>
      </c>
      <c r="C54" s="41">
        <v>15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B84EA374-5506-4C88-862C-38B6F75E3BA9}"/>
    <hyperlink ref="B33" r:id="rId2" display="https://www.worldometers.info/coronavirus/usa/new-jersey/" xr:uid="{25ACBCC3-F1ED-4755-9664-970315349EEC}"/>
    <hyperlink ref="B16" r:id="rId3" display="https://www.worldometers.info/coronavirus/usa/illinois/" xr:uid="{D14737D7-FACE-4042-B24C-09066F5B91A8}"/>
    <hyperlink ref="B6" r:id="rId4" display="https://www.worldometers.info/coronavirus/usa/california/" xr:uid="{27A196C8-3C2E-4EAC-9690-E828D5AA6B81}"/>
    <hyperlink ref="B24" r:id="rId5" display="https://www.worldometers.info/coronavirus/usa/massachusetts/" xr:uid="{39F4DA5D-15A2-4241-8B4A-95CA6CD79C88}"/>
    <hyperlink ref="B41" r:id="rId6" display="https://www.worldometers.info/coronavirus/usa/pennsylvania/" xr:uid="{91DD32DD-2458-4FBA-BA93-34003AAB3AF0}"/>
    <hyperlink ref="B47" r:id="rId7" display="https://www.worldometers.info/coronavirus/usa/texas/" xr:uid="{9B8B8A8F-58B1-4EAF-8726-42AEDF701123}"/>
    <hyperlink ref="B11" r:id="rId8" display="https://www.worldometers.info/coronavirus/usa/florida/" xr:uid="{4F6E7525-DA94-40A6-A80C-53CB5C0917CE}"/>
    <hyperlink ref="B21" r:id="rId9" display="https://www.worldometers.info/coronavirus/usa/louisiana/" xr:uid="{859E62AA-6FCC-428D-A9E9-0D92DB2F4528}"/>
    <hyperlink ref="B38" r:id="rId10" display="https://www.worldometers.info/coronavirus/usa/ohio/" xr:uid="{78E80F4C-0F59-47AA-BC52-0ABF1CF85BD0}"/>
    <hyperlink ref="B51" r:id="rId11" display="https://www.worldometers.info/coronavirus/usa/washington/" xr:uid="{D67076D6-B233-447C-B85B-4233BD72DDFE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2020-05-29T10:05:29Z</dcterms:modified>
</cp:coreProperties>
</file>