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670D8E97-7A62-4706-85BE-D1881044B6DE}" xr6:coauthVersionLast="45" xr6:coauthVersionMax="45" xr10:uidLastSave="{52061060-EB9D-4B41-97A4-3325383B2643}"/>
  <bookViews>
    <workbookView xWindow="1130" yWindow="580" windowWidth="24860" windowHeight="1647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Updates'!$A$1:$V$48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7" i="3" l="1"/>
  <c r="B57" i="3"/>
  <c r="I57" i="3"/>
  <c r="F57" i="3"/>
  <c r="N48" i="3"/>
  <c r="N33" i="3"/>
  <c r="N39" i="3"/>
  <c r="N6" i="3"/>
  <c r="N41" i="3"/>
  <c r="N13" i="3"/>
  <c r="N5" i="3"/>
  <c r="N14" i="3"/>
  <c r="N24" i="3"/>
  <c r="N3" i="3"/>
  <c r="N11" i="3"/>
  <c r="N36" i="3"/>
  <c r="N38" i="3"/>
  <c r="N40" i="3"/>
  <c r="N34" i="3"/>
  <c r="N42" i="3"/>
  <c r="N19" i="3"/>
  <c r="N29" i="3"/>
  <c r="N35" i="3"/>
  <c r="N7" i="3"/>
  <c r="N17" i="3"/>
  <c r="N53" i="3"/>
  <c r="N8" i="3"/>
  <c r="N28" i="3"/>
  <c r="N25" i="3"/>
  <c r="N2" i="3"/>
  <c r="N12" i="3"/>
  <c r="N30" i="3"/>
  <c r="N37" i="3"/>
  <c r="N32" i="3"/>
  <c r="N51" i="3"/>
  <c r="N52" i="3"/>
  <c r="N47" i="3"/>
  <c r="N50" i="3"/>
  <c r="N45" i="3"/>
  <c r="N15" i="3"/>
  <c r="N4" i="3"/>
  <c r="N16" i="3"/>
  <c r="N22" i="3"/>
  <c r="N46" i="3"/>
  <c r="N43" i="3"/>
  <c r="N10" i="3"/>
  <c r="N31" i="3"/>
  <c r="N26" i="3"/>
  <c r="N18" i="3"/>
  <c r="N21" i="3"/>
  <c r="N49" i="3"/>
  <c r="N54" i="3"/>
  <c r="N27" i="3"/>
  <c r="N44" i="3"/>
  <c r="N20" i="3"/>
  <c r="N9" i="3"/>
  <c r="N55" i="3"/>
  <c r="N56" i="3"/>
  <c r="N23" i="3"/>
  <c r="M50" i="3"/>
  <c r="O2" i="3" l="1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56" i="3"/>
  <c r="O46" i="3"/>
  <c r="O38" i="3"/>
  <c r="O22" i="3"/>
  <c r="O14" i="3"/>
  <c r="O34" i="3"/>
  <c r="O37" i="3"/>
  <c r="O13" i="3"/>
  <c r="O5" i="3"/>
  <c r="O51" i="3"/>
  <c r="O10" i="3"/>
  <c r="O52" i="3"/>
  <c r="O28" i="3"/>
  <c r="O20" i="3"/>
  <c r="O4" i="3"/>
  <c r="N57" i="3"/>
  <c r="O49" i="3"/>
  <c r="O3" i="3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L50" i="3" l="1"/>
  <c r="L13" i="3"/>
  <c r="L46" i="3"/>
  <c r="L15" i="3"/>
  <c r="L44" i="3"/>
  <c r="L2" i="3"/>
  <c r="L48" i="3"/>
  <c r="L25" i="3"/>
  <c r="L30" i="3"/>
  <c r="L8" i="3"/>
  <c r="L40" i="3"/>
  <c r="L55" i="3"/>
  <c r="L22" i="3"/>
  <c r="L39" i="3"/>
  <c r="L19" i="3"/>
  <c r="L41" i="3"/>
  <c r="L9" i="3"/>
  <c r="L56" i="3"/>
  <c r="L37" i="3"/>
  <c r="L45" i="3"/>
  <c r="L24" i="3"/>
  <c r="L32" i="3"/>
  <c r="L26" i="3"/>
  <c r="L27" i="3"/>
  <c r="L14" i="3"/>
  <c r="L36" i="3"/>
  <c r="L53" i="3"/>
  <c r="L20" i="3"/>
  <c r="L18" i="3"/>
  <c r="L33" i="3"/>
  <c r="L29" i="3"/>
  <c r="L4" i="3"/>
  <c r="L16" i="3"/>
  <c r="L42" i="3"/>
  <c r="L7" i="3"/>
  <c r="L3" i="3"/>
  <c r="L17" i="3"/>
  <c r="L38" i="3"/>
  <c r="L54" i="3"/>
  <c r="L52" i="3"/>
  <c r="L51" i="3"/>
  <c r="L31" i="3"/>
  <c r="L21" i="3"/>
  <c r="L23" i="3"/>
  <c r="L49" i="3"/>
  <c r="L35" i="3"/>
  <c r="L10" i="3"/>
  <c r="L11" i="3"/>
  <c r="L47" i="3"/>
  <c r="L12" i="3"/>
  <c r="L28" i="3"/>
  <c r="L43" i="3"/>
  <c r="L6" i="3"/>
  <c r="L34" i="3"/>
  <c r="M38" i="3" l="1"/>
  <c r="M27" i="3"/>
  <c r="M37" i="3"/>
  <c r="M31" i="3"/>
  <c r="M48" i="3"/>
  <c r="M12" i="3"/>
  <c r="M54" i="3"/>
  <c r="M22" i="3"/>
  <c r="M32" i="3"/>
  <c r="M17" i="3"/>
  <c r="M36" i="3"/>
  <c r="M56" i="3"/>
  <c r="M14" i="3"/>
  <c r="M6" i="3"/>
  <c r="M5" i="3"/>
  <c r="M40" i="3"/>
  <c r="M24" i="3"/>
  <c r="M47" i="3"/>
  <c r="M13" i="3"/>
  <c r="M51" i="3"/>
  <c r="M45" i="3"/>
  <c r="M2" i="3"/>
  <c r="M7" i="3"/>
  <c r="M39" i="3"/>
  <c r="M55" i="3"/>
  <c r="M10" i="3"/>
  <c r="M30" i="3"/>
  <c r="M18" i="3"/>
  <c r="M20" i="3"/>
  <c r="M25" i="3"/>
  <c r="M42" i="3"/>
  <c r="M53" i="3"/>
  <c r="M49" i="3"/>
  <c r="M29" i="3"/>
  <c r="M11" i="3"/>
  <c r="M28" i="3"/>
  <c r="M16" i="3"/>
  <c r="M9" i="3"/>
  <c r="M41" i="3"/>
  <c r="M34" i="3"/>
  <c r="M3" i="3"/>
  <c r="M35" i="3"/>
  <c r="M33" i="3"/>
  <c r="M4" i="3"/>
  <c r="M26" i="3"/>
  <c r="M43" i="3"/>
  <c r="M23" i="3"/>
  <c r="M21" i="3"/>
  <c r="M44" i="3"/>
  <c r="M8" i="3"/>
  <c r="M52" i="3"/>
  <c r="M46" i="3"/>
  <c r="M19" i="3"/>
  <c r="M15" i="3"/>
  <c r="L5" i="3" l="1"/>
  <c r="N5" i="1" l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N20" i="1"/>
  <c r="N21" i="1"/>
  <c r="O21" i="1" s="1"/>
  <c r="N22" i="1"/>
  <c r="O22" i="1" s="1"/>
  <c r="N23" i="1"/>
  <c r="O23" i="1" s="1"/>
  <c r="N24" i="1"/>
  <c r="N25" i="1"/>
  <c r="O25" i="1" s="1"/>
  <c r="N26" i="1"/>
  <c r="N27" i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N36" i="1"/>
  <c r="N37" i="1"/>
  <c r="O37" i="1" s="1"/>
  <c r="N38" i="1"/>
  <c r="O38" i="1" s="1"/>
  <c r="N39" i="1"/>
  <c r="O39" i="1" s="1"/>
  <c r="N40" i="1"/>
  <c r="O40" i="1" s="1"/>
  <c r="N41" i="1"/>
  <c r="O41" i="1" s="1"/>
  <c r="N42" i="1"/>
  <c r="N43" i="1"/>
  <c r="N44" i="1"/>
  <c r="N45" i="1"/>
  <c r="O45" i="1" s="1"/>
  <c r="N46" i="1"/>
  <c r="O46" i="1" s="1"/>
  <c r="O43" i="1" l="1"/>
  <c r="O24" i="1"/>
  <c r="O42" i="1"/>
  <c r="O27" i="1"/>
  <c r="O26" i="1"/>
  <c r="O19" i="1"/>
  <c r="O11" i="1"/>
  <c r="O35" i="1"/>
  <c r="O20" i="1"/>
  <c r="O44" i="1"/>
  <c r="O36" i="1"/>
  <c r="U2" i="1"/>
  <c r="N47" i="1" l="1"/>
  <c r="O47" i="1" l="1"/>
  <c r="U7" i="1"/>
  <c r="V7" i="1" s="1"/>
  <c r="U41" i="1"/>
  <c r="V41" i="1" s="1"/>
  <c r="U43" i="1"/>
  <c r="V43" i="1" s="1"/>
  <c r="U18" i="1"/>
  <c r="V18" i="1" s="1"/>
  <c r="U13" i="1"/>
  <c r="V13" i="1" s="1"/>
  <c r="U20" i="1"/>
  <c r="V20" i="1" s="1"/>
  <c r="U30" i="1"/>
  <c r="V30" i="1" s="1"/>
  <c r="U25" i="1"/>
  <c r="V25" i="1" s="1"/>
  <c r="U29" i="1"/>
  <c r="V29" i="1" s="1"/>
  <c r="U23" i="1"/>
  <c r="V23" i="1" s="1"/>
  <c r="U14" i="1"/>
  <c r="V14" i="1" s="1"/>
  <c r="U16" i="1"/>
  <c r="V16" i="1" s="1"/>
  <c r="U11" i="1"/>
  <c r="V11" i="1" s="1"/>
  <c r="U15" i="1"/>
  <c r="V15" i="1" s="1"/>
  <c r="U31" i="1"/>
  <c r="V31" i="1" s="1"/>
  <c r="U40" i="1"/>
  <c r="V40" i="1" s="1"/>
  <c r="U6" i="1"/>
  <c r="V6" i="1" s="1"/>
  <c r="U22" i="1"/>
  <c r="V22" i="1" s="1"/>
  <c r="U38" i="1"/>
  <c r="V38" i="1" s="1"/>
  <c r="U17" i="1"/>
  <c r="V17" i="1" s="1"/>
  <c r="U46" i="1"/>
  <c r="V46" i="1" s="1"/>
  <c r="U24" i="1"/>
  <c r="V24" i="1" s="1"/>
  <c r="U19" i="1"/>
  <c r="V19" i="1" s="1"/>
  <c r="U10" i="1"/>
  <c r="V10" i="1" s="1"/>
  <c r="U44" i="1"/>
  <c r="V44" i="1" s="1"/>
  <c r="U39" i="1"/>
  <c r="V39" i="1" s="1"/>
  <c r="U9" i="1"/>
  <c r="V9" i="1" s="1"/>
  <c r="U32" i="1"/>
  <c r="V32" i="1" s="1"/>
  <c r="U27" i="1"/>
  <c r="V27" i="1" s="1"/>
  <c r="U34" i="1"/>
  <c r="V34" i="1" s="1"/>
  <c r="U45" i="1"/>
  <c r="V45" i="1" s="1"/>
  <c r="U36" i="1"/>
  <c r="V36" i="1" s="1"/>
  <c r="U33" i="1"/>
  <c r="V33" i="1" s="1"/>
  <c r="U8" i="1"/>
  <c r="V8" i="1" s="1"/>
  <c r="U42" i="1"/>
  <c r="V42" i="1" s="1"/>
  <c r="U35" i="1"/>
  <c r="V35" i="1" s="1"/>
  <c r="U26" i="1"/>
  <c r="V26" i="1" s="1"/>
  <c r="U5" i="1"/>
  <c r="V5" i="1" s="1"/>
  <c r="U37" i="1"/>
  <c r="V37" i="1" s="1"/>
  <c r="U12" i="1"/>
  <c r="V12" i="1" s="1"/>
  <c r="U28" i="1"/>
  <c r="V28" i="1" s="1"/>
  <c r="U21" i="1"/>
  <c r="V21" i="1" s="1"/>
  <c r="S35" i="1"/>
  <c r="S19" i="1"/>
  <c r="S46" i="1"/>
  <c r="S38" i="1"/>
  <c r="S30" i="1"/>
  <c r="S22" i="1"/>
  <c r="S14" i="1"/>
  <c r="S6" i="1"/>
  <c r="S40" i="1"/>
  <c r="S32" i="1"/>
  <c r="S24" i="1"/>
  <c r="S16" i="1"/>
  <c r="S8" i="1"/>
  <c r="S11" i="1"/>
  <c r="S45" i="1"/>
  <c r="S37" i="1"/>
  <c r="S29" i="1"/>
  <c r="S13" i="1"/>
  <c r="S5" i="1"/>
  <c r="S42" i="1"/>
  <c r="S34" i="1"/>
  <c r="S26" i="1"/>
  <c r="S18" i="1"/>
  <c r="S10" i="1"/>
  <c r="S27" i="1"/>
  <c r="S39" i="1"/>
  <c r="S23" i="1"/>
  <c r="S7" i="1"/>
  <c r="S36" i="1"/>
  <c r="S28" i="1"/>
  <c r="S20" i="1"/>
  <c r="S12" i="1"/>
  <c r="S43" i="1"/>
  <c r="S31" i="1"/>
  <c r="S15" i="1"/>
  <c r="S44" i="1"/>
  <c r="S47" i="1" s="1"/>
  <c r="S41" i="1"/>
  <c r="S33" i="1"/>
  <c r="S25" i="1"/>
  <c r="S17" i="1"/>
  <c r="S9" i="1"/>
  <c r="S21" i="1"/>
  <c r="T40" i="1"/>
  <c r="T44" i="1"/>
  <c r="T47" i="1" s="1"/>
  <c r="T43" i="1"/>
  <c r="T35" i="1"/>
  <c r="T27" i="1"/>
  <c r="T19" i="1"/>
  <c r="T11" i="1"/>
  <c r="T16" i="1"/>
  <c r="T45" i="1"/>
  <c r="T13" i="1"/>
  <c r="T5" i="1"/>
  <c r="T37" i="1"/>
  <c r="T29" i="1"/>
  <c r="T42" i="1"/>
  <c r="T34" i="1"/>
  <c r="T26" i="1"/>
  <c r="T18" i="1"/>
  <c r="T10" i="1"/>
  <c r="T32" i="1"/>
  <c r="T8" i="1"/>
  <c r="T39" i="1"/>
  <c r="T31" i="1"/>
  <c r="T23" i="1"/>
  <c r="T15" i="1"/>
  <c r="T7" i="1"/>
  <c r="T28" i="1"/>
  <c r="T12" i="1"/>
  <c r="T41" i="1"/>
  <c r="T33" i="1"/>
  <c r="T25" i="1"/>
  <c r="T17" i="1"/>
  <c r="T9" i="1"/>
  <c r="T24" i="1"/>
  <c r="T36" i="1"/>
  <c r="T20" i="1"/>
  <c r="T46" i="1"/>
  <c r="T38" i="1"/>
  <c r="T30" i="1"/>
  <c r="T22" i="1"/>
  <c r="T14" i="1"/>
  <c r="T6" i="1"/>
  <c r="T21" i="1"/>
  <c r="R6" i="1"/>
  <c r="R41" i="1"/>
  <c r="R33" i="1"/>
  <c r="R25" i="1"/>
  <c r="R17" i="1"/>
  <c r="R9" i="1"/>
  <c r="R22" i="1"/>
  <c r="R38" i="1"/>
  <c r="R27" i="1"/>
  <c r="R11" i="1"/>
  <c r="R30" i="1"/>
  <c r="R43" i="1"/>
  <c r="R35" i="1"/>
  <c r="R19" i="1"/>
  <c r="R40" i="1"/>
  <c r="R32" i="1"/>
  <c r="R24" i="1"/>
  <c r="R16" i="1"/>
  <c r="R8" i="1"/>
  <c r="R46" i="1"/>
  <c r="R14" i="1"/>
  <c r="R45" i="1"/>
  <c r="R37" i="1"/>
  <c r="R29" i="1"/>
  <c r="R13" i="1"/>
  <c r="R5" i="1"/>
  <c r="R34" i="1"/>
  <c r="R18" i="1"/>
  <c r="R39" i="1"/>
  <c r="R31" i="1"/>
  <c r="R23" i="1"/>
  <c r="R15" i="1"/>
  <c r="R7" i="1"/>
  <c r="R42" i="1"/>
  <c r="R26" i="1"/>
  <c r="R10" i="1"/>
  <c r="R44" i="1"/>
  <c r="R47" i="1" s="1"/>
  <c r="R36" i="1"/>
  <c r="R28" i="1"/>
  <c r="R20" i="1"/>
  <c r="R12" i="1"/>
  <c r="R21" i="1"/>
  <c r="Q17" i="1"/>
  <c r="Q14" i="1"/>
  <c r="Q25" i="1"/>
  <c r="Q18" i="1"/>
  <c r="Q37" i="1"/>
  <c r="Q12" i="1"/>
  <c r="Q44" i="1"/>
  <c r="Q47" i="1" s="1"/>
  <c r="Q19" i="1"/>
  <c r="Q30" i="1"/>
  <c r="Q20" i="1"/>
  <c r="Q41" i="1"/>
  <c r="Q27" i="1"/>
  <c r="Q38" i="1"/>
  <c r="Q23" i="1"/>
  <c r="Q9" i="1"/>
  <c r="Q24" i="1"/>
  <c r="Q28" i="1"/>
  <c r="Q22" i="1"/>
  <c r="Q42" i="1"/>
  <c r="Q46" i="1"/>
  <c r="Q45" i="1"/>
  <c r="Q10" i="1"/>
  <c r="Q11" i="1"/>
  <c r="Q8" i="1"/>
  <c r="Q29" i="1"/>
  <c r="Q26" i="1"/>
  <c r="Q7" i="1"/>
  <c r="Q33" i="1"/>
  <c r="Q34" i="1"/>
  <c r="Q39" i="1"/>
  <c r="Q40" i="1"/>
  <c r="Q36" i="1"/>
  <c r="Q15" i="1"/>
  <c r="Q32" i="1"/>
  <c r="Q6" i="1"/>
  <c r="Q16" i="1"/>
  <c r="Q35" i="1"/>
  <c r="Q43" i="1"/>
  <c r="Q31" i="1"/>
  <c r="Q13" i="1"/>
  <c r="Q21" i="1"/>
  <c r="Q5" i="1"/>
  <c r="U47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<sst xmlns="http://schemas.openxmlformats.org/spreadsheetml/2006/main" count="321" uniqueCount="102">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</sst>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1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8" fillId="0" borderId="0" xfId="0" applyNumberFormat="1" applyFo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2" fillId="4" borderId="3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5" fillId="5" borderId="3" xfId="0" applyFont="1" applyFill="1" applyBorder="1" applyAlignment="1">
      <alignment horizontal="right" vertical="top" wrapText="1"/>
    </xf>
    <xf numFmtId="0" fontId="4" fillId="3" borderId="3" xfId="3" applyFont="1" applyFill="1" applyBorder="1" applyAlignment="1">
      <alignment horizontal="right" vertical="top" wrapText="1"/>
    </xf>
    <xf numFmtId="0" fontId="11" fillId="2" borderId="7" xfId="0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massachusetts/" TargetMode="External"/><Relationship Id="rId7" Type="http://schemas.openxmlformats.org/officeDocument/2006/relationships/hyperlink" Target="https://www.worldometers.info/coronavirus/usa/florid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ohio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massachusetts/" TargetMode="External"/><Relationship Id="rId7" Type="http://schemas.openxmlformats.org/officeDocument/2006/relationships/hyperlink" Target="https://www.worldometers.info/coronavirus/usa/florid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ohio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massachusetts/" TargetMode="External"/><Relationship Id="rId7" Type="http://schemas.openxmlformats.org/officeDocument/2006/relationships/hyperlink" Target="https://www.worldometers.info/coronavirus/usa/florid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ohio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massachusetts/" TargetMode="External"/><Relationship Id="rId7" Type="http://schemas.openxmlformats.org/officeDocument/2006/relationships/hyperlink" Target="https://www.worldometers.info/coronavirus/usa/florid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oh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5" workbookViewId="0">
      <selection activeCell="A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23"/>
  </cols>
  <sheetData>
    <row r="1" spans="1:22" x14ac:dyDescent="0.35">
      <c r="L1" s="56" t="s">
        <v>68</v>
      </c>
      <c r="M1" s="56"/>
      <c r="N1" s="56"/>
      <c r="O1" s="6">
        <v>1.4999999999999999E-2</v>
      </c>
      <c r="P1" s="6"/>
      <c r="Q1" s="57" t="s">
        <v>77</v>
      </c>
      <c r="R1" s="57"/>
      <c r="S1" s="57"/>
      <c r="T1" s="57"/>
      <c r="U1" s="57"/>
    </row>
    <row r="2" spans="1:22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48"/>
      <c r="L2" s="28"/>
      <c r="N2" s="27" t="s">
        <v>62</v>
      </c>
      <c r="O2" s="27"/>
      <c r="P2" s="20"/>
      <c r="Q2" s="17">
        <v>0.15</v>
      </c>
      <c r="R2" s="17">
        <v>0.6</v>
      </c>
      <c r="S2" s="17">
        <v>0.25</v>
      </c>
      <c r="T2" s="17">
        <v>0.125</v>
      </c>
      <c r="U2" s="18">
        <f>O1</f>
        <v>1.4999999999999999E-2</v>
      </c>
      <c r="V2" s="16"/>
    </row>
    <row r="3" spans="1:22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11"/>
      <c r="L3" s="29"/>
      <c r="M3" s="11" t="s">
        <v>84</v>
      </c>
      <c r="N3" s="11" t="s">
        <v>58</v>
      </c>
      <c r="O3" s="11" t="s">
        <v>60</v>
      </c>
      <c r="P3" s="11"/>
      <c r="Q3" s="21" t="s">
        <v>69</v>
      </c>
      <c r="R3" s="21" t="s">
        <v>71</v>
      </c>
      <c r="S3" s="21" t="s">
        <v>73</v>
      </c>
      <c r="T3" s="21" t="s">
        <v>75</v>
      </c>
      <c r="U3" s="21" t="s">
        <v>76</v>
      </c>
      <c r="V3" s="21" t="s">
        <v>76</v>
      </c>
    </row>
    <row r="4" spans="1:22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11"/>
      <c r="L4" s="29"/>
      <c r="M4" s="11" t="s">
        <v>85</v>
      </c>
      <c r="N4" s="11" t="s">
        <v>59</v>
      </c>
      <c r="O4" s="11" t="s">
        <v>61</v>
      </c>
      <c r="P4" s="11"/>
      <c r="Q4" s="21" t="s">
        <v>70</v>
      </c>
      <c r="R4" s="21" t="s">
        <v>72</v>
      </c>
      <c r="S4" s="21" t="s">
        <v>74</v>
      </c>
      <c r="T4" s="21" t="s">
        <v>74</v>
      </c>
      <c r="U4" s="21" t="s">
        <v>5</v>
      </c>
      <c r="V4" s="21" t="s">
        <v>78</v>
      </c>
    </row>
    <row r="5" spans="1:22" ht="15" thickBot="1" x14ac:dyDescent="0.4">
      <c r="A5" s="46" t="s">
        <v>7</v>
      </c>
      <c r="B5" s="1">
        <v>356016</v>
      </c>
      <c r="C5" s="2"/>
      <c r="D5" s="1">
        <v>27574</v>
      </c>
      <c r="E5" s="2"/>
      <c r="F5" s="1">
        <v>267744</v>
      </c>
      <c r="G5" s="1">
        <v>18301</v>
      </c>
      <c r="H5" s="1">
        <v>1417</v>
      </c>
      <c r="I5" s="1">
        <v>1346814</v>
      </c>
      <c r="J5" s="1">
        <v>69232</v>
      </c>
      <c r="K5" s="7"/>
      <c r="L5" s="8"/>
      <c r="M5" s="26">
        <f t="shared" ref="M5:M24" si="0">D5/B5</f>
        <v>7.7451575210102916E-2</v>
      </c>
      <c r="N5" s="4">
        <f t="shared" ref="N5:N24" si="1">D5/$O$1</f>
        <v>1838266.6666666667</v>
      </c>
      <c r="O5" s="5">
        <f t="shared" ref="O5:O24" si="2">ABS(F5-N5)/N5</f>
        <v>0.85434974976427069</v>
      </c>
      <c r="P5" s="5"/>
      <c r="Q5" s="22">
        <f t="shared" ref="Q5:Q24" si="3">$Q$2*$N5</f>
        <v>275740</v>
      </c>
      <c r="R5" s="22">
        <f t="shared" ref="R5:R24" si="4">$R$2*$N5</f>
        <v>1102960</v>
      </c>
      <c r="S5" s="22">
        <f t="shared" ref="S5:S24" si="5">$S$2*$N5</f>
        <v>459566.66666666669</v>
      </c>
      <c r="T5" s="22">
        <f t="shared" ref="T5:T24" si="6">$T$2*$N5</f>
        <v>229783.33333333334</v>
      </c>
      <c r="U5" s="22">
        <f t="shared" ref="U5:U24" si="7">$U$2*$N5</f>
        <v>27574</v>
      </c>
      <c r="V5" s="19">
        <f t="shared" ref="V5:V24" si="8">N5-U5</f>
        <v>1810692.6666666667</v>
      </c>
    </row>
    <row r="6" spans="1:22" ht="15" thickBot="1" x14ac:dyDescent="0.4">
      <c r="A6" s="46" t="s">
        <v>8</v>
      </c>
      <c r="B6" s="1">
        <v>145490</v>
      </c>
      <c r="C6" s="2"/>
      <c r="D6" s="1">
        <v>10150</v>
      </c>
      <c r="E6" s="2"/>
      <c r="F6" s="1">
        <v>132066</v>
      </c>
      <c r="G6" s="1">
        <v>16380</v>
      </c>
      <c r="H6" s="1">
        <v>1143</v>
      </c>
      <c r="I6" s="1">
        <v>462972</v>
      </c>
      <c r="J6" s="1">
        <v>52124</v>
      </c>
      <c r="K6" s="7"/>
      <c r="L6" s="8"/>
      <c r="M6" s="26">
        <f t="shared" si="0"/>
        <v>6.9764244965289712E-2</v>
      </c>
      <c r="N6" s="4">
        <f t="shared" si="1"/>
        <v>676666.66666666674</v>
      </c>
      <c r="O6" s="5">
        <f t="shared" si="2"/>
        <v>0.80482857142857145</v>
      </c>
      <c r="P6" s="5"/>
      <c r="Q6" s="22">
        <f t="shared" si="3"/>
        <v>101500.00000000001</v>
      </c>
      <c r="R6" s="22">
        <f t="shared" si="4"/>
        <v>406000.00000000006</v>
      </c>
      <c r="S6" s="22">
        <f t="shared" si="5"/>
        <v>169166.66666666669</v>
      </c>
      <c r="T6" s="22">
        <f t="shared" si="6"/>
        <v>84583.333333333343</v>
      </c>
      <c r="U6" s="22">
        <f t="shared" si="7"/>
        <v>10150</v>
      </c>
      <c r="V6" s="19">
        <f t="shared" si="8"/>
        <v>666516.66666666674</v>
      </c>
    </row>
    <row r="7" spans="1:22" ht="15" thickBot="1" x14ac:dyDescent="0.4">
      <c r="A7" s="3" t="s">
        <v>12</v>
      </c>
      <c r="B7" s="1">
        <v>90369</v>
      </c>
      <c r="C7" s="2"/>
      <c r="D7" s="1">
        <v>4058</v>
      </c>
      <c r="E7" s="2"/>
      <c r="F7" s="1">
        <v>84279</v>
      </c>
      <c r="G7" s="1">
        <v>7131</v>
      </c>
      <c r="H7" s="2">
        <v>320</v>
      </c>
      <c r="I7" s="1">
        <v>538602</v>
      </c>
      <c r="J7" s="1">
        <v>42504</v>
      </c>
      <c r="K7" s="7"/>
      <c r="L7" s="8"/>
      <c r="M7" s="26">
        <f t="shared" si="0"/>
        <v>4.4904779293784371E-2</v>
      </c>
      <c r="N7" s="4">
        <f t="shared" si="1"/>
        <v>270533.33333333337</v>
      </c>
      <c r="O7" s="5">
        <f t="shared" si="2"/>
        <v>0.6884709216362741</v>
      </c>
      <c r="P7" s="5"/>
      <c r="Q7" s="22">
        <f t="shared" si="3"/>
        <v>40580.000000000007</v>
      </c>
      <c r="R7" s="22">
        <f t="shared" si="4"/>
        <v>162320.00000000003</v>
      </c>
      <c r="S7" s="22">
        <f t="shared" si="5"/>
        <v>67633.333333333343</v>
      </c>
      <c r="T7" s="22">
        <f t="shared" si="6"/>
        <v>33816.666666666672</v>
      </c>
      <c r="U7" s="22">
        <f t="shared" si="7"/>
        <v>4058.0000000000005</v>
      </c>
      <c r="V7" s="19">
        <f t="shared" si="8"/>
        <v>266475.33333333337</v>
      </c>
    </row>
    <row r="8" spans="1:22" ht="15" thickBot="1" x14ac:dyDescent="0.4">
      <c r="A8" s="46" t="s">
        <v>17</v>
      </c>
      <c r="B8" s="1">
        <v>83421</v>
      </c>
      <c r="C8" s="2"/>
      <c r="D8" s="1">
        <v>5592</v>
      </c>
      <c r="E8" s="2"/>
      <c r="F8" s="1">
        <v>50017</v>
      </c>
      <c r="G8" s="1">
        <v>12103</v>
      </c>
      <c r="H8" s="2">
        <v>811</v>
      </c>
      <c r="I8" s="1">
        <v>435679</v>
      </c>
      <c r="J8" s="1">
        <v>63211</v>
      </c>
      <c r="K8" s="7"/>
      <c r="L8" s="8"/>
      <c r="M8" s="26">
        <f t="shared" si="0"/>
        <v>6.7033480778221313E-2</v>
      </c>
      <c r="N8" s="4">
        <f t="shared" si="1"/>
        <v>372800</v>
      </c>
      <c r="O8" s="5">
        <f t="shared" si="2"/>
        <v>0.86583422746781113</v>
      </c>
      <c r="P8" s="5"/>
      <c r="Q8" s="22">
        <f t="shared" si="3"/>
        <v>55920</v>
      </c>
      <c r="R8" s="22">
        <f t="shared" si="4"/>
        <v>223680</v>
      </c>
      <c r="S8" s="22">
        <f t="shared" si="5"/>
        <v>93200</v>
      </c>
      <c r="T8" s="22">
        <f t="shared" si="6"/>
        <v>46600</v>
      </c>
      <c r="U8" s="22">
        <f t="shared" si="7"/>
        <v>5592</v>
      </c>
      <c r="V8" s="19">
        <f t="shared" si="8"/>
        <v>367208</v>
      </c>
    </row>
    <row r="9" spans="1:22" ht="15" thickBot="1" x14ac:dyDescent="0.4">
      <c r="A9" s="46" t="s">
        <v>10</v>
      </c>
      <c r="B9" s="1">
        <v>76941</v>
      </c>
      <c r="C9" s="55">
        <v>122</v>
      </c>
      <c r="D9" s="1">
        <v>3154</v>
      </c>
      <c r="E9" s="58">
        <v>1</v>
      </c>
      <c r="F9" s="1">
        <v>60873</v>
      </c>
      <c r="G9" s="1">
        <v>1947</v>
      </c>
      <c r="H9" s="2">
        <v>80</v>
      </c>
      <c r="I9" s="1">
        <v>1161403</v>
      </c>
      <c r="J9" s="1">
        <v>29394</v>
      </c>
      <c r="K9" s="7"/>
      <c r="L9" s="8"/>
      <c r="M9" s="26">
        <f t="shared" si="0"/>
        <v>4.0992448759439054E-2</v>
      </c>
      <c r="N9" s="4">
        <f t="shared" si="1"/>
        <v>210266.66666666669</v>
      </c>
      <c r="O9" s="5">
        <f t="shared" si="2"/>
        <v>0.71049619530754604</v>
      </c>
      <c r="P9" s="5"/>
      <c r="Q9" s="22">
        <f t="shared" si="3"/>
        <v>31540</v>
      </c>
      <c r="R9" s="22">
        <f t="shared" si="4"/>
        <v>126160</v>
      </c>
      <c r="S9" s="22">
        <f t="shared" si="5"/>
        <v>52566.666666666672</v>
      </c>
      <c r="T9" s="22">
        <f t="shared" si="6"/>
        <v>26283.333333333336</v>
      </c>
      <c r="U9" s="22">
        <f t="shared" si="7"/>
        <v>3154</v>
      </c>
      <c r="V9" s="19">
        <f t="shared" si="8"/>
        <v>207112.66666666669</v>
      </c>
    </row>
    <row r="10" spans="1:22" ht="15" thickBot="1" x14ac:dyDescent="0.4">
      <c r="A10" s="46" t="s">
        <v>19</v>
      </c>
      <c r="B10" s="1">
        <v>64261</v>
      </c>
      <c r="C10" s="2"/>
      <c r="D10" s="1">
        <v>4429</v>
      </c>
      <c r="E10" s="2"/>
      <c r="F10" s="1">
        <v>53321</v>
      </c>
      <c r="G10" s="1">
        <v>5020</v>
      </c>
      <c r="H10" s="2">
        <v>346</v>
      </c>
      <c r="I10" s="1">
        <v>330617</v>
      </c>
      <c r="J10" s="1">
        <v>25825</v>
      </c>
      <c r="K10" s="7"/>
      <c r="L10" s="8"/>
      <c r="M10" s="26">
        <f t="shared" si="0"/>
        <v>6.8922052255644947E-2</v>
      </c>
      <c r="N10" s="4">
        <f t="shared" si="1"/>
        <v>295266.66666666669</v>
      </c>
      <c r="O10" s="5">
        <f t="shared" si="2"/>
        <v>0.81941408895913304</v>
      </c>
      <c r="P10" s="5"/>
      <c r="Q10" s="22">
        <f t="shared" si="3"/>
        <v>44290</v>
      </c>
      <c r="R10" s="22">
        <f t="shared" si="4"/>
        <v>177160</v>
      </c>
      <c r="S10" s="22">
        <f t="shared" si="5"/>
        <v>73816.666666666672</v>
      </c>
      <c r="T10" s="22">
        <f t="shared" si="6"/>
        <v>36908.333333333336</v>
      </c>
      <c r="U10" s="22">
        <f t="shared" si="7"/>
        <v>4429</v>
      </c>
      <c r="V10" s="19">
        <f t="shared" si="8"/>
        <v>290837.66666666669</v>
      </c>
    </row>
    <row r="11" spans="1:22" ht="15" thickBot="1" x14ac:dyDescent="0.4">
      <c r="A11" s="3" t="s">
        <v>11</v>
      </c>
      <c r="B11" s="1">
        <v>50079</v>
      </c>
      <c r="C11" s="2"/>
      <c r="D11" s="1">
        <v>4825</v>
      </c>
      <c r="E11" s="2"/>
      <c r="F11" s="1">
        <v>22568</v>
      </c>
      <c r="G11" s="1">
        <v>5014</v>
      </c>
      <c r="H11" s="2">
        <v>483</v>
      </c>
      <c r="I11" s="1">
        <v>369187</v>
      </c>
      <c r="J11" s="1">
        <v>36967</v>
      </c>
      <c r="K11" s="7"/>
      <c r="L11" s="8"/>
      <c r="M11" s="26">
        <f t="shared" si="0"/>
        <v>9.634777052257433E-2</v>
      </c>
      <c r="N11" s="4">
        <f t="shared" si="1"/>
        <v>321666.66666666669</v>
      </c>
      <c r="O11" s="5">
        <f t="shared" si="2"/>
        <v>0.929840414507772</v>
      </c>
      <c r="P11" s="5"/>
      <c r="Q11" s="22">
        <f t="shared" si="3"/>
        <v>48250</v>
      </c>
      <c r="R11" s="22">
        <f t="shared" si="4"/>
        <v>193000</v>
      </c>
      <c r="S11" s="22">
        <f t="shared" si="5"/>
        <v>80416.666666666672</v>
      </c>
      <c r="T11" s="22">
        <f t="shared" si="6"/>
        <v>40208.333333333336</v>
      </c>
      <c r="U11" s="22">
        <f t="shared" si="7"/>
        <v>4825</v>
      </c>
      <c r="V11" s="19">
        <f t="shared" si="8"/>
        <v>316841.66666666669</v>
      </c>
    </row>
    <row r="12" spans="1:22" ht="15" thickBot="1" x14ac:dyDescent="0.4">
      <c r="A12" s="46" t="s">
        <v>15</v>
      </c>
      <c r="B12" s="1">
        <v>46787</v>
      </c>
      <c r="C12" s="2"/>
      <c r="D12" s="1">
        <v>1308</v>
      </c>
      <c r="E12" s="2"/>
      <c r="F12" s="1">
        <v>19269</v>
      </c>
      <c r="G12" s="1">
        <v>1614</v>
      </c>
      <c r="H12" s="2">
        <v>45</v>
      </c>
      <c r="I12" s="1">
        <v>650213</v>
      </c>
      <c r="J12" s="1">
        <v>22424</v>
      </c>
      <c r="K12" s="7"/>
      <c r="L12" s="8"/>
      <c r="M12" s="26">
        <f t="shared" si="0"/>
        <v>2.7956483638617566E-2</v>
      </c>
      <c r="N12" s="4">
        <f t="shared" si="1"/>
        <v>87200</v>
      </c>
      <c r="O12" s="5">
        <f t="shared" si="2"/>
        <v>0.77902522935779817</v>
      </c>
      <c r="P12" s="5"/>
      <c r="Q12" s="22">
        <f t="shared" si="3"/>
        <v>13080</v>
      </c>
      <c r="R12" s="22">
        <f t="shared" si="4"/>
        <v>52320</v>
      </c>
      <c r="S12" s="22">
        <f t="shared" si="5"/>
        <v>21800</v>
      </c>
      <c r="T12" s="22">
        <f t="shared" si="6"/>
        <v>10900</v>
      </c>
      <c r="U12" s="22">
        <f t="shared" si="7"/>
        <v>1308</v>
      </c>
      <c r="V12" s="19">
        <f t="shared" si="8"/>
        <v>85892</v>
      </c>
    </row>
    <row r="13" spans="1:22" ht="15" thickBot="1" x14ac:dyDescent="0.4">
      <c r="A13" s="46" t="s">
        <v>13</v>
      </c>
      <c r="B13" s="1">
        <v>44138</v>
      </c>
      <c r="C13" s="2"/>
      <c r="D13" s="1">
        <v>1918</v>
      </c>
      <c r="E13" s="2"/>
      <c r="F13" s="1">
        <v>34841</v>
      </c>
      <c r="G13" s="1">
        <v>2055</v>
      </c>
      <c r="H13" s="2">
        <v>89</v>
      </c>
      <c r="I13" s="1">
        <v>629895</v>
      </c>
      <c r="J13" s="1">
        <v>29328</v>
      </c>
      <c r="K13" s="7"/>
      <c r="L13" s="8"/>
      <c r="M13" s="26">
        <f t="shared" si="0"/>
        <v>4.3454619602156873E-2</v>
      </c>
      <c r="N13" s="4">
        <f t="shared" si="1"/>
        <v>127866.66666666667</v>
      </c>
      <c r="O13" s="5">
        <f t="shared" si="2"/>
        <v>0.72752085505735142</v>
      </c>
      <c r="P13" s="5"/>
      <c r="Q13" s="22">
        <f t="shared" si="3"/>
        <v>19180</v>
      </c>
      <c r="R13" s="22">
        <f t="shared" si="4"/>
        <v>76720</v>
      </c>
      <c r="S13" s="22">
        <f t="shared" si="5"/>
        <v>31966.666666666668</v>
      </c>
      <c r="T13" s="22">
        <f t="shared" si="6"/>
        <v>15983.333333333334</v>
      </c>
      <c r="U13" s="22">
        <f t="shared" si="7"/>
        <v>1918</v>
      </c>
      <c r="V13" s="19">
        <f t="shared" si="8"/>
        <v>125948.66666666667</v>
      </c>
    </row>
    <row r="14" spans="1:22" ht="15" thickBot="1" x14ac:dyDescent="0.4">
      <c r="A14" s="3" t="s">
        <v>26</v>
      </c>
      <c r="B14" s="1">
        <v>36986</v>
      </c>
      <c r="C14" s="2"/>
      <c r="D14" s="1">
        <v>1911</v>
      </c>
      <c r="E14" s="2"/>
      <c r="F14" s="1">
        <v>32619</v>
      </c>
      <c r="G14" s="1">
        <v>6118</v>
      </c>
      <c r="H14" s="2">
        <v>316</v>
      </c>
      <c r="I14" s="1">
        <v>182826</v>
      </c>
      <c r="J14" s="1">
        <v>30241</v>
      </c>
      <c r="K14" s="8"/>
      <c r="L14" s="8"/>
      <c r="M14" s="26">
        <f t="shared" si="0"/>
        <v>5.1668198777915966E-2</v>
      </c>
      <c r="N14" s="4">
        <f t="shared" si="1"/>
        <v>127400</v>
      </c>
      <c r="O14" s="5">
        <f t="shared" si="2"/>
        <v>0.74396389324960754</v>
      </c>
      <c r="P14" s="5"/>
      <c r="Q14" s="22">
        <f t="shared" si="3"/>
        <v>19110</v>
      </c>
      <c r="R14" s="22">
        <f t="shared" si="4"/>
        <v>76440</v>
      </c>
      <c r="S14" s="22">
        <f t="shared" si="5"/>
        <v>31850</v>
      </c>
      <c r="T14" s="22">
        <f t="shared" si="6"/>
        <v>15925</v>
      </c>
      <c r="U14" s="22">
        <f t="shared" si="7"/>
        <v>1911</v>
      </c>
      <c r="V14" s="19">
        <f t="shared" si="8"/>
        <v>125489</v>
      </c>
    </row>
    <row r="15" spans="1:22" ht="15" thickBot="1" x14ac:dyDescent="0.4">
      <c r="A15" s="3" t="s">
        <v>16</v>
      </c>
      <c r="B15" s="1">
        <v>36772</v>
      </c>
      <c r="C15" s="2"/>
      <c r="D15" s="1">
        <v>1588</v>
      </c>
      <c r="E15" s="2"/>
      <c r="F15" s="1">
        <v>34844</v>
      </c>
      <c r="G15" s="1">
        <v>3463</v>
      </c>
      <c r="H15" s="2">
        <v>150</v>
      </c>
      <c r="I15" s="1">
        <v>301874</v>
      </c>
      <c r="J15" s="1">
        <v>28432</v>
      </c>
      <c r="K15" s="8"/>
      <c r="L15" s="8"/>
      <c r="M15" s="26">
        <f t="shared" si="0"/>
        <v>4.3185032089633417E-2</v>
      </c>
      <c r="N15" s="4">
        <f t="shared" si="1"/>
        <v>105866.66666666667</v>
      </c>
      <c r="O15" s="5">
        <f t="shared" si="2"/>
        <v>0.67086901763224183</v>
      </c>
      <c r="P15" s="5"/>
      <c r="Q15" s="22">
        <f t="shared" si="3"/>
        <v>15880</v>
      </c>
      <c r="R15" s="22">
        <f t="shared" si="4"/>
        <v>63520</v>
      </c>
      <c r="S15" s="22">
        <f t="shared" si="5"/>
        <v>26466.666666666668</v>
      </c>
      <c r="T15" s="22">
        <f t="shared" si="6"/>
        <v>13233.333333333334</v>
      </c>
      <c r="U15" s="22">
        <f t="shared" si="7"/>
        <v>1588</v>
      </c>
      <c r="V15" s="19">
        <f t="shared" si="8"/>
        <v>104278.66666666667</v>
      </c>
    </row>
    <row r="16" spans="1:22" ht="15" thickBot="1" x14ac:dyDescent="0.4">
      <c r="A16" s="3" t="s">
        <v>23</v>
      </c>
      <c r="B16" s="1">
        <v>36085</v>
      </c>
      <c r="C16" s="2"/>
      <c r="D16" s="1">
        <v>3285</v>
      </c>
      <c r="E16" s="2"/>
      <c r="F16" s="1">
        <v>26536</v>
      </c>
      <c r="G16" s="1">
        <v>10121</v>
      </c>
      <c r="H16" s="2">
        <v>921</v>
      </c>
      <c r="I16" s="1">
        <v>155908</v>
      </c>
      <c r="J16" s="1">
        <v>43729</v>
      </c>
      <c r="K16" s="8"/>
      <c r="L16" s="8"/>
      <c r="M16" s="26">
        <f t="shared" si="0"/>
        <v>9.1035056117500346E-2</v>
      </c>
      <c r="N16" s="4">
        <f t="shared" si="1"/>
        <v>219000</v>
      </c>
      <c r="O16" s="5">
        <f t="shared" si="2"/>
        <v>0.87883105022831054</v>
      </c>
      <c r="P16" s="5"/>
      <c r="Q16" s="22">
        <f t="shared" si="3"/>
        <v>32850</v>
      </c>
      <c r="R16" s="22">
        <f t="shared" si="4"/>
        <v>131400</v>
      </c>
      <c r="S16" s="22">
        <f t="shared" si="5"/>
        <v>54750</v>
      </c>
      <c r="T16" s="22">
        <f t="shared" si="6"/>
        <v>27375</v>
      </c>
      <c r="U16" s="22">
        <f t="shared" si="7"/>
        <v>3285</v>
      </c>
      <c r="V16" s="19">
        <f t="shared" si="8"/>
        <v>215715</v>
      </c>
    </row>
    <row r="17" spans="1:22" ht="15" thickBot="1" x14ac:dyDescent="0.4">
      <c r="A17" s="46" t="s">
        <v>14</v>
      </c>
      <c r="B17" s="1">
        <v>33837</v>
      </c>
      <c r="C17" s="2"/>
      <c r="D17" s="1">
        <v>2448</v>
      </c>
      <c r="E17" s="2"/>
      <c r="F17" s="1">
        <v>8781</v>
      </c>
      <c r="G17" s="1">
        <v>7279</v>
      </c>
      <c r="H17" s="2">
        <v>527</v>
      </c>
      <c r="I17" s="1">
        <v>253319</v>
      </c>
      <c r="J17" s="1">
        <v>54491</v>
      </c>
      <c r="K17" s="7"/>
      <c r="L17" s="8"/>
      <c r="M17" s="26">
        <f t="shared" si="0"/>
        <v>7.2346839258799533E-2</v>
      </c>
      <c r="N17" s="4">
        <f t="shared" si="1"/>
        <v>163200</v>
      </c>
      <c r="O17" s="5">
        <f t="shared" si="2"/>
        <v>0.94619485294117645</v>
      </c>
      <c r="P17" s="5"/>
      <c r="Q17" s="22">
        <f t="shared" si="3"/>
        <v>24480</v>
      </c>
      <c r="R17" s="22">
        <f t="shared" si="4"/>
        <v>97920</v>
      </c>
      <c r="S17" s="22">
        <f t="shared" si="5"/>
        <v>40800</v>
      </c>
      <c r="T17" s="22">
        <f t="shared" si="6"/>
        <v>20400</v>
      </c>
      <c r="U17" s="22">
        <f t="shared" si="7"/>
        <v>2448</v>
      </c>
      <c r="V17" s="19">
        <f t="shared" si="8"/>
        <v>160752</v>
      </c>
    </row>
    <row r="18" spans="1:22" ht="15" thickBot="1" x14ac:dyDescent="0.4">
      <c r="A18" s="3" t="s">
        <v>29</v>
      </c>
      <c r="B18" s="1">
        <v>28672</v>
      </c>
      <c r="C18" s="2"/>
      <c r="D18" s="2">
        <v>977</v>
      </c>
      <c r="E18" s="2"/>
      <c r="F18" s="1">
        <v>24017</v>
      </c>
      <c r="G18" s="1">
        <v>3359</v>
      </c>
      <c r="H18" s="2">
        <v>114</v>
      </c>
      <c r="I18" s="1">
        <v>195636</v>
      </c>
      <c r="J18" s="1">
        <v>22920</v>
      </c>
      <c r="K18" s="7"/>
      <c r="L18" s="8"/>
      <c r="M18" s="26">
        <f t="shared" si="0"/>
        <v>3.4075055803571432E-2</v>
      </c>
      <c r="N18" s="4">
        <f t="shared" si="1"/>
        <v>65133.333333333336</v>
      </c>
      <c r="O18" s="5">
        <f t="shared" si="2"/>
        <v>0.63126407369498461</v>
      </c>
      <c r="P18" s="5"/>
      <c r="Q18" s="22">
        <f t="shared" si="3"/>
        <v>9770</v>
      </c>
      <c r="R18" s="22">
        <f t="shared" si="4"/>
        <v>39080</v>
      </c>
      <c r="S18" s="22">
        <f t="shared" si="5"/>
        <v>16283.333333333334</v>
      </c>
      <c r="T18" s="22">
        <f t="shared" si="6"/>
        <v>8141.666666666667</v>
      </c>
      <c r="U18" s="22">
        <f t="shared" si="7"/>
        <v>977</v>
      </c>
      <c r="V18" s="19">
        <f t="shared" si="8"/>
        <v>64156.333333333336</v>
      </c>
    </row>
    <row r="19" spans="1:22" ht="15" thickBot="1" x14ac:dyDescent="0.4">
      <c r="A19" s="46" t="s">
        <v>21</v>
      </c>
      <c r="B19" s="1">
        <v>26961</v>
      </c>
      <c r="C19" s="2"/>
      <c r="D19" s="1">
        <v>1584</v>
      </c>
      <c r="E19" s="2"/>
      <c r="F19" s="1">
        <v>21209</v>
      </c>
      <c r="G19" s="1">
        <v>2307</v>
      </c>
      <c r="H19" s="2">
        <v>136</v>
      </c>
      <c r="I19" s="1">
        <v>246182</v>
      </c>
      <c r="J19" s="1">
        <v>21061</v>
      </c>
      <c r="K19" s="7"/>
      <c r="L19" s="8"/>
      <c r="M19" s="26">
        <f t="shared" si="0"/>
        <v>5.87515299877601E-2</v>
      </c>
      <c r="N19" s="4">
        <f t="shared" si="1"/>
        <v>105600</v>
      </c>
      <c r="O19" s="5">
        <f t="shared" si="2"/>
        <v>0.799157196969697</v>
      </c>
      <c r="P19" s="5"/>
      <c r="Q19" s="22">
        <f t="shared" si="3"/>
        <v>15840</v>
      </c>
      <c r="R19" s="22">
        <f t="shared" si="4"/>
        <v>63360</v>
      </c>
      <c r="S19" s="22">
        <f t="shared" si="5"/>
        <v>26400</v>
      </c>
      <c r="T19" s="22">
        <f t="shared" si="6"/>
        <v>13200</v>
      </c>
      <c r="U19" s="22">
        <f t="shared" si="7"/>
        <v>1584</v>
      </c>
      <c r="V19" s="19">
        <f t="shared" si="8"/>
        <v>104016</v>
      </c>
    </row>
    <row r="20" spans="1:22" ht="15" thickBot="1" x14ac:dyDescent="0.4">
      <c r="A20" s="3" t="s">
        <v>27</v>
      </c>
      <c r="B20" s="1">
        <v>26655</v>
      </c>
      <c r="C20" s="2"/>
      <c r="D20" s="1">
        <v>1691</v>
      </c>
      <c r="E20" s="2"/>
      <c r="F20" s="1">
        <v>23095</v>
      </c>
      <c r="G20" s="1">
        <v>3959</v>
      </c>
      <c r="H20" s="2">
        <v>251</v>
      </c>
      <c r="I20" s="1">
        <v>165448</v>
      </c>
      <c r="J20" s="1">
        <v>24576</v>
      </c>
      <c r="K20" s="7"/>
      <c r="L20" s="8"/>
      <c r="M20" s="26">
        <f t="shared" si="0"/>
        <v>6.3440255111611332E-2</v>
      </c>
      <c r="N20" s="4">
        <f t="shared" si="1"/>
        <v>112733.33333333334</v>
      </c>
      <c r="O20" s="5">
        <f t="shared" si="2"/>
        <v>0.79513601419278535</v>
      </c>
      <c r="P20" s="5"/>
      <c r="Q20" s="22">
        <f t="shared" si="3"/>
        <v>16910</v>
      </c>
      <c r="R20" s="22">
        <f t="shared" si="4"/>
        <v>67640</v>
      </c>
      <c r="S20" s="22">
        <f t="shared" si="5"/>
        <v>28183.333333333336</v>
      </c>
      <c r="T20" s="22">
        <f t="shared" si="6"/>
        <v>14091.666666666668</v>
      </c>
      <c r="U20" s="22">
        <f t="shared" si="7"/>
        <v>1691</v>
      </c>
      <c r="V20" s="19">
        <f t="shared" si="8"/>
        <v>111042.33333333334</v>
      </c>
    </row>
    <row r="21" spans="1:22" ht="15" thickBot="1" x14ac:dyDescent="0.4">
      <c r="A21" s="3" t="s">
        <v>18</v>
      </c>
      <c r="B21" s="1">
        <v>21232</v>
      </c>
      <c r="C21" s="2"/>
      <c r="D21" s="1">
        <v>1150</v>
      </c>
      <c r="E21" s="2"/>
      <c r="F21" s="1">
        <v>18660</v>
      </c>
      <c r="G21" s="1">
        <v>3687</v>
      </c>
      <c r="H21" s="2">
        <v>200</v>
      </c>
      <c r="I21" s="1">
        <v>119759</v>
      </c>
      <c r="J21" s="1">
        <v>20796</v>
      </c>
      <c r="K21" s="8"/>
      <c r="L21" s="8"/>
      <c r="M21" s="26">
        <f t="shared" si="0"/>
        <v>5.4163526752072345E-2</v>
      </c>
      <c r="N21" s="30">
        <f t="shared" si="1"/>
        <v>76666.666666666672</v>
      </c>
      <c r="O21" s="31">
        <f t="shared" si="2"/>
        <v>0.75660869565217392</v>
      </c>
      <c r="P21" s="5"/>
      <c r="Q21" s="22">
        <f t="shared" si="3"/>
        <v>11500</v>
      </c>
      <c r="R21" s="22">
        <f t="shared" si="4"/>
        <v>46000</v>
      </c>
      <c r="S21" s="22">
        <f t="shared" si="5"/>
        <v>19166.666666666668</v>
      </c>
      <c r="T21" s="22">
        <f t="shared" si="6"/>
        <v>9583.3333333333339</v>
      </c>
      <c r="U21" s="22">
        <f t="shared" si="7"/>
        <v>1150</v>
      </c>
      <c r="V21" s="19">
        <f t="shared" si="8"/>
        <v>75516.666666666672</v>
      </c>
    </row>
    <row r="22" spans="1:22" ht="15" thickBot="1" x14ac:dyDescent="0.4">
      <c r="A22" s="46" t="s">
        <v>9</v>
      </c>
      <c r="B22" s="1">
        <v>18779</v>
      </c>
      <c r="C22" s="2"/>
      <c r="D22" s="1">
        <v>1005</v>
      </c>
      <c r="E22" s="2"/>
      <c r="F22" s="1">
        <v>13245</v>
      </c>
      <c r="G22" s="1">
        <v>2466</v>
      </c>
      <c r="H22" s="2">
        <v>132</v>
      </c>
      <c r="I22" s="1">
        <v>268221</v>
      </c>
      <c r="J22" s="1">
        <v>35223</v>
      </c>
      <c r="K22" s="7"/>
      <c r="L22" s="8"/>
      <c r="M22" s="26">
        <f t="shared" si="0"/>
        <v>5.3517226689387083E-2</v>
      </c>
      <c r="N22" s="4">
        <f t="shared" si="1"/>
        <v>67000</v>
      </c>
      <c r="O22" s="5">
        <f t="shared" si="2"/>
        <v>0.80231343283582091</v>
      </c>
      <c r="P22" s="5"/>
      <c r="Q22" s="22">
        <f t="shared" si="3"/>
        <v>10050</v>
      </c>
      <c r="R22" s="22">
        <f t="shared" si="4"/>
        <v>40200</v>
      </c>
      <c r="S22" s="22">
        <f t="shared" si="5"/>
        <v>16750</v>
      </c>
      <c r="T22" s="22">
        <f t="shared" si="6"/>
        <v>8375</v>
      </c>
      <c r="U22" s="22">
        <f t="shared" si="7"/>
        <v>1005</v>
      </c>
      <c r="V22" s="19">
        <f t="shared" si="8"/>
        <v>65995</v>
      </c>
    </row>
    <row r="23" spans="1:22" ht="15" thickBot="1" x14ac:dyDescent="0.4">
      <c r="A23" s="3" t="s">
        <v>24</v>
      </c>
      <c r="B23" s="1">
        <v>17548</v>
      </c>
      <c r="C23" s="55">
        <v>54</v>
      </c>
      <c r="D23" s="2">
        <v>667</v>
      </c>
      <c r="E23" s="2"/>
      <c r="F23" s="1">
        <v>7766</v>
      </c>
      <c r="G23" s="1">
        <v>1673</v>
      </c>
      <c r="H23" s="2">
        <v>64</v>
      </c>
      <c r="I23" s="1">
        <v>231547</v>
      </c>
      <c r="J23" s="1">
        <v>22077</v>
      </c>
      <c r="K23" s="7"/>
      <c r="L23" s="8"/>
      <c r="M23" s="26">
        <f t="shared" si="0"/>
        <v>3.8010029633006613E-2</v>
      </c>
      <c r="N23" s="4">
        <f t="shared" si="1"/>
        <v>44466.666666666672</v>
      </c>
      <c r="O23" s="5">
        <f t="shared" si="2"/>
        <v>0.82535232383808099</v>
      </c>
      <c r="P23" s="5"/>
      <c r="Q23" s="22">
        <f t="shared" si="3"/>
        <v>6670.0000000000009</v>
      </c>
      <c r="R23" s="22">
        <f t="shared" si="4"/>
        <v>26680.000000000004</v>
      </c>
      <c r="S23" s="22">
        <f t="shared" si="5"/>
        <v>11116.666666666668</v>
      </c>
      <c r="T23" s="22">
        <f t="shared" si="6"/>
        <v>5558.3333333333339</v>
      </c>
      <c r="U23" s="22">
        <f t="shared" si="7"/>
        <v>667</v>
      </c>
      <c r="V23" s="19">
        <f t="shared" si="8"/>
        <v>43799.666666666672</v>
      </c>
    </row>
    <row r="24" spans="1:22" ht="15" thickBot="1" x14ac:dyDescent="0.4">
      <c r="A24" s="3" t="s">
        <v>20</v>
      </c>
      <c r="B24" s="1">
        <v>16970</v>
      </c>
      <c r="C24" s="2"/>
      <c r="D24" s="2">
        <v>290</v>
      </c>
      <c r="E24" s="2"/>
      <c r="F24" s="1">
        <v>7391</v>
      </c>
      <c r="G24" s="1">
        <v>2485</v>
      </c>
      <c r="H24" s="2">
        <v>42</v>
      </c>
      <c r="I24" s="1">
        <v>309756</v>
      </c>
      <c r="J24" s="1">
        <v>45358</v>
      </c>
      <c r="K24" s="7"/>
      <c r="L24" s="8"/>
      <c r="M24" s="26">
        <f t="shared" si="0"/>
        <v>1.7088980553918678E-2</v>
      </c>
      <c r="N24" s="4">
        <f t="shared" si="1"/>
        <v>19333.333333333336</v>
      </c>
      <c r="O24" s="5">
        <f t="shared" si="2"/>
        <v>0.61770689655172417</v>
      </c>
      <c r="P24" s="5"/>
      <c r="Q24" s="22">
        <f t="shared" si="3"/>
        <v>2900.0000000000005</v>
      </c>
      <c r="R24" s="22">
        <f t="shared" si="4"/>
        <v>11600.000000000002</v>
      </c>
      <c r="S24" s="22">
        <f t="shared" si="5"/>
        <v>4833.3333333333339</v>
      </c>
      <c r="T24" s="22">
        <f t="shared" si="6"/>
        <v>2416.666666666667</v>
      </c>
      <c r="U24" s="22">
        <f t="shared" si="7"/>
        <v>290</v>
      </c>
      <c r="V24" s="19">
        <f t="shared" si="8"/>
        <v>19043.333333333336</v>
      </c>
    </row>
    <row r="25" spans="1:22" ht="15" thickBot="1" x14ac:dyDescent="0.4">
      <c r="A25" s="3" t="s">
        <v>32</v>
      </c>
      <c r="B25" s="1">
        <v>14240</v>
      </c>
      <c r="C25" s="2"/>
      <c r="D25" s="2">
        <v>692</v>
      </c>
      <c r="E25" s="2"/>
      <c r="F25" s="1">
        <v>4045</v>
      </c>
      <c r="G25" s="1">
        <v>2525</v>
      </c>
      <c r="H25" s="2">
        <v>123</v>
      </c>
      <c r="I25" s="1">
        <v>134669</v>
      </c>
      <c r="J25" s="1">
        <v>23879</v>
      </c>
      <c r="K25" s="7"/>
      <c r="L25" s="8"/>
      <c r="M25" s="26">
        <f t="shared" ref="M25:M46" si="9">D25/B25</f>
        <v>4.8595505617977527E-2</v>
      </c>
      <c r="N25" s="4">
        <f t="shared" ref="N25:N47" si="10">D25/$O$1</f>
        <v>46133.333333333336</v>
      </c>
      <c r="O25" s="5">
        <f t="shared" ref="O25:O47" si="11">ABS(F25-N25)/N25</f>
        <v>0.91231936416184967</v>
      </c>
      <c r="P25" s="5"/>
      <c r="Q25" s="22">
        <f t="shared" ref="Q25:Q46" si="12">$Q$2*$N25</f>
        <v>6920</v>
      </c>
      <c r="R25" s="22">
        <f t="shared" ref="R25:R46" si="13">$R$2*$N25</f>
        <v>27680</v>
      </c>
      <c r="S25" s="22">
        <f t="shared" ref="S25:S46" si="14">$S$2*$N25</f>
        <v>11533.333333333334</v>
      </c>
      <c r="T25" s="22">
        <f t="shared" ref="T25:T46" si="15">$T$2*$N25</f>
        <v>5766.666666666667</v>
      </c>
      <c r="U25" s="22">
        <f t="shared" ref="U25:U46" si="16">$U$2*$N25</f>
        <v>692</v>
      </c>
      <c r="V25" s="19">
        <f t="shared" ref="V25:V46" si="17">N25-U25</f>
        <v>45441.333333333336</v>
      </c>
    </row>
    <row r="26" spans="1:22" ht="15" thickBot="1" x14ac:dyDescent="0.4">
      <c r="A26" s="3" t="s">
        <v>41</v>
      </c>
      <c r="B26" s="1">
        <v>14049</v>
      </c>
      <c r="C26" s="2"/>
      <c r="D26" s="2">
        <v>336</v>
      </c>
      <c r="E26" s="2"/>
      <c r="F26" s="1">
        <v>7152</v>
      </c>
      <c r="G26" s="1">
        <v>4453</v>
      </c>
      <c r="H26" s="2">
        <v>106</v>
      </c>
      <c r="I26" s="1">
        <v>93566</v>
      </c>
      <c r="J26" s="1">
        <v>29656</v>
      </c>
      <c r="K26" s="7"/>
      <c r="L26" s="8"/>
      <c r="M26" s="26">
        <f t="shared" si="9"/>
        <v>2.391629297458894E-2</v>
      </c>
      <c r="N26" s="4">
        <f t="shared" si="10"/>
        <v>22400</v>
      </c>
      <c r="O26" s="5">
        <f t="shared" si="11"/>
        <v>0.68071428571428572</v>
      </c>
      <c r="P26" s="5"/>
      <c r="Q26" s="22">
        <f t="shared" si="12"/>
        <v>3360</v>
      </c>
      <c r="R26" s="22">
        <f t="shared" si="13"/>
        <v>13440</v>
      </c>
      <c r="S26" s="22">
        <f t="shared" si="14"/>
        <v>5600</v>
      </c>
      <c r="T26" s="22">
        <f t="shared" si="15"/>
        <v>2800</v>
      </c>
      <c r="U26" s="22">
        <f t="shared" si="16"/>
        <v>336</v>
      </c>
      <c r="V26" s="19">
        <f t="shared" si="17"/>
        <v>22064</v>
      </c>
    </row>
    <row r="27" spans="1:22" ht="15" thickBot="1" x14ac:dyDescent="0.4">
      <c r="A27" s="3" t="s">
        <v>33</v>
      </c>
      <c r="B27" s="1">
        <v>13169</v>
      </c>
      <c r="C27" s="2"/>
      <c r="D27" s="2">
        <v>651</v>
      </c>
      <c r="E27" s="2"/>
      <c r="F27" s="1">
        <v>12448</v>
      </c>
      <c r="G27" s="1">
        <v>1809</v>
      </c>
      <c r="H27" s="2">
        <v>89</v>
      </c>
      <c r="I27" s="1">
        <v>186904</v>
      </c>
      <c r="J27" s="1">
        <v>25678</v>
      </c>
      <c r="K27" s="8"/>
      <c r="L27" s="8"/>
      <c r="M27" s="26">
        <f t="shared" si="9"/>
        <v>4.9434277469815477E-2</v>
      </c>
      <c r="N27" s="4">
        <f t="shared" si="10"/>
        <v>43400</v>
      </c>
      <c r="O27" s="5">
        <f t="shared" si="11"/>
        <v>0.71317972350230419</v>
      </c>
      <c r="P27" s="5"/>
      <c r="Q27" s="22">
        <f t="shared" si="12"/>
        <v>6510</v>
      </c>
      <c r="R27" s="22">
        <f t="shared" si="13"/>
        <v>26040</v>
      </c>
      <c r="S27" s="22">
        <f t="shared" si="14"/>
        <v>10850</v>
      </c>
      <c r="T27" s="22">
        <f t="shared" si="15"/>
        <v>5425</v>
      </c>
      <c r="U27" s="22">
        <f t="shared" si="16"/>
        <v>651</v>
      </c>
      <c r="V27" s="19">
        <f t="shared" si="17"/>
        <v>42749</v>
      </c>
    </row>
    <row r="28" spans="1:22" ht="15" thickBot="1" x14ac:dyDescent="0.4">
      <c r="A28" s="3" t="s">
        <v>40</v>
      </c>
      <c r="B28" s="1">
        <v>12219</v>
      </c>
      <c r="C28" s="2"/>
      <c r="D28" s="2">
        <v>479</v>
      </c>
      <c r="E28" s="2"/>
      <c r="F28" s="1">
        <v>10854</v>
      </c>
      <c r="G28" s="1">
        <v>11534</v>
      </c>
      <c r="H28" s="2">
        <v>452</v>
      </c>
      <c r="I28" s="1">
        <v>104978</v>
      </c>
      <c r="J28" s="1">
        <v>99096</v>
      </c>
      <c r="K28" s="8"/>
      <c r="L28" s="8"/>
      <c r="M28" s="26">
        <f t="shared" si="9"/>
        <v>3.9201243964317865E-2</v>
      </c>
      <c r="N28" s="4">
        <f t="shared" si="10"/>
        <v>31933.333333333336</v>
      </c>
      <c r="O28" s="5">
        <f t="shared" si="11"/>
        <v>0.66010438413361172</v>
      </c>
      <c r="P28" s="5"/>
      <c r="Q28" s="22">
        <f t="shared" si="12"/>
        <v>4790</v>
      </c>
      <c r="R28" s="22">
        <f t="shared" si="13"/>
        <v>19160</v>
      </c>
      <c r="S28" s="22">
        <f t="shared" si="14"/>
        <v>7983.3333333333339</v>
      </c>
      <c r="T28" s="22">
        <f t="shared" si="15"/>
        <v>3991.666666666667</v>
      </c>
      <c r="U28" s="22">
        <f t="shared" si="16"/>
        <v>479</v>
      </c>
      <c r="V28" s="19">
        <f t="shared" si="17"/>
        <v>31454.333333333336</v>
      </c>
    </row>
    <row r="29" spans="1:22" ht="15" thickBot="1" x14ac:dyDescent="0.4">
      <c r="A29" s="3" t="s">
        <v>22</v>
      </c>
      <c r="B29" s="1">
        <v>11685</v>
      </c>
      <c r="C29" s="2"/>
      <c r="D29" s="2">
        <v>445</v>
      </c>
      <c r="E29" s="2"/>
      <c r="F29" s="1">
        <v>5047</v>
      </c>
      <c r="G29" s="1">
        <v>2007</v>
      </c>
      <c r="H29" s="2">
        <v>76</v>
      </c>
      <c r="I29" s="1">
        <v>140342</v>
      </c>
      <c r="J29" s="1">
        <v>24104</v>
      </c>
      <c r="K29" s="7"/>
      <c r="L29" s="8"/>
      <c r="M29" s="26">
        <f t="shared" si="9"/>
        <v>3.8083012409071457E-2</v>
      </c>
      <c r="N29" s="4">
        <f t="shared" si="10"/>
        <v>29666.666666666668</v>
      </c>
      <c r="O29" s="5">
        <f t="shared" si="11"/>
        <v>0.82987640449438205</v>
      </c>
      <c r="P29" s="5"/>
      <c r="Q29" s="22">
        <f t="shared" si="12"/>
        <v>4450</v>
      </c>
      <c r="R29" s="22">
        <f t="shared" si="13"/>
        <v>17800</v>
      </c>
      <c r="S29" s="22">
        <f t="shared" si="14"/>
        <v>7416.666666666667</v>
      </c>
      <c r="T29" s="22">
        <f t="shared" si="15"/>
        <v>3708.3333333333335</v>
      </c>
      <c r="U29" s="22">
        <f t="shared" si="16"/>
        <v>445</v>
      </c>
      <c r="V29" s="19">
        <f t="shared" si="17"/>
        <v>29221.666666666668</v>
      </c>
    </row>
    <row r="30" spans="1:22" ht="15" thickBot="1" x14ac:dyDescent="0.4">
      <c r="A30" s="3" t="s">
        <v>36</v>
      </c>
      <c r="B30" s="1">
        <v>11373</v>
      </c>
      <c r="C30" s="2"/>
      <c r="D30" s="2">
        <v>483</v>
      </c>
      <c r="E30" s="2"/>
      <c r="F30" s="1">
        <v>10870</v>
      </c>
      <c r="G30" s="1">
        <v>2320</v>
      </c>
      <c r="H30" s="2">
        <v>99</v>
      </c>
      <c r="I30" s="1">
        <v>149624</v>
      </c>
      <c r="J30" s="1">
        <v>30516</v>
      </c>
      <c r="K30" s="8"/>
      <c r="L30" s="8"/>
      <c r="M30" s="26">
        <f t="shared" si="9"/>
        <v>4.2469005539435507E-2</v>
      </c>
      <c r="N30" s="4">
        <f t="shared" si="10"/>
        <v>32200</v>
      </c>
      <c r="O30" s="5">
        <f t="shared" si="11"/>
        <v>0.66242236024844725</v>
      </c>
      <c r="P30" s="5"/>
      <c r="Q30" s="22">
        <f t="shared" si="12"/>
        <v>4830</v>
      </c>
      <c r="R30" s="22">
        <f t="shared" si="13"/>
        <v>19320</v>
      </c>
      <c r="S30" s="22">
        <f t="shared" si="14"/>
        <v>8050</v>
      </c>
      <c r="T30" s="22">
        <f t="shared" si="15"/>
        <v>4025</v>
      </c>
      <c r="U30" s="22">
        <f t="shared" si="16"/>
        <v>483</v>
      </c>
      <c r="V30" s="19">
        <f t="shared" si="17"/>
        <v>31717</v>
      </c>
    </row>
    <row r="31" spans="1:22" ht="15" thickBot="1" x14ac:dyDescent="0.4">
      <c r="A31" s="3" t="s">
        <v>30</v>
      </c>
      <c r="B31" s="1">
        <v>10801</v>
      </c>
      <c r="C31" s="2"/>
      <c r="D31" s="2">
        <v>493</v>
      </c>
      <c r="E31" s="2"/>
      <c r="F31" s="1">
        <v>4040</v>
      </c>
      <c r="G31" s="1">
        <v>3629</v>
      </c>
      <c r="H31" s="2">
        <v>166</v>
      </c>
      <c r="I31" s="1">
        <v>106823</v>
      </c>
      <c r="J31" s="1">
        <v>35893</v>
      </c>
      <c r="K31" s="7"/>
      <c r="L31" s="8"/>
      <c r="M31" s="26">
        <f t="shared" si="9"/>
        <v>4.5643921859087125E-2</v>
      </c>
      <c r="N31" s="4">
        <f t="shared" si="10"/>
        <v>32866.666666666672</v>
      </c>
      <c r="O31" s="5">
        <f t="shared" si="11"/>
        <v>0.87707910750507101</v>
      </c>
      <c r="P31" s="5"/>
      <c r="Q31" s="22">
        <f t="shared" si="12"/>
        <v>4930.0000000000009</v>
      </c>
      <c r="R31" s="22">
        <f t="shared" si="13"/>
        <v>19720.000000000004</v>
      </c>
      <c r="S31" s="22">
        <f t="shared" si="14"/>
        <v>8216.6666666666679</v>
      </c>
      <c r="T31" s="22">
        <f t="shared" si="15"/>
        <v>4108.3333333333339</v>
      </c>
      <c r="U31" s="22">
        <f t="shared" si="16"/>
        <v>493.00000000000006</v>
      </c>
      <c r="V31" s="19">
        <f t="shared" si="17"/>
        <v>32373.666666666672</v>
      </c>
    </row>
    <row r="32" spans="1:22" ht="15" thickBot="1" x14ac:dyDescent="0.4">
      <c r="A32" s="3" t="s">
        <v>35</v>
      </c>
      <c r="B32" s="1">
        <v>10734</v>
      </c>
      <c r="C32" s="2"/>
      <c r="D32" s="2">
        <v>581</v>
      </c>
      <c r="E32" s="2"/>
      <c r="F32" s="1">
        <v>7346</v>
      </c>
      <c r="G32" s="1">
        <v>1749</v>
      </c>
      <c r="H32" s="2">
        <v>95</v>
      </c>
      <c r="I32" s="1">
        <v>134458</v>
      </c>
      <c r="J32" s="1">
        <v>21908</v>
      </c>
      <c r="K32" s="7"/>
      <c r="L32" s="8"/>
      <c r="M32" s="26">
        <f t="shared" si="9"/>
        <v>5.412707285261785E-2</v>
      </c>
      <c r="N32" s="4">
        <f t="shared" si="10"/>
        <v>38733.333333333336</v>
      </c>
      <c r="O32" s="5">
        <f t="shared" si="11"/>
        <v>0.81034423407917389</v>
      </c>
      <c r="P32" s="5"/>
      <c r="Q32" s="22">
        <f t="shared" si="12"/>
        <v>5810</v>
      </c>
      <c r="R32" s="22">
        <f t="shared" si="13"/>
        <v>23240</v>
      </c>
      <c r="S32" s="22">
        <f t="shared" si="14"/>
        <v>9683.3333333333339</v>
      </c>
      <c r="T32" s="22">
        <f t="shared" si="15"/>
        <v>4841.666666666667</v>
      </c>
      <c r="U32" s="22">
        <f t="shared" si="16"/>
        <v>581</v>
      </c>
      <c r="V32" s="19">
        <f t="shared" si="17"/>
        <v>38152.333333333336</v>
      </c>
    </row>
    <row r="33" spans="1:22" ht="15" thickBot="1" x14ac:dyDescent="0.4">
      <c r="A33" s="3" t="s">
        <v>50</v>
      </c>
      <c r="B33" s="1">
        <v>9772</v>
      </c>
      <c r="C33" s="2"/>
      <c r="D33" s="2">
        <v>119</v>
      </c>
      <c r="E33" s="2"/>
      <c r="F33" s="1">
        <v>9631</v>
      </c>
      <c r="G33" s="1">
        <v>5052</v>
      </c>
      <c r="H33" s="2">
        <v>62</v>
      </c>
      <c r="I33" s="1">
        <v>60092</v>
      </c>
      <c r="J33" s="1">
        <v>31065</v>
      </c>
      <c r="K33" s="7"/>
      <c r="L33" s="8"/>
      <c r="M33" s="26">
        <f t="shared" si="9"/>
        <v>1.2177650429799427E-2</v>
      </c>
      <c r="N33" s="4">
        <f t="shared" si="10"/>
        <v>7933.3333333333339</v>
      </c>
      <c r="O33" s="5">
        <f t="shared" si="11"/>
        <v>0.21399159663865536</v>
      </c>
      <c r="P33" s="5"/>
      <c r="Q33" s="22">
        <f t="shared" si="12"/>
        <v>1190</v>
      </c>
      <c r="R33" s="22">
        <f t="shared" si="13"/>
        <v>4760</v>
      </c>
      <c r="S33" s="22">
        <f t="shared" si="14"/>
        <v>1983.3333333333335</v>
      </c>
      <c r="T33" s="22">
        <f t="shared" si="15"/>
        <v>991.66666666666674</v>
      </c>
      <c r="U33" s="22">
        <f t="shared" si="16"/>
        <v>119</v>
      </c>
      <c r="V33" s="19">
        <f t="shared" si="17"/>
        <v>7814.3333333333339</v>
      </c>
    </row>
    <row r="34" spans="1:22" ht="15" thickBot="1" x14ac:dyDescent="0.4">
      <c r="A34" s="3" t="s">
        <v>25</v>
      </c>
      <c r="B34" s="1">
        <v>8407</v>
      </c>
      <c r="C34" s="2"/>
      <c r="D34" s="2">
        <v>380</v>
      </c>
      <c r="E34" s="2"/>
      <c r="F34" s="1">
        <v>2951</v>
      </c>
      <c r="G34" s="1">
        <v>1633</v>
      </c>
      <c r="H34" s="2">
        <v>74</v>
      </c>
      <c r="I34" s="1">
        <v>109616</v>
      </c>
      <c r="J34" s="1">
        <v>21290</v>
      </c>
      <c r="K34" s="7"/>
      <c r="L34" s="8"/>
      <c r="M34" s="26">
        <f t="shared" si="9"/>
        <v>4.5200428214583088E-2</v>
      </c>
      <c r="N34" s="4">
        <f t="shared" si="10"/>
        <v>25333.333333333336</v>
      </c>
      <c r="O34" s="5">
        <f t="shared" si="11"/>
        <v>0.88351315789473683</v>
      </c>
      <c r="P34" s="5"/>
      <c r="Q34" s="22">
        <f t="shared" si="12"/>
        <v>3800</v>
      </c>
      <c r="R34" s="22">
        <f t="shared" si="13"/>
        <v>15200</v>
      </c>
      <c r="S34" s="22">
        <f t="shared" si="14"/>
        <v>6333.3333333333339</v>
      </c>
      <c r="T34" s="22">
        <f t="shared" si="15"/>
        <v>3166.666666666667</v>
      </c>
      <c r="U34" s="22">
        <f t="shared" si="16"/>
        <v>380</v>
      </c>
      <c r="V34" s="19">
        <f t="shared" si="17"/>
        <v>24953.333333333336</v>
      </c>
    </row>
    <row r="35" spans="1:22" ht="15" thickBot="1" x14ac:dyDescent="0.4">
      <c r="A35" s="3" t="s">
        <v>45</v>
      </c>
      <c r="B35" s="1">
        <v>7886</v>
      </c>
      <c r="C35" s="2"/>
      <c r="D35" s="2">
        <v>193</v>
      </c>
      <c r="E35" s="2"/>
      <c r="F35" s="1">
        <v>5216</v>
      </c>
      <c r="G35" s="1">
        <v>2707</v>
      </c>
      <c r="H35" s="2">
        <v>66</v>
      </c>
      <c r="I35" s="1">
        <v>61592</v>
      </c>
      <c r="J35" s="1">
        <v>21142</v>
      </c>
      <c r="K35" s="7"/>
      <c r="L35" s="8"/>
      <c r="M35" s="26">
        <f t="shared" si="9"/>
        <v>2.44737509510525E-2</v>
      </c>
      <c r="N35" s="4">
        <f t="shared" si="10"/>
        <v>12866.666666666668</v>
      </c>
      <c r="O35" s="5">
        <f t="shared" si="11"/>
        <v>0.59461139896373061</v>
      </c>
      <c r="P35" s="5"/>
      <c r="Q35" s="22">
        <f t="shared" si="12"/>
        <v>1930</v>
      </c>
      <c r="R35" s="22">
        <f t="shared" si="13"/>
        <v>7720</v>
      </c>
      <c r="S35" s="22">
        <f t="shared" si="14"/>
        <v>3216.666666666667</v>
      </c>
      <c r="T35" s="22">
        <f t="shared" si="15"/>
        <v>1608.3333333333335</v>
      </c>
      <c r="U35" s="22">
        <f t="shared" si="16"/>
        <v>193</v>
      </c>
      <c r="V35" s="19">
        <f t="shared" si="17"/>
        <v>12673.666666666668</v>
      </c>
    </row>
    <row r="36" spans="1:22" ht="15" thickBot="1" x14ac:dyDescent="0.4">
      <c r="A36" s="3" t="s">
        <v>38</v>
      </c>
      <c r="B36" s="1">
        <v>7444</v>
      </c>
      <c r="C36" s="2"/>
      <c r="D36" s="2">
        <v>332</v>
      </c>
      <c r="E36" s="2"/>
      <c r="F36" s="1">
        <v>4373</v>
      </c>
      <c r="G36" s="1">
        <v>1666</v>
      </c>
      <c r="H36" s="2">
        <v>74</v>
      </c>
      <c r="I36" s="1">
        <v>127698</v>
      </c>
      <c r="J36" s="1">
        <v>28583</v>
      </c>
      <c r="K36" s="8"/>
      <c r="L36" s="8"/>
      <c r="M36" s="26">
        <f t="shared" si="9"/>
        <v>4.4599677592692101E-2</v>
      </c>
      <c r="N36" s="4">
        <f t="shared" si="10"/>
        <v>22133.333333333336</v>
      </c>
      <c r="O36" s="5">
        <f t="shared" si="11"/>
        <v>0.80242469879518075</v>
      </c>
      <c r="P36" s="5"/>
      <c r="Q36" s="22">
        <f t="shared" si="12"/>
        <v>3320.0000000000005</v>
      </c>
      <c r="R36" s="22">
        <f t="shared" si="13"/>
        <v>13280.000000000002</v>
      </c>
      <c r="S36" s="22">
        <f t="shared" si="14"/>
        <v>5533.3333333333339</v>
      </c>
      <c r="T36" s="22">
        <f t="shared" si="15"/>
        <v>2766.666666666667</v>
      </c>
      <c r="U36" s="22">
        <f t="shared" si="16"/>
        <v>332</v>
      </c>
      <c r="V36" s="19">
        <f t="shared" si="17"/>
        <v>21801.333333333336</v>
      </c>
    </row>
    <row r="37" spans="1:22" ht="15" thickBot="1" x14ac:dyDescent="0.4">
      <c r="A37" s="3" t="s">
        <v>43</v>
      </c>
      <c r="B37" s="1">
        <v>7373</v>
      </c>
      <c r="C37" s="2"/>
      <c r="D37" s="2">
        <v>271</v>
      </c>
      <c r="E37" s="2"/>
      <c r="F37" s="1">
        <v>3892</v>
      </c>
      <c r="G37" s="1">
        <v>7572</v>
      </c>
      <c r="H37" s="2">
        <v>278</v>
      </c>
      <c r="I37" s="1">
        <v>38278</v>
      </c>
      <c r="J37" s="1">
        <v>39309</v>
      </c>
      <c r="K37" s="8"/>
      <c r="L37" s="8"/>
      <c r="M37" s="26">
        <f t="shared" si="9"/>
        <v>3.6755730367557304E-2</v>
      </c>
      <c r="N37" s="4">
        <f t="shared" si="10"/>
        <v>18066.666666666668</v>
      </c>
      <c r="O37" s="5">
        <f t="shared" si="11"/>
        <v>0.78457564575645755</v>
      </c>
      <c r="P37" s="5"/>
      <c r="Q37" s="22">
        <f t="shared" si="12"/>
        <v>2710</v>
      </c>
      <c r="R37" s="22">
        <f t="shared" si="13"/>
        <v>10840</v>
      </c>
      <c r="S37" s="22">
        <f t="shared" si="14"/>
        <v>4516.666666666667</v>
      </c>
      <c r="T37" s="22">
        <f t="shared" si="15"/>
        <v>2258.3333333333335</v>
      </c>
      <c r="U37" s="22">
        <f t="shared" si="16"/>
        <v>271</v>
      </c>
      <c r="V37" s="19">
        <f t="shared" si="17"/>
        <v>17795.666666666668</v>
      </c>
    </row>
    <row r="38" spans="1:22" ht="15" thickBot="1" x14ac:dyDescent="0.4">
      <c r="A38" s="3" t="s">
        <v>28</v>
      </c>
      <c r="B38" s="1">
        <v>6913</v>
      </c>
      <c r="C38" s="2"/>
      <c r="D38" s="2">
        <v>77</v>
      </c>
      <c r="E38" s="2"/>
      <c r="F38" s="1">
        <v>3118</v>
      </c>
      <c r="G38" s="1">
        <v>2156</v>
      </c>
      <c r="H38" s="2">
        <v>24</v>
      </c>
      <c r="I38" s="1">
        <v>163218</v>
      </c>
      <c r="J38" s="1">
        <v>50911</v>
      </c>
      <c r="K38" s="8"/>
      <c r="L38" s="8"/>
      <c r="M38" s="26">
        <f t="shared" si="9"/>
        <v>1.1138434832923478E-2</v>
      </c>
      <c r="N38" s="4">
        <f t="shared" si="10"/>
        <v>5133.3333333333339</v>
      </c>
      <c r="O38" s="5">
        <f t="shared" si="11"/>
        <v>0.39259740259740267</v>
      </c>
      <c r="P38" s="5"/>
      <c r="Q38" s="22">
        <f t="shared" si="12"/>
        <v>770.00000000000011</v>
      </c>
      <c r="R38" s="22">
        <f t="shared" si="13"/>
        <v>3080.0000000000005</v>
      </c>
      <c r="S38" s="22">
        <f t="shared" si="14"/>
        <v>1283.3333333333335</v>
      </c>
      <c r="T38" s="22">
        <f t="shared" si="15"/>
        <v>641.66666666666674</v>
      </c>
      <c r="U38" s="22">
        <f t="shared" si="16"/>
        <v>77</v>
      </c>
      <c r="V38" s="19">
        <f t="shared" si="17"/>
        <v>5056.3333333333339</v>
      </c>
    </row>
    <row r="39" spans="1:22" ht="21.5" thickBot="1" x14ac:dyDescent="0.4">
      <c r="A39" s="3" t="s">
        <v>63</v>
      </c>
      <c r="B39" s="1">
        <v>6871</v>
      </c>
      <c r="C39" s="2"/>
      <c r="D39" s="2">
        <v>368</v>
      </c>
      <c r="E39" s="2"/>
      <c r="F39" s="1">
        <v>5528</v>
      </c>
      <c r="G39" s="1">
        <v>9736</v>
      </c>
      <c r="H39" s="2">
        <v>521</v>
      </c>
      <c r="I39" s="1">
        <v>34339</v>
      </c>
      <c r="J39" s="1">
        <v>48656</v>
      </c>
      <c r="K39" s="8"/>
      <c r="L39" s="8"/>
      <c r="M39" s="26">
        <f t="shared" si="9"/>
        <v>5.3558433997962451E-2</v>
      </c>
      <c r="N39" s="4">
        <f t="shared" si="10"/>
        <v>24533.333333333336</v>
      </c>
      <c r="O39" s="5">
        <f t="shared" si="11"/>
        <v>0.77467391304347832</v>
      </c>
      <c r="P39" s="5"/>
      <c r="Q39" s="22">
        <f t="shared" si="12"/>
        <v>3680.0000000000005</v>
      </c>
      <c r="R39" s="22">
        <f t="shared" si="13"/>
        <v>14720.000000000002</v>
      </c>
      <c r="S39" s="22">
        <f t="shared" si="14"/>
        <v>6133.3333333333339</v>
      </c>
      <c r="T39" s="22">
        <f t="shared" si="15"/>
        <v>3066.666666666667</v>
      </c>
      <c r="U39" s="22">
        <f t="shared" si="16"/>
        <v>368</v>
      </c>
      <c r="V39" s="19">
        <f t="shared" si="17"/>
        <v>24165.333333333336</v>
      </c>
    </row>
    <row r="40" spans="1:22" ht="15" thickBot="1" x14ac:dyDescent="0.4">
      <c r="A40" s="3" t="s">
        <v>31</v>
      </c>
      <c r="B40" s="1">
        <v>6614</v>
      </c>
      <c r="C40" s="2"/>
      <c r="D40" s="2">
        <v>345</v>
      </c>
      <c r="E40" s="2"/>
      <c r="F40" s="1">
        <v>1230</v>
      </c>
      <c r="G40" s="1">
        <v>2147</v>
      </c>
      <c r="H40" s="2">
        <v>112</v>
      </c>
      <c r="I40" s="1">
        <v>85791</v>
      </c>
      <c r="J40" s="1">
        <v>27853</v>
      </c>
      <c r="K40" s="7"/>
      <c r="L40" s="8"/>
      <c r="M40" s="26">
        <f t="shared" si="9"/>
        <v>5.2162080435439975E-2</v>
      </c>
      <c r="N40" s="4">
        <f t="shared" si="10"/>
        <v>23000</v>
      </c>
      <c r="O40" s="5">
        <f t="shared" si="11"/>
        <v>0.9465217391304348</v>
      </c>
      <c r="P40" s="5"/>
      <c r="Q40" s="22">
        <f t="shared" si="12"/>
        <v>3450</v>
      </c>
      <c r="R40" s="22">
        <f t="shared" si="13"/>
        <v>13800</v>
      </c>
      <c r="S40" s="22">
        <f t="shared" si="14"/>
        <v>5750</v>
      </c>
      <c r="T40" s="22">
        <f t="shared" si="15"/>
        <v>2875</v>
      </c>
      <c r="U40" s="22">
        <f t="shared" si="16"/>
        <v>345</v>
      </c>
      <c r="V40" s="19">
        <f t="shared" si="17"/>
        <v>22655</v>
      </c>
    </row>
    <row r="41" spans="1:22" ht="15" thickBot="1" x14ac:dyDescent="0.4">
      <c r="A41" s="3" t="s">
        <v>44</v>
      </c>
      <c r="B41" s="1">
        <v>5662</v>
      </c>
      <c r="C41" s="2"/>
      <c r="D41" s="2">
        <v>253</v>
      </c>
      <c r="E41" s="2"/>
      <c r="F41" s="1">
        <v>3738</v>
      </c>
      <c r="G41" s="1">
        <v>2700</v>
      </c>
      <c r="H41" s="2">
        <v>121</v>
      </c>
      <c r="I41" s="1">
        <v>124458</v>
      </c>
      <c r="J41" s="1">
        <v>59355</v>
      </c>
      <c r="K41" s="7"/>
      <c r="L41" s="8"/>
      <c r="M41" s="26">
        <f t="shared" si="9"/>
        <v>4.4683857294242318E-2</v>
      </c>
      <c r="N41" s="4">
        <f t="shared" si="10"/>
        <v>16866.666666666668</v>
      </c>
      <c r="O41" s="5">
        <f t="shared" si="11"/>
        <v>0.77837944664031622</v>
      </c>
      <c r="P41" s="5"/>
      <c r="Q41" s="22">
        <f t="shared" si="12"/>
        <v>2530</v>
      </c>
      <c r="R41" s="22">
        <f t="shared" si="13"/>
        <v>10120</v>
      </c>
      <c r="S41" s="22">
        <f t="shared" si="14"/>
        <v>4216.666666666667</v>
      </c>
      <c r="T41" s="22">
        <f t="shared" si="15"/>
        <v>2108.3333333333335</v>
      </c>
      <c r="U41" s="22">
        <f t="shared" si="16"/>
        <v>253</v>
      </c>
      <c r="V41" s="19">
        <f t="shared" si="17"/>
        <v>16613.666666666668</v>
      </c>
    </row>
    <row r="42" spans="1:22" ht="15" thickBot="1" x14ac:dyDescent="0.4">
      <c r="A42" s="3" t="s">
        <v>46</v>
      </c>
      <c r="B42" s="1">
        <v>5086</v>
      </c>
      <c r="C42" s="2"/>
      <c r="D42" s="2">
        <v>285</v>
      </c>
      <c r="E42" s="2"/>
      <c r="F42" s="1">
        <v>1000</v>
      </c>
      <c r="G42" s="1">
        <v>1285</v>
      </c>
      <c r="H42" s="2">
        <v>72</v>
      </c>
      <c r="I42" s="1">
        <v>118192</v>
      </c>
      <c r="J42" s="1">
        <v>29869</v>
      </c>
      <c r="K42" s="7"/>
      <c r="L42" s="8"/>
      <c r="M42" s="26">
        <f t="shared" si="9"/>
        <v>5.6036177742823434E-2</v>
      </c>
      <c r="N42" s="4">
        <f t="shared" si="10"/>
        <v>19000</v>
      </c>
      <c r="O42" s="5">
        <f t="shared" si="11"/>
        <v>0.94736842105263153</v>
      </c>
      <c r="P42" s="5"/>
      <c r="Q42" s="22">
        <f t="shared" si="12"/>
        <v>2850</v>
      </c>
      <c r="R42" s="22">
        <f t="shared" si="13"/>
        <v>11400</v>
      </c>
      <c r="S42" s="22">
        <f t="shared" si="14"/>
        <v>4750</v>
      </c>
      <c r="T42" s="22">
        <f t="shared" si="15"/>
        <v>2375</v>
      </c>
      <c r="U42" s="22">
        <f t="shared" si="16"/>
        <v>285</v>
      </c>
      <c r="V42" s="19">
        <f t="shared" si="17"/>
        <v>18715</v>
      </c>
    </row>
    <row r="43" spans="1:22" ht="15" thickBot="1" x14ac:dyDescent="0.4">
      <c r="A43" s="3" t="s">
        <v>34</v>
      </c>
      <c r="B43" s="1">
        <v>4463</v>
      </c>
      <c r="C43" s="2"/>
      <c r="D43" s="2">
        <v>98</v>
      </c>
      <c r="E43" s="2"/>
      <c r="F43" s="2">
        <v>975</v>
      </c>
      <c r="G43" s="1">
        <v>1479</v>
      </c>
      <c r="H43" s="2">
        <v>32</v>
      </c>
      <c r="I43" s="1">
        <v>81529</v>
      </c>
      <c r="J43" s="1">
        <v>27016</v>
      </c>
      <c r="K43" s="8"/>
      <c r="L43" s="8"/>
      <c r="M43" s="26">
        <f t="shared" si="9"/>
        <v>2.1958323997311225E-2</v>
      </c>
      <c r="N43" s="4">
        <f t="shared" si="10"/>
        <v>6533.3333333333339</v>
      </c>
      <c r="O43" s="5">
        <f t="shared" si="11"/>
        <v>0.85076530612244894</v>
      </c>
      <c r="P43" s="5"/>
      <c r="Q43" s="22">
        <f t="shared" si="12"/>
        <v>980</v>
      </c>
      <c r="R43" s="22">
        <f t="shared" si="13"/>
        <v>3920</v>
      </c>
      <c r="S43" s="22">
        <f t="shared" si="14"/>
        <v>1633.3333333333335</v>
      </c>
      <c r="T43" s="22">
        <f t="shared" si="15"/>
        <v>816.66666666666674</v>
      </c>
      <c r="U43" s="22">
        <f t="shared" si="16"/>
        <v>98</v>
      </c>
      <c r="V43" s="19">
        <f t="shared" si="17"/>
        <v>6435.3333333333339</v>
      </c>
    </row>
    <row r="44" spans="1:22" ht="15" thickBot="1" x14ac:dyDescent="0.4">
      <c r="A44" s="3" t="s">
        <v>54</v>
      </c>
      <c r="B44" s="1">
        <v>3887</v>
      </c>
      <c r="C44" s="2"/>
      <c r="D44" s="2">
        <v>44</v>
      </c>
      <c r="E44" s="2"/>
      <c r="F44" s="1">
        <v>1269</v>
      </c>
      <c r="G44" s="1">
        <v>4394</v>
      </c>
      <c r="H44" s="2">
        <v>50</v>
      </c>
      <c r="I44" s="1">
        <v>27414</v>
      </c>
      <c r="J44" s="1">
        <v>30988</v>
      </c>
      <c r="K44" s="8"/>
      <c r="L44" s="8"/>
      <c r="M44" s="26">
        <f t="shared" si="9"/>
        <v>1.1319783895034732E-2</v>
      </c>
      <c r="N44" s="4">
        <f t="shared" si="10"/>
        <v>2933.3333333333335</v>
      </c>
      <c r="O44" s="5">
        <f t="shared" si="11"/>
        <v>0.56738636363636363</v>
      </c>
      <c r="P44" s="5"/>
      <c r="Q44" s="22">
        <f t="shared" si="12"/>
        <v>440</v>
      </c>
      <c r="R44" s="22">
        <f t="shared" si="13"/>
        <v>1760</v>
      </c>
      <c r="S44" s="22">
        <f t="shared" si="14"/>
        <v>733.33333333333337</v>
      </c>
      <c r="T44" s="22">
        <f t="shared" si="15"/>
        <v>366.66666666666669</v>
      </c>
      <c r="U44" s="22">
        <f t="shared" si="16"/>
        <v>44</v>
      </c>
      <c r="V44" s="19">
        <f t="shared" si="17"/>
        <v>2889.3333333333335</v>
      </c>
    </row>
    <row r="45" spans="1:22" ht="15" thickBot="1" x14ac:dyDescent="0.4">
      <c r="A45" s="3" t="s">
        <v>37</v>
      </c>
      <c r="B45" s="1">
        <v>3541</v>
      </c>
      <c r="C45" s="2"/>
      <c r="D45" s="2">
        <v>137</v>
      </c>
      <c r="E45" s="2"/>
      <c r="F45" s="1">
        <v>1998</v>
      </c>
      <c r="G45" s="2">
        <v>840</v>
      </c>
      <c r="H45" s="2">
        <v>32</v>
      </c>
      <c r="I45" s="1">
        <v>89444</v>
      </c>
      <c r="J45" s="1">
        <v>21207</v>
      </c>
      <c r="K45" s="7"/>
      <c r="L45" s="8"/>
      <c r="M45" s="26">
        <f t="shared" si="9"/>
        <v>3.8689635696131035E-2</v>
      </c>
      <c r="N45" s="4">
        <f t="shared" si="10"/>
        <v>9133.3333333333339</v>
      </c>
      <c r="O45" s="5">
        <f t="shared" si="11"/>
        <v>0.78124087591240876</v>
      </c>
      <c r="P45" s="5"/>
      <c r="Q45" s="22">
        <f t="shared" si="12"/>
        <v>1370</v>
      </c>
      <c r="R45" s="22">
        <f t="shared" si="13"/>
        <v>5480</v>
      </c>
      <c r="S45" s="22">
        <f t="shared" si="14"/>
        <v>2283.3333333333335</v>
      </c>
      <c r="T45" s="22">
        <f t="shared" si="15"/>
        <v>1141.6666666666667</v>
      </c>
      <c r="U45" s="22">
        <f t="shared" si="16"/>
        <v>137</v>
      </c>
      <c r="V45" s="19">
        <f t="shared" si="17"/>
        <v>8996.3333333333339</v>
      </c>
    </row>
    <row r="46" spans="1:22" ht="15" thickBot="1" x14ac:dyDescent="0.4">
      <c r="A46" s="3" t="s">
        <v>42</v>
      </c>
      <c r="B46" s="1">
        <v>3464</v>
      </c>
      <c r="C46" s="2"/>
      <c r="D46" s="2">
        <v>159</v>
      </c>
      <c r="E46" s="2"/>
      <c r="F46" s="1">
        <v>2051</v>
      </c>
      <c r="G46" s="1">
        <v>2548</v>
      </c>
      <c r="H46" s="2">
        <v>117</v>
      </c>
      <c r="I46" s="1">
        <v>53405</v>
      </c>
      <c r="J46" s="1">
        <v>39277</v>
      </c>
      <c r="K46" s="8"/>
      <c r="L46" s="8"/>
      <c r="M46" s="26">
        <f t="shared" si="9"/>
        <v>4.5900692840646649E-2</v>
      </c>
      <c r="N46" s="4">
        <f t="shared" si="10"/>
        <v>10600</v>
      </c>
      <c r="O46" s="5">
        <f t="shared" si="11"/>
        <v>0.80650943396226416</v>
      </c>
      <c r="P46" s="5"/>
      <c r="Q46" s="22">
        <f t="shared" si="12"/>
        <v>1590</v>
      </c>
      <c r="R46" s="22">
        <f t="shared" si="13"/>
        <v>6360</v>
      </c>
      <c r="S46" s="22">
        <f t="shared" si="14"/>
        <v>2650</v>
      </c>
      <c r="T46" s="22">
        <f t="shared" si="15"/>
        <v>1325</v>
      </c>
      <c r="U46" s="22">
        <f t="shared" si="16"/>
        <v>159</v>
      </c>
      <c r="V46" s="19">
        <f t="shared" si="17"/>
        <v>10441</v>
      </c>
    </row>
    <row r="47" spans="1:22" ht="15" thickBot="1" x14ac:dyDescent="0.4">
      <c r="A47" s="3" t="s">
        <v>49</v>
      </c>
      <c r="B47" s="1">
        <v>2389</v>
      </c>
      <c r="C47" s="2"/>
      <c r="D47" s="2">
        <v>73</v>
      </c>
      <c r="E47" s="2"/>
      <c r="F47" s="2">
        <v>937</v>
      </c>
      <c r="G47" s="1">
        <v>1337</v>
      </c>
      <c r="H47" s="2">
        <v>41</v>
      </c>
      <c r="I47" s="1">
        <v>34745</v>
      </c>
      <c r="J47" s="1">
        <v>19442</v>
      </c>
      <c r="K47" s="7"/>
      <c r="L47" s="8"/>
      <c r="M47" s="25"/>
      <c r="N47" s="4">
        <f t="shared" si="10"/>
        <v>4866.666666666667</v>
      </c>
      <c r="O47" s="5">
        <f t="shared" si="11"/>
        <v>0.80746575342465754</v>
      </c>
      <c r="P47" s="5"/>
      <c r="Q47" s="22">
        <f>Q44*$N47</f>
        <v>2141333.3333333335</v>
      </c>
      <c r="R47" s="22">
        <f>R44*$N47</f>
        <v>8565333.333333334</v>
      </c>
      <c r="S47" s="22">
        <f>S44*$N47</f>
        <v>3568888.8888888895</v>
      </c>
      <c r="T47" s="22">
        <f>T44*$N47</f>
        <v>1784444.4444444447</v>
      </c>
      <c r="U47" s="22">
        <f>U44*$N47</f>
        <v>214133.33333333334</v>
      </c>
    </row>
    <row r="48" spans="1:22" ht="15" thickBot="1" x14ac:dyDescent="0.4">
      <c r="A48" s="3" t="s">
        <v>53</v>
      </c>
      <c r="B48" s="1">
        <v>1761</v>
      </c>
      <c r="C48" s="2"/>
      <c r="D48" s="2">
        <v>42</v>
      </c>
      <c r="E48" s="2"/>
      <c r="F48" s="2">
        <v>648</v>
      </c>
      <c r="G48" s="1">
        <v>2311</v>
      </c>
      <c r="H48" s="2">
        <v>55</v>
      </c>
      <c r="I48" s="1">
        <v>51715</v>
      </c>
      <c r="J48" s="1">
        <v>67862</v>
      </c>
      <c r="K48" s="8"/>
      <c r="L48" s="8"/>
      <c r="M48" s="24"/>
      <c r="N48" s="4"/>
      <c r="O48" s="5"/>
      <c r="P48" s="5"/>
    </row>
    <row r="49" spans="1:12" ht="15" thickBot="1" x14ac:dyDescent="0.4">
      <c r="A49" s="3" t="s">
        <v>39</v>
      </c>
      <c r="B49" s="1">
        <v>1603</v>
      </c>
      <c r="C49" s="2"/>
      <c r="D49" s="2">
        <v>69</v>
      </c>
      <c r="E49" s="2"/>
      <c r="F49" s="2">
        <v>541</v>
      </c>
      <c r="G49" s="1">
        <v>1193</v>
      </c>
      <c r="H49" s="2">
        <v>51</v>
      </c>
      <c r="I49" s="1">
        <v>33035</v>
      </c>
      <c r="J49" s="1">
        <v>24576</v>
      </c>
      <c r="K49" s="7"/>
      <c r="L49" s="8"/>
    </row>
    <row r="50" spans="1:12" ht="15" thickBot="1" x14ac:dyDescent="0.4">
      <c r="A50" s="3" t="s">
        <v>56</v>
      </c>
      <c r="B50" s="1">
        <v>1447</v>
      </c>
      <c r="C50" s="2"/>
      <c r="D50" s="2">
        <v>64</v>
      </c>
      <c r="E50" s="2"/>
      <c r="F50" s="2">
        <v>494</v>
      </c>
      <c r="G50" s="2">
        <v>807</v>
      </c>
      <c r="H50" s="2">
        <v>36</v>
      </c>
      <c r="I50" s="1">
        <v>71682</v>
      </c>
      <c r="J50" s="1">
        <v>39998</v>
      </c>
      <c r="K50" s="8"/>
      <c r="L50" s="8"/>
    </row>
    <row r="51" spans="1:12" ht="15" thickBot="1" x14ac:dyDescent="0.4">
      <c r="A51" s="3" t="s">
        <v>48</v>
      </c>
      <c r="B51" s="2">
        <v>933</v>
      </c>
      <c r="C51" s="2"/>
      <c r="D51" s="2">
        <v>53</v>
      </c>
      <c r="E51" s="2"/>
      <c r="F51" s="2">
        <v>84</v>
      </c>
      <c r="G51" s="1">
        <v>1495</v>
      </c>
      <c r="H51" s="2">
        <v>85</v>
      </c>
      <c r="I51" s="1">
        <v>23205</v>
      </c>
      <c r="J51" s="1">
        <v>37188</v>
      </c>
      <c r="K51" s="8"/>
      <c r="L51" s="8"/>
    </row>
    <row r="52" spans="1:12" ht="15" thickBot="1" x14ac:dyDescent="0.4">
      <c r="A52" s="3" t="s">
        <v>55</v>
      </c>
      <c r="B52" s="2">
        <v>716</v>
      </c>
      <c r="C52" s="2"/>
      <c r="D52" s="2">
        <v>7</v>
      </c>
      <c r="E52" s="2"/>
      <c r="F52" s="2">
        <v>229</v>
      </c>
      <c r="G52" s="1">
        <v>1237</v>
      </c>
      <c r="H52" s="2">
        <v>12</v>
      </c>
      <c r="I52" s="1">
        <v>16022</v>
      </c>
      <c r="J52" s="1">
        <v>27683</v>
      </c>
      <c r="K52" s="7"/>
      <c r="L52" s="8"/>
    </row>
    <row r="53" spans="1:12" ht="15" thickBot="1" x14ac:dyDescent="0.4">
      <c r="A53" s="3" t="s">
        <v>47</v>
      </c>
      <c r="B53" s="2">
        <v>638</v>
      </c>
      <c r="C53" s="2"/>
      <c r="D53" s="2">
        <v>17</v>
      </c>
      <c r="E53" s="2"/>
      <c r="F53" s="2">
        <v>56</v>
      </c>
      <c r="G53" s="2">
        <v>451</v>
      </c>
      <c r="H53" s="2">
        <v>12</v>
      </c>
      <c r="I53" s="1">
        <v>38776</v>
      </c>
      <c r="J53" s="1">
        <v>27387</v>
      </c>
      <c r="K53" s="7"/>
      <c r="L53" s="8"/>
    </row>
    <row r="54" spans="1:12" ht="15" thickBot="1" x14ac:dyDescent="0.4">
      <c r="A54" s="3" t="s">
        <v>51</v>
      </c>
      <c r="B54" s="2">
        <v>466</v>
      </c>
      <c r="C54" s="2"/>
      <c r="D54" s="2">
        <v>16</v>
      </c>
      <c r="E54" s="2"/>
      <c r="F54" s="2">
        <v>19</v>
      </c>
      <c r="G54" s="2">
        <v>436</v>
      </c>
      <c r="H54" s="2">
        <v>15</v>
      </c>
      <c r="I54" s="1">
        <v>25418</v>
      </c>
      <c r="J54" s="1">
        <v>23782</v>
      </c>
      <c r="K54" s="7"/>
      <c r="L54" s="8"/>
    </row>
    <row r="55" spans="1:12" ht="15" thickBot="1" x14ac:dyDescent="0.4">
      <c r="A55" s="3" t="s">
        <v>52</v>
      </c>
      <c r="B55" s="2">
        <v>388</v>
      </c>
      <c r="C55" s="2"/>
      <c r="D55" s="2">
        <v>10</v>
      </c>
      <c r="E55" s="2"/>
      <c r="F55" s="2">
        <v>35</v>
      </c>
      <c r="G55" s="2">
        <v>530</v>
      </c>
      <c r="H55" s="2">
        <v>14</v>
      </c>
      <c r="I55" s="1">
        <v>32418</v>
      </c>
      <c r="J55" s="1">
        <v>44314</v>
      </c>
      <c r="K55" s="8"/>
      <c r="L55" s="8"/>
    </row>
    <row r="56" spans="1:12" ht="15" thickBot="1" x14ac:dyDescent="0.4">
      <c r="A56" s="3" t="s">
        <v>64</v>
      </c>
      <c r="B56" s="2">
        <v>154</v>
      </c>
      <c r="C56" s="2"/>
      <c r="D56" s="2">
        <v>5</v>
      </c>
      <c r="E56" s="2"/>
      <c r="F56" s="2">
        <v>18</v>
      </c>
      <c r="G56" s="2"/>
      <c r="H56" s="2"/>
      <c r="I56" s="2">
        <v>605</v>
      </c>
      <c r="J56" s="2"/>
      <c r="K56" s="8"/>
      <c r="L56" s="7"/>
    </row>
    <row r="57" spans="1:12" ht="21.5" thickBot="1" x14ac:dyDescent="0.4">
      <c r="A57" s="3" t="s">
        <v>67</v>
      </c>
      <c r="B57" s="2">
        <v>21</v>
      </c>
      <c r="C57" s="55">
        <v>2</v>
      </c>
      <c r="D57" s="2">
        <v>2</v>
      </c>
      <c r="E57" s="2"/>
      <c r="F57" s="2">
        <v>7</v>
      </c>
      <c r="G57" s="2"/>
      <c r="H57" s="2"/>
      <c r="I57" s="1">
        <v>3325</v>
      </c>
      <c r="J57" s="2"/>
      <c r="K57" s="7"/>
      <c r="L57" s="7"/>
    </row>
    <row r="58" spans="1:12" ht="15" thickBot="1" x14ac:dyDescent="0.4">
      <c r="A58" s="3" t="s">
        <v>65</v>
      </c>
      <c r="B58" s="1">
        <v>2542</v>
      </c>
      <c r="C58" s="2"/>
      <c r="D58" s="2">
        <v>122</v>
      </c>
      <c r="E58" s="2"/>
      <c r="F58" s="1">
        <v>1674</v>
      </c>
      <c r="G58" s="2">
        <v>751</v>
      </c>
      <c r="H58" s="2">
        <v>36</v>
      </c>
      <c r="I58" s="1">
        <v>13022</v>
      </c>
      <c r="J58" s="1">
        <v>3845</v>
      </c>
      <c r="K58" s="7"/>
      <c r="L58" s="7"/>
    </row>
    <row r="59" spans="1:12" ht="21.5" thickBot="1" x14ac:dyDescent="0.4">
      <c r="A59" s="14" t="s">
        <v>66</v>
      </c>
      <c r="B59" s="15">
        <v>69</v>
      </c>
      <c r="C59" s="15"/>
      <c r="D59" s="15">
        <v>6</v>
      </c>
      <c r="E59" s="15"/>
      <c r="F59" s="15">
        <v>2</v>
      </c>
      <c r="G59" s="15"/>
      <c r="H59" s="15"/>
      <c r="I59" s="38">
        <v>1278</v>
      </c>
      <c r="J59" s="15"/>
      <c r="K59" s="39"/>
      <c r="L59" s="47"/>
    </row>
  </sheetData>
  <mergeCells count="2">
    <mergeCell ref="L1:N1"/>
    <mergeCell ref="Q1:U1"/>
  </mergeCells>
  <hyperlinks>
    <hyperlink ref="A5" r:id="rId1" display="https://www.worldometers.info/coronavirus/usa/new-york/" xr:uid="{C7E4384F-2C6A-4641-B400-E13B93B6D4C6}"/>
    <hyperlink ref="A6" r:id="rId2" display="https://www.worldometers.info/coronavirus/usa/new-jersey/" xr:uid="{3B33D13B-4FB8-402F-8AD6-78BB8C658162}"/>
    <hyperlink ref="A8" r:id="rId3" display="https://www.worldometers.info/coronavirus/usa/massachusetts/" xr:uid="{EE935B6C-D877-4DE6-9123-299FFD8D3B7B}"/>
    <hyperlink ref="A9" r:id="rId4" display="https://www.worldometers.info/coronavirus/usa/california/" xr:uid="{34FFBE40-4035-409D-8576-5F79BBB409C4}"/>
    <hyperlink ref="A10" r:id="rId5" display="https://www.worldometers.info/coronavirus/usa/pennsylvania/" xr:uid="{52EE2948-B977-46FC-8B41-AADA66C21CE5}"/>
    <hyperlink ref="A12" r:id="rId6" display="https://www.worldometers.info/coronavirus/usa/texas/" xr:uid="{D8E33E83-4A6D-4476-B5E3-059EA1B56B78}"/>
    <hyperlink ref="A13" r:id="rId7" display="https://www.worldometers.info/coronavirus/usa/florida/" xr:uid="{8280A485-4B91-4497-93C8-12AE79CF8C6C}"/>
    <hyperlink ref="A17" r:id="rId8" display="https://www.worldometers.info/coronavirus/usa/louisiana/" xr:uid="{07A11E94-FE17-4D0C-BFEA-5A3C5DE49A01}"/>
    <hyperlink ref="A19" r:id="rId9" display="https://www.worldometers.info/coronavirus/usa/ohio/" xr:uid="{EB8FEAA0-10E7-4135-88DA-767CE39FC480}"/>
    <hyperlink ref="A22" r:id="rId10" display="https://www.worldometers.info/coronavirus/usa/washington/" xr:uid="{A0141C40-D007-4A7C-9F1C-6BFD5864A01F}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7"/>
  <sheetViews>
    <sheetView workbookViewId="0">
      <pane xSplit="1" ySplit="1" topLeftCell="B27" activePane="bottomRight" state="frozen"/>
      <selection pane="topRight" activeCell="B1" sqref="B1"/>
      <selection pane="bottomLeft" activeCell="A2" sqref="A2"/>
      <selection pane="bottomRight" activeCell="A2" sqref="A2:D56"/>
    </sheetView>
  </sheetViews>
  <sheetFormatPr defaultRowHeight="13" x14ac:dyDescent="0.3"/>
  <cols>
    <col min="1" max="1" width="20.90625" style="35" customWidth="1"/>
    <col min="2" max="2" width="11.90625" style="35" customWidth="1"/>
    <col min="3" max="3" width="14.36328125" style="35" hidden="1" customWidth="1"/>
    <col min="4" max="4" width="14.36328125" style="35" customWidth="1"/>
    <col min="5" max="5" width="14.36328125" style="35" hidden="1" customWidth="1"/>
    <col min="6" max="10" width="14.36328125" style="35" customWidth="1"/>
    <col min="11" max="11" width="4.08984375" style="34" customWidth="1"/>
    <col min="12" max="12" width="10.08984375" style="34" customWidth="1"/>
    <col min="13" max="13" width="8.7265625" style="34"/>
    <col min="14" max="14" width="12.6328125" style="34" customWidth="1"/>
    <col min="15" max="15" width="9.81640625" style="54" customWidth="1"/>
    <col min="16" max="16384" width="8.7265625" style="34"/>
  </cols>
  <sheetData>
    <row r="1" spans="1:15" customFormat="1" ht="44" thickBot="1" x14ac:dyDescent="0.4">
      <c r="A1" s="32" t="s">
        <v>1</v>
      </c>
      <c r="B1" s="33" t="s">
        <v>93</v>
      </c>
      <c r="C1" s="33" t="s">
        <v>92</v>
      </c>
      <c r="D1" s="33" t="s">
        <v>91</v>
      </c>
      <c r="E1" s="33" t="s">
        <v>90</v>
      </c>
      <c r="F1" s="33" t="s">
        <v>89</v>
      </c>
      <c r="G1" s="33" t="s">
        <v>88</v>
      </c>
      <c r="H1" s="33" t="s">
        <v>94</v>
      </c>
      <c r="I1" s="33" t="s">
        <v>87</v>
      </c>
      <c r="J1" s="33" t="s">
        <v>86</v>
      </c>
      <c r="L1" s="33" t="s">
        <v>98</v>
      </c>
      <c r="M1" s="33" t="s">
        <v>99</v>
      </c>
      <c r="N1" s="33" t="s">
        <v>100</v>
      </c>
      <c r="O1" s="33" t="s">
        <v>101</v>
      </c>
    </row>
    <row r="2" spans="1:15" ht="14.5" thickBot="1" x14ac:dyDescent="0.35">
      <c r="A2" s="3" t="s">
        <v>36</v>
      </c>
      <c r="B2" s="1">
        <v>11373</v>
      </c>
      <c r="C2" s="2"/>
      <c r="D2" s="2">
        <v>483</v>
      </c>
      <c r="E2" s="2"/>
      <c r="F2" s="1">
        <v>10870</v>
      </c>
      <c r="G2" s="1">
        <v>2320</v>
      </c>
      <c r="H2" s="2">
        <v>99</v>
      </c>
      <c r="I2" s="1">
        <v>149624</v>
      </c>
      <c r="J2" s="1">
        <v>30516</v>
      </c>
      <c r="K2" s="44"/>
      <c r="L2" s="51">
        <f>IFERROR(B2/I2,0)</f>
        <v>7.6010533069561029E-2</v>
      </c>
      <c r="M2" s="52">
        <f>IFERROR(H2/G2,0)</f>
        <v>4.267241379310345E-2</v>
      </c>
      <c r="N2" s="50">
        <f>D2*250</f>
        <v>120750</v>
      </c>
      <c r="O2" s="53">
        <f>ABS(N2-B2)/B2</f>
        <v>9.6172513848588768</v>
      </c>
    </row>
    <row r="3" spans="1:15" ht="14.5" thickBot="1" x14ac:dyDescent="0.35">
      <c r="A3" s="3" t="s">
        <v>52</v>
      </c>
      <c r="B3" s="2">
        <v>388</v>
      </c>
      <c r="C3" s="2"/>
      <c r="D3" s="2">
        <v>10</v>
      </c>
      <c r="E3" s="2"/>
      <c r="F3" s="2">
        <v>35</v>
      </c>
      <c r="G3" s="2">
        <v>530</v>
      </c>
      <c r="H3" s="2">
        <v>14</v>
      </c>
      <c r="I3" s="1">
        <v>32418</v>
      </c>
      <c r="J3" s="1">
        <v>44314</v>
      </c>
      <c r="K3" s="44"/>
      <c r="L3" s="51">
        <f>IFERROR(B3/I3,0)</f>
        <v>1.1968659386760441E-2</v>
      </c>
      <c r="M3" s="52">
        <f>IFERROR(H3/G3,0)</f>
        <v>2.6415094339622643E-2</v>
      </c>
      <c r="N3" s="50">
        <f>D3*250</f>
        <v>2500</v>
      </c>
      <c r="O3" s="53">
        <f t="shared" ref="O3:O56" si="0">ABS(N3-B3)/B3</f>
        <v>5.4432989690721651</v>
      </c>
    </row>
    <row r="4" spans="1:15" ht="14.5" thickBot="1" x14ac:dyDescent="0.35">
      <c r="A4" s="3" t="s">
        <v>33</v>
      </c>
      <c r="B4" s="1">
        <v>13169</v>
      </c>
      <c r="C4" s="2"/>
      <c r="D4" s="2">
        <v>651</v>
      </c>
      <c r="E4" s="2"/>
      <c r="F4" s="1">
        <v>12448</v>
      </c>
      <c r="G4" s="1">
        <v>1809</v>
      </c>
      <c r="H4" s="2">
        <v>89</v>
      </c>
      <c r="I4" s="1">
        <v>186904</v>
      </c>
      <c r="J4" s="1">
        <v>25678</v>
      </c>
      <c r="K4" s="44"/>
      <c r="L4" s="51">
        <f>IFERROR(B4/I4,0)</f>
        <v>7.045863116894234E-2</v>
      </c>
      <c r="M4" s="52">
        <f>IFERROR(H4/G4,0)</f>
        <v>4.9198452183526808E-2</v>
      </c>
      <c r="N4" s="50">
        <f>D4*250</f>
        <v>162750</v>
      </c>
      <c r="O4" s="53">
        <f t="shared" si="0"/>
        <v>11.358569367453869</v>
      </c>
    </row>
    <row r="5" spans="1:15" ht="12.5" customHeight="1" thickBot="1" x14ac:dyDescent="0.35">
      <c r="A5" s="3" t="s">
        <v>34</v>
      </c>
      <c r="B5" s="1">
        <v>4463</v>
      </c>
      <c r="C5" s="2"/>
      <c r="D5" s="2">
        <v>98</v>
      </c>
      <c r="E5" s="2"/>
      <c r="F5" s="2">
        <v>975</v>
      </c>
      <c r="G5" s="1">
        <v>1479</v>
      </c>
      <c r="H5" s="2">
        <v>32</v>
      </c>
      <c r="I5" s="1">
        <v>81529</v>
      </c>
      <c r="J5" s="1">
        <v>27016</v>
      </c>
      <c r="K5" s="44"/>
      <c r="L5" s="51">
        <f>IFERROR(B5/I5,0)</f>
        <v>5.4741257711979789E-2</v>
      </c>
      <c r="M5" s="52">
        <f>IFERROR(H5/G5,0)</f>
        <v>2.1636240703177823E-2</v>
      </c>
      <c r="N5" s="50">
        <f>D5*250</f>
        <v>24500</v>
      </c>
      <c r="O5" s="53">
        <f t="shared" si="0"/>
        <v>4.4895809993278064</v>
      </c>
    </row>
    <row r="6" spans="1:15" ht="15" thickBot="1" x14ac:dyDescent="0.35">
      <c r="A6" s="46" t="s">
        <v>10</v>
      </c>
      <c r="B6" s="1">
        <v>76941</v>
      </c>
      <c r="C6" s="55">
        <v>122</v>
      </c>
      <c r="D6" s="1">
        <v>3154</v>
      </c>
      <c r="E6" s="58">
        <v>1</v>
      </c>
      <c r="F6" s="1">
        <v>60873</v>
      </c>
      <c r="G6" s="1">
        <v>1947</v>
      </c>
      <c r="H6" s="2">
        <v>80</v>
      </c>
      <c r="I6" s="1">
        <v>1161403</v>
      </c>
      <c r="J6" s="1">
        <v>29394</v>
      </c>
      <c r="K6" s="44"/>
      <c r="L6" s="51">
        <f>IFERROR(B6/I6,0)</f>
        <v>6.6248322072527802E-2</v>
      </c>
      <c r="M6" s="52">
        <f>IFERROR(H6/G6,0)</f>
        <v>4.108885464817668E-2</v>
      </c>
      <c r="N6" s="50">
        <f>D6*250</f>
        <v>788500</v>
      </c>
      <c r="O6" s="53">
        <f t="shared" si="0"/>
        <v>9.2481121898597625</v>
      </c>
    </row>
    <row r="7" spans="1:15" ht="15" thickBot="1" x14ac:dyDescent="0.35">
      <c r="A7" s="3" t="s">
        <v>18</v>
      </c>
      <c r="B7" s="1">
        <v>21232</v>
      </c>
      <c r="C7" s="2"/>
      <c r="D7" s="1">
        <v>1150</v>
      </c>
      <c r="E7" s="2"/>
      <c r="F7" s="1">
        <v>18660</v>
      </c>
      <c r="G7" s="1">
        <v>3687</v>
      </c>
      <c r="H7" s="2">
        <v>200</v>
      </c>
      <c r="I7" s="1">
        <v>119759</v>
      </c>
      <c r="J7" s="1">
        <v>20796</v>
      </c>
      <c r="K7" s="43"/>
      <c r="L7" s="51">
        <f>IFERROR(B7/I7,0)</f>
        <v>0.17728938952396062</v>
      </c>
      <c r="M7" s="52">
        <f>IFERROR(H7/G7,0)</f>
        <v>5.4244643341470028E-2</v>
      </c>
      <c r="N7" s="50">
        <f>D7*250</f>
        <v>287500</v>
      </c>
      <c r="O7" s="53">
        <f t="shared" si="0"/>
        <v>12.540881688018086</v>
      </c>
    </row>
    <row r="8" spans="1:15" ht="14.5" thickBot="1" x14ac:dyDescent="0.35">
      <c r="A8" s="3" t="s">
        <v>23</v>
      </c>
      <c r="B8" s="1">
        <v>36085</v>
      </c>
      <c r="C8" s="2"/>
      <c r="D8" s="1">
        <v>3285</v>
      </c>
      <c r="E8" s="2"/>
      <c r="F8" s="1">
        <v>26536</v>
      </c>
      <c r="G8" s="1">
        <v>10121</v>
      </c>
      <c r="H8" s="2">
        <v>921</v>
      </c>
      <c r="I8" s="1">
        <v>155908</v>
      </c>
      <c r="J8" s="1">
        <v>43729</v>
      </c>
      <c r="K8" s="44"/>
      <c r="L8" s="51">
        <f>IFERROR(B8/I8,0)</f>
        <v>0.23145059907124715</v>
      </c>
      <c r="M8" s="52">
        <f>IFERROR(H8/G8,0)</f>
        <v>9.0998913150874425E-2</v>
      </c>
      <c r="N8" s="50">
        <f>D8*250</f>
        <v>821250</v>
      </c>
      <c r="O8" s="53">
        <f t="shared" si="0"/>
        <v>21.758764029375087</v>
      </c>
    </row>
    <row r="9" spans="1:15" ht="15" thickBot="1" x14ac:dyDescent="0.35">
      <c r="A9" s="3" t="s">
        <v>43</v>
      </c>
      <c r="B9" s="1">
        <v>7373</v>
      </c>
      <c r="C9" s="2"/>
      <c r="D9" s="2">
        <v>271</v>
      </c>
      <c r="E9" s="2"/>
      <c r="F9" s="1">
        <v>3892</v>
      </c>
      <c r="G9" s="1">
        <v>7572</v>
      </c>
      <c r="H9" s="2">
        <v>278</v>
      </c>
      <c r="I9" s="1">
        <v>38278</v>
      </c>
      <c r="J9" s="1">
        <v>39309</v>
      </c>
      <c r="K9" s="43"/>
      <c r="L9" s="51">
        <f>IFERROR(B9/I9,0)</f>
        <v>0.19261716913109359</v>
      </c>
      <c r="M9" s="52">
        <f>IFERROR(H9/G9,0)</f>
        <v>3.6714210248283148E-2</v>
      </c>
      <c r="N9" s="50">
        <f>D9*250</f>
        <v>67750</v>
      </c>
      <c r="O9" s="53">
        <f t="shared" si="0"/>
        <v>8.1889325918893263</v>
      </c>
    </row>
    <row r="10" spans="1:15" ht="14.5" thickBot="1" x14ac:dyDescent="0.35">
      <c r="A10" s="3" t="s">
        <v>63</v>
      </c>
      <c r="B10" s="1">
        <v>6871</v>
      </c>
      <c r="C10" s="2"/>
      <c r="D10" s="2">
        <v>368</v>
      </c>
      <c r="E10" s="2"/>
      <c r="F10" s="1">
        <v>5528</v>
      </c>
      <c r="G10" s="1">
        <v>9736</v>
      </c>
      <c r="H10" s="2">
        <v>521</v>
      </c>
      <c r="I10" s="1">
        <v>34339</v>
      </c>
      <c r="J10" s="1">
        <v>48656</v>
      </c>
      <c r="K10" s="44"/>
      <c r="L10" s="51">
        <f>IFERROR(B10/I10,0)</f>
        <v>0.20009318850286845</v>
      </c>
      <c r="M10" s="52">
        <f>IFERROR(H10/G10,0)</f>
        <v>5.3512736236647492E-2</v>
      </c>
      <c r="N10" s="50">
        <f>D10*250</f>
        <v>92000</v>
      </c>
      <c r="O10" s="53">
        <f t="shared" si="0"/>
        <v>12.389608499490613</v>
      </c>
    </row>
    <row r="11" spans="1:15" ht="15" thickBot="1" x14ac:dyDescent="0.35">
      <c r="A11" s="46" t="s">
        <v>13</v>
      </c>
      <c r="B11" s="1">
        <v>44138</v>
      </c>
      <c r="C11" s="2"/>
      <c r="D11" s="1">
        <v>1918</v>
      </c>
      <c r="E11" s="2"/>
      <c r="F11" s="1">
        <v>34841</v>
      </c>
      <c r="G11" s="1">
        <v>2055</v>
      </c>
      <c r="H11" s="2">
        <v>89</v>
      </c>
      <c r="I11" s="1">
        <v>629895</v>
      </c>
      <c r="J11" s="1">
        <v>29328</v>
      </c>
      <c r="K11" s="44"/>
      <c r="L11" s="51">
        <f>IFERROR(B11/I11,0)</f>
        <v>7.007199612633852E-2</v>
      </c>
      <c r="M11" s="52">
        <f>IFERROR(H11/G11,0)</f>
        <v>4.3309002433090021E-2</v>
      </c>
      <c r="N11" s="50">
        <f>D11*250</f>
        <v>479500</v>
      </c>
      <c r="O11" s="53">
        <f t="shared" si="0"/>
        <v>9.8636549005392187</v>
      </c>
    </row>
    <row r="12" spans="1:15" ht="14.5" thickBot="1" x14ac:dyDescent="0.35">
      <c r="A12" s="3" t="s">
        <v>16</v>
      </c>
      <c r="B12" s="1">
        <v>36772</v>
      </c>
      <c r="C12" s="2"/>
      <c r="D12" s="1">
        <v>1588</v>
      </c>
      <c r="E12" s="2"/>
      <c r="F12" s="1">
        <v>34844</v>
      </c>
      <c r="G12" s="1">
        <v>3463</v>
      </c>
      <c r="H12" s="2">
        <v>150</v>
      </c>
      <c r="I12" s="1">
        <v>301874</v>
      </c>
      <c r="J12" s="1">
        <v>28432</v>
      </c>
      <c r="K12" s="44"/>
      <c r="L12" s="51">
        <f>IFERROR(B12/I12,0)</f>
        <v>0.12181241180095007</v>
      </c>
      <c r="M12" s="52">
        <f>IFERROR(H12/G12,0)</f>
        <v>4.3315044758879581E-2</v>
      </c>
      <c r="N12" s="50">
        <f>D12*250</f>
        <v>397000</v>
      </c>
      <c r="O12" s="53">
        <f t="shared" si="0"/>
        <v>9.7962580224083542</v>
      </c>
    </row>
    <row r="13" spans="1:15" ht="15" thickBot="1" x14ac:dyDescent="0.35">
      <c r="A13" s="3" t="s">
        <v>64</v>
      </c>
      <c r="B13" s="2">
        <v>154</v>
      </c>
      <c r="C13" s="2"/>
      <c r="D13" s="2">
        <v>5</v>
      </c>
      <c r="E13" s="2"/>
      <c r="F13" s="2">
        <v>18</v>
      </c>
      <c r="G13" s="2"/>
      <c r="H13" s="2"/>
      <c r="I13" s="2">
        <v>605</v>
      </c>
      <c r="J13" s="2"/>
      <c r="K13" s="43"/>
      <c r="L13" s="51">
        <f>IFERROR(B13/I13,0)</f>
        <v>0.25454545454545452</v>
      </c>
      <c r="M13" s="52">
        <f>IFERROR(H13/G13,0)</f>
        <v>0</v>
      </c>
      <c r="N13" s="50">
        <f>D13*250</f>
        <v>1250</v>
      </c>
      <c r="O13" s="53">
        <f t="shared" si="0"/>
        <v>7.116883116883117</v>
      </c>
    </row>
    <row r="14" spans="1:15" ht="14.5" thickBot="1" x14ac:dyDescent="0.35">
      <c r="A14" s="3" t="s">
        <v>47</v>
      </c>
      <c r="B14" s="2">
        <v>638</v>
      </c>
      <c r="C14" s="2"/>
      <c r="D14" s="2">
        <v>17</v>
      </c>
      <c r="E14" s="2"/>
      <c r="F14" s="2">
        <v>56</v>
      </c>
      <c r="G14" s="2">
        <v>451</v>
      </c>
      <c r="H14" s="2">
        <v>12</v>
      </c>
      <c r="I14" s="1">
        <v>38776</v>
      </c>
      <c r="J14" s="1">
        <v>27387</v>
      </c>
      <c r="K14" s="44"/>
      <c r="L14" s="51">
        <f>IFERROR(B14/I14,0)</f>
        <v>1.6453476377140501E-2</v>
      </c>
      <c r="M14" s="52">
        <f>IFERROR(H14/G14,0)</f>
        <v>2.6607538802660754E-2</v>
      </c>
      <c r="N14" s="50">
        <f>D14*250</f>
        <v>4250</v>
      </c>
      <c r="O14" s="53">
        <f t="shared" si="0"/>
        <v>5.661442006269592</v>
      </c>
    </row>
    <row r="15" spans="1:15" ht="14.5" thickBot="1" x14ac:dyDescent="0.35">
      <c r="A15" s="3" t="s">
        <v>49</v>
      </c>
      <c r="B15" s="1">
        <v>2389</v>
      </c>
      <c r="C15" s="2"/>
      <c r="D15" s="2">
        <v>73</v>
      </c>
      <c r="E15" s="2"/>
      <c r="F15" s="2">
        <v>937</v>
      </c>
      <c r="G15" s="1">
        <v>1337</v>
      </c>
      <c r="H15" s="2">
        <v>41</v>
      </c>
      <c r="I15" s="1">
        <v>34745</v>
      </c>
      <c r="J15" s="1">
        <v>19442</v>
      </c>
      <c r="K15" s="44"/>
      <c r="L15" s="51">
        <f>IFERROR(B15/I15,0)</f>
        <v>6.8758094689883434E-2</v>
      </c>
      <c r="M15" s="52">
        <f>IFERROR(H15/G15,0)</f>
        <v>3.0665669409124907E-2</v>
      </c>
      <c r="N15" s="50">
        <f>D15*250</f>
        <v>18250</v>
      </c>
      <c r="O15" s="53">
        <f t="shared" si="0"/>
        <v>6.6391795730431147</v>
      </c>
    </row>
    <row r="16" spans="1:15" ht="14.5" thickBot="1" x14ac:dyDescent="0.35">
      <c r="A16" s="3" t="s">
        <v>12</v>
      </c>
      <c r="B16" s="1">
        <v>90369</v>
      </c>
      <c r="C16" s="2"/>
      <c r="D16" s="1">
        <v>4058</v>
      </c>
      <c r="E16" s="2"/>
      <c r="F16" s="1">
        <v>84279</v>
      </c>
      <c r="G16" s="1">
        <v>7131</v>
      </c>
      <c r="H16" s="2">
        <v>320</v>
      </c>
      <c r="I16" s="1">
        <v>538602</v>
      </c>
      <c r="J16" s="1">
        <v>42504</v>
      </c>
      <c r="K16" s="44"/>
      <c r="L16" s="51">
        <f>IFERROR(B16/I16,0)</f>
        <v>0.16778437510443706</v>
      </c>
      <c r="M16" s="52">
        <f>IFERROR(H16/G16,0)</f>
        <v>4.4874491656149207E-2</v>
      </c>
      <c r="N16" s="50">
        <f>D16*250</f>
        <v>1014500</v>
      </c>
      <c r="O16" s="53">
        <f t="shared" si="0"/>
        <v>10.226194823446093</v>
      </c>
    </row>
    <row r="17" spans="1:15" ht="14.5" thickBot="1" x14ac:dyDescent="0.35">
      <c r="A17" s="3" t="s">
        <v>27</v>
      </c>
      <c r="B17" s="1">
        <v>26655</v>
      </c>
      <c r="C17" s="2"/>
      <c r="D17" s="1">
        <v>1691</v>
      </c>
      <c r="E17" s="2"/>
      <c r="F17" s="1">
        <v>23095</v>
      </c>
      <c r="G17" s="1">
        <v>3959</v>
      </c>
      <c r="H17" s="2">
        <v>251</v>
      </c>
      <c r="I17" s="1">
        <v>165448</v>
      </c>
      <c r="J17" s="1">
        <v>24576</v>
      </c>
      <c r="K17" s="44"/>
      <c r="L17" s="51">
        <f>IFERROR(B17/I17,0)</f>
        <v>0.16110802185580969</v>
      </c>
      <c r="M17" s="52">
        <f>IFERROR(H17/G17,0)</f>
        <v>6.3399848446577423E-2</v>
      </c>
      <c r="N17" s="50">
        <f>D17*250</f>
        <v>422750</v>
      </c>
      <c r="O17" s="53">
        <f t="shared" si="0"/>
        <v>14.860063777902832</v>
      </c>
    </row>
    <row r="18" spans="1:15" ht="15" thickBot="1" x14ac:dyDescent="0.35">
      <c r="A18" s="3" t="s">
        <v>41</v>
      </c>
      <c r="B18" s="1">
        <v>14049</v>
      </c>
      <c r="C18" s="2"/>
      <c r="D18" s="2">
        <v>336</v>
      </c>
      <c r="E18" s="2"/>
      <c r="F18" s="1">
        <v>7152</v>
      </c>
      <c r="G18" s="1">
        <v>4453</v>
      </c>
      <c r="H18" s="2">
        <v>106</v>
      </c>
      <c r="I18" s="1">
        <v>93566</v>
      </c>
      <c r="J18" s="1">
        <v>29656</v>
      </c>
      <c r="K18" s="43"/>
      <c r="L18" s="51">
        <f>IFERROR(B18/I18,0)</f>
        <v>0.15015069576555587</v>
      </c>
      <c r="M18" s="52">
        <f>IFERROR(H18/G18,0)</f>
        <v>2.3804176959353246E-2</v>
      </c>
      <c r="N18" s="50">
        <f>D18*250</f>
        <v>84000</v>
      </c>
      <c r="O18" s="53">
        <f t="shared" si="0"/>
        <v>4.9790732436472345</v>
      </c>
    </row>
    <row r="19" spans="1:15" ht="14.5" thickBot="1" x14ac:dyDescent="0.35">
      <c r="A19" s="3" t="s">
        <v>45</v>
      </c>
      <c r="B19" s="1">
        <v>7886</v>
      </c>
      <c r="C19" s="2"/>
      <c r="D19" s="2">
        <v>193</v>
      </c>
      <c r="E19" s="2"/>
      <c r="F19" s="1">
        <v>5216</v>
      </c>
      <c r="G19" s="1">
        <v>2707</v>
      </c>
      <c r="H19" s="2">
        <v>66</v>
      </c>
      <c r="I19" s="1">
        <v>61592</v>
      </c>
      <c r="J19" s="1">
        <v>21142</v>
      </c>
      <c r="K19" s="44"/>
      <c r="L19" s="51">
        <f>IFERROR(B19/I19,0)</f>
        <v>0.12803610858553058</v>
      </c>
      <c r="M19" s="52">
        <f>IFERROR(H19/G19,0)</f>
        <v>2.4381233838197267E-2</v>
      </c>
      <c r="N19" s="50">
        <f>D19*250</f>
        <v>48250</v>
      </c>
      <c r="O19" s="53">
        <f t="shared" si="0"/>
        <v>5.1184377377631245</v>
      </c>
    </row>
    <row r="20" spans="1:15" ht="15" thickBot="1" x14ac:dyDescent="0.35">
      <c r="A20" s="3" t="s">
        <v>38</v>
      </c>
      <c r="B20" s="1">
        <v>7444</v>
      </c>
      <c r="C20" s="2"/>
      <c r="D20" s="2">
        <v>332</v>
      </c>
      <c r="E20" s="2"/>
      <c r="F20" s="1">
        <v>4373</v>
      </c>
      <c r="G20" s="1">
        <v>1666</v>
      </c>
      <c r="H20" s="2">
        <v>74</v>
      </c>
      <c r="I20" s="1">
        <v>127698</v>
      </c>
      <c r="J20" s="1">
        <v>28583</v>
      </c>
      <c r="K20" s="43"/>
      <c r="L20" s="51">
        <f>IFERROR(B20/I20,0)</f>
        <v>5.8293786903475385E-2</v>
      </c>
      <c r="M20" s="52">
        <f>IFERROR(H20/G20,0)</f>
        <v>4.441776710684274E-2</v>
      </c>
      <c r="N20" s="50">
        <f>D20*250</f>
        <v>83000</v>
      </c>
      <c r="O20" s="53">
        <f t="shared" si="0"/>
        <v>10.149919398173026</v>
      </c>
    </row>
    <row r="21" spans="1:15" ht="15" thickBot="1" x14ac:dyDescent="0.35">
      <c r="A21" s="46" t="s">
        <v>14</v>
      </c>
      <c r="B21" s="1">
        <v>33837</v>
      </c>
      <c r="C21" s="2"/>
      <c r="D21" s="1">
        <v>2448</v>
      </c>
      <c r="E21" s="2"/>
      <c r="F21" s="1">
        <v>8781</v>
      </c>
      <c r="G21" s="1">
        <v>7279</v>
      </c>
      <c r="H21" s="2">
        <v>527</v>
      </c>
      <c r="I21" s="1">
        <v>253319</v>
      </c>
      <c r="J21" s="1">
        <v>54491</v>
      </c>
      <c r="K21" s="43"/>
      <c r="L21" s="51">
        <f>IFERROR(B21/I21,0)</f>
        <v>0.13357466277697291</v>
      </c>
      <c r="M21" s="52">
        <f>IFERROR(H21/G21,0)</f>
        <v>7.2400054952603377E-2</v>
      </c>
      <c r="N21" s="50">
        <f>D21*250</f>
        <v>612000</v>
      </c>
      <c r="O21" s="53">
        <f t="shared" si="0"/>
        <v>17.086709814699883</v>
      </c>
    </row>
    <row r="22" spans="1:15" ht="14.5" thickBot="1" x14ac:dyDescent="0.35">
      <c r="A22" s="3" t="s">
        <v>39</v>
      </c>
      <c r="B22" s="1">
        <v>1603</v>
      </c>
      <c r="C22" s="2"/>
      <c r="D22" s="2">
        <v>69</v>
      </c>
      <c r="E22" s="2"/>
      <c r="F22" s="2">
        <v>541</v>
      </c>
      <c r="G22" s="1">
        <v>1193</v>
      </c>
      <c r="H22" s="2">
        <v>51</v>
      </c>
      <c r="I22" s="1">
        <v>33035</v>
      </c>
      <c r="J22" s="1">
        <v>24576</v>
      </c>
      <c r="K22" s="44"/>
      <c r="L22" s="51">
        <f>IFERROR(B22/I22,0)</f>
        <v>4.8524292417133345E-2</v>
      </c>
      <c r="M22" s="52">
        <f>IFERROR(H22/G22,0)</f>
        <v>4.2749371332774518E-2</v>
      </c>
      <c r="N22" s="50">
        <f>D22*250</f>
        <v>17250</v>
      </c>
      <c r="O22" s="53">
        <f t="shared" si="0"/>
        <v>9.7610729881472231</v>
      </c>
    </row>
    <row r="23" spans="1:15" ht="15" thickBot="1" x14ac:dyDescent="0.35">
      <c r="A23" s="3" t="s">
        <v>26</v>
      </c>
      <c r="B23" s="1">
        <v>36986</v>
      </c>
      <c r="C23" s="2"/>
      <c r="D23" s="1">
        <v>1911</v>
      </c>
      <c r="E23" s="2"/>
      <c r="F23" s="1">
        <v>32619</v>
      </c>
      <c r="G23" s="1">
        <v>6118</v>
      </c>
      <c r="H23" s="2">
        <v>316</v>
      </c>
      <c r="I23" s="1">
        <v>182826</v>
      </c>
      <c r="J23" s="1">
        <v>30241</v>
      </c>
      <c r="K23" s="43"/>
      <c r="L23" s="51">
        <f>IFERROR(B23/I23,0)</f>
        <v>0.20230164199840286</v>
      </c>
      <c r="M23" s="52">
        <f>IFERROR(H23/G23,0)</f>
        <v>5.165086629617522E-2</v>
      </c>
      <c r="N23" s="50">
        <f>D23*250</f>
        <v>477750</v>
      </c>
      <c r="O23" s="53">
        <f t="shared" si="0"/>
        <v>11.917049694478992</v>
      </c>
    </row>
    <row r="24" spans="1:15" ht="15" thickBot="1" x14ac:dyDescent="0.35">
      <c r="A24" s="46" t="s">
        <v>17</v>
      </c>
      <c r="B24" s="1">
        <v>83421</v>
      </c>
      <c r="C24" s="2"/>
      <c r="D24" s="1">
        <v>5592</v>
      </c>
      <c r="E24" s="2"/>
      <c r="F24" s="1">
        <v>50017</v>
      </c>
      <c r="G24" s="1">
        <v>12103</v>
      </c>
      <c r="H24" s="2">
        <v>811</v>
      </c>
      <c r="I24" s="1">
        <v>435679</v>
      </c>
      <c r="J24" s="1">
        <v>63211</v>
      </c>
      <c r="K24" s="44"/>
      <c r="L24" s="51">
        <f>IFERROR(B24/I24,0)</f>
        <v>0.19147353900463415</v>
      </c>
      <c r="M24" s="52">
        <f>IFERROR(H24/G24,0)</f>
        <v>6.7008179790134681E-2</v>
      </c>
      <c r="N24" s="50">
        <f>D24*250</f>
        <v>1398000</v>
      </c>
      <c r="O24" s="53">
        <f t="shared" si="0"/>
        <v>15.758370194555328</v>
      </c>
    </row>
    <row r="25" spans="1:15" ht="15" thickBot="1" x14ac:dyDescent="0.35">
      <c r="A25" s="3" t="s">
        <v>11</v>
      </c>
      <c r="B25" s="1">
        <v>50079</v>
      </c>
      <c r="C25" s="2"/>
      <c r="D25" s="1">
        <v>4825</v>
      </c>
      <c r="E25" s="2"/>
      <c r="F25" s="1">
        <v>22568</v>
      </c>
      <c r="G25" s="1">
        <v>5014</v>
      </c>
      <c r="H25" s="2">
        <v>483</v>
      </c>
      <c r="I25" s="1">
        <v>369187</v>
      </c>
      <c r="J25" s="1">
        <v>36967</v>
      </c>
      <c r="K25" s="43"/>
      <c r="L25" s="51">
        <f>IFERROR(B25/I25,0)</f>
        <v>0.13564670478646323</v>
      </c>
      <c r="M25" s="52">
        <f>IFERROR(H25/G25,0)</f>
        <v>9.6330275229357804E-2</v>
      </c>
      <c r="N25" s="50">
        <f>D25*250</f>
        <v>1206250</v>
      </c>
      <c r="O25" s="53">
        <f t="shared" si="0"/>
        <v>23.086942630643584</v>
      </c>
    </row>
    <row r="26" spans="1:15" ht="14.5" thickBot="1" x14ac:dyDescent="0.35">
      <c r="A26" s="3" t="s">
        <v>32</v>
      </c>
      <c r="B26" s="1">
        <v>14240</v>
      </c>
      <c r="C26" s="2"/>
      <c r="D26" s="2">
        <v>692</v>
      </c>
      <c r="E26" s="2"/>
      <c r="F26" s="1">
        <v>4045</v>
      </c>
      <c r="G26" s="1">
        <v>2525</v>
      </c>
      <c r="H26" s="2">
        <v>123</v>
      </c>
      <c r="I26" s="1">
        <v>134669</v>
      </c>
      <c r="J26" s="1">
        <v>23879</v>
      </c>
      <c r="K26" s="44"/>
      <c r="L26" s="51">
        <f>IFERROR(B26/I26,0)</f>
        <v>0.10574074211585442</v>
      </c>
      <c r="M26" s="52">
        <f>IFERROR(H26/G26,0)</f>
        <v>4.8712871287128715E-2</v>
      </c>
      <c r="N26" s="50">
        <f>D26*250</f>
        <v>173000</v>
      </c>
      <c r="O26" s="53">
        <f t="shared" si="0"/>
        <v>11.148876404494382</v>
      </c>
    </row>
    <row r="27" spans="1:15" ht="14.5" thickBot="1" x14ac:dyDescent="0.35">
      <c r="A27" s="3" t="s">
        <v>30</v>
      </c>
      <c r="B27" s="1">
        <v>10801</v>
      </c>
      <c r="C27" s="2"/>
      <c r="D27" s="2">
        <v>493</v>
      </c>
      <c r="E27" s="2"/>
      <c r="F27" s="1">
        <v>4040</v>
      </c>
      <c r="G27" s="1">
        <v>3629</v>
      </c>
      <c r="H27" s="2">
        <v>166</v>
      </c>
      <c r="I27" s="1">
        <v>106823</v>
      </c>
      <c r="J27" s="1">
        <v>35893</v>
      </c>
      <c r="K27" s="44"/>
      <c r="L27" s="51">
        <f>IFERROR(B27/I27,0)</f>
        <v>0.10111118392106569</v>
      </c>
      <c r="M27" s="52">
        <f>IFERROR(H27/G27,0)</f>
        <v>4.5742628823367319E-2</v>
      </c>
      <c r="N27" s="50">
        <f>D27*250</f>
        <v>123250</v>
      </c>
      <c r="O27" s="53">
        <f t="shared" si="0"/>
        <v>10.410980464771781</v>
      </c>
    </row>
    <row r="28" spans="1:15" ht="15" thickBot="1" x14ac:dyDescent="0.35">
      <c r="A28" s="3" t="s">
        <v>35</v>
      </c>
      <c r="B28" s="1">
        <v>10734</v>
      </c>
      <c r="C28" s="2"/>
      <c r="D28" s="2">
        <v>581</v>
      </c>
      <c r="E28" s="2"/>
      <c r="F28" s="1">
        <v>7346</v>
      </c>
      <c r="G28" s="1">
        <v>1749</v>
      </c>
      <c r="H28" s="2">
        <v>95</v>
      </c>
      <c r="I28" s="1">
        <v>134458</v>
      </c>
      <c r="J28" s="1">
        <v>21908</v>
      </c>
      <c r="K28" s="43"/>
      <c r="L28" s="51">
        <f>IFERROR(B28/I28,0)</f>
        <v>7.9831620282913629E-2</v>
      </c>
      <c r="M28" s="52">
        <f>IFERROR(H28/G28,0)</f>
        <v>5.431675242995998E-2</v>
      </c>
      <c r="N28" s="50">
        <f>D28*250</f>
        <v>145250</v>
      </c>
      <c r="O28" s="53">
        <f t="shared" si="0"/>
        <v>12.531768213154463</v>
      </c>
    </row>
    <row r="29" spans="1:15" ht="14.5" thickBot="1" x14ac:dyDescent="0.35">
      <c r="A29" s="3" t="s">
        <v>51</v>
      </c>
      <c r="B29" s="2">
        <v>466</v>
      </c>
      <c r="C29" s="2"/>
      <c r="D29" s="2">
        <v>16</v>
      </c>
      <c r="E29" s="2"/>
      <c r="F29" s="2">
        <v>19</v>
      </c>
      <c r="G29" s="2">
        <v>436</v>
      </c>
      <c r="H29" s="2">
        <v>15</v>
      </c>
      <c r="I29" s="1">
        <v>25418</v>
      </c>
      <c r="J29" s="1">
        <v>23782</v>
      </c>
      <c r="K29" s="44"/>
      <c r="L29" s="51">
        <f>IFERROR(B29/I29,0)</f>
        <v>1.8333464473994806E-2</v>
      </c>
      <c r="M29" s="52">
        <f>IFERROR(H29/G29,0)</f>
        <v>3.4403669724770644E-2</v>
      </c>
      <c r="N29" s="50">
        <f>D29*250</f>
        <v>4000</v>
      </c>
      <c r="O29" s="53">
        <f t="shared" si="0"/>
        <v>7.5836909871244638</v>
      </c>
    </row>
    <row r="30" spans="1:15" ht="14.5" thickBot="1" x14ac:dyDescent="0.35">
      <c r="A30" s="3" t="s">
        <v>50</v>
      </c>
      <c r="B30" s="1">
        <v>9772</v>
      </c>
      <c r="C30" s="2"/>
      <c r="D30" s="2">
        <v>119</v>
      </c>
      <c r="E30" s="2"/>
      <c r="F30" s="1">
        <v>9631</v>
      </c>
      <c r="G30" s="1">
        <v>5052</v>
      </c>
      <c r="H30" s="2">
        <v>62</v>
      </c>
      <c r="I30" s="1">
        <v>60092</v>
      </c>
      <c r="J30" s="1">
        <v>31065</v>
      </c>
      <c r="K30" s="44"/>
      <c r="L30" s="51">
        <f>IFERROR(B30/I30,0)</f>
        <v>0.16261732010916594</v>
      </c>
      <c r="M30" s="52">
        <f>IFERROR(H30/G30,0)</f>
        <v>1.2272367379255741E-2</v>
      </c>
      <c r="N30" s="50">
        <f>D30*250</f>
        <v>29750</v>
      </c>
      <c r="O30" s="53">
        <f t="shared" si="0"/>
        <v>2.0444126074498565</v>
      </c>
    </row>
    <row r="31" spans="1:15" ht="14.5" thickBot="1" x14ac:dyDescent="0.35">
      <c r="A31" s="3" t="s">
        <v>31</v>
      </c>
      <c r="B31" s="1">
        <v>6614</v>
      </c>
      <c r="C31" s="2"/>
      <c r="D31" s="2">
        <v>345</v>
      </c>
      <c r="E31" s="2"/>
      <c r="F31" s="1">
        <v>1230</v>
      </c>
      <c r="G31" s="1">
        <v>2147</v>
      </c>
      <c r="H31" s="2">
        <v>112</v>
      </c>
      <c r="I31" s="1">
        <v>85791</v>
      </c>
      <c r="J31" s="1">
        <v>27853</v>
      </c>
      <c r="K31" s="44"/>
      <c r="L31" s="51">
        <f>IFERROR(B31/I31,0)</f>
        <v>7.7094333904488818E-2</v>
      </c>
      <c r="M31" s="52">
        <f>IFERROR(H31/G31,0)</f>
        <v>5.2165812761993481E-2</v>
      </c>
      <c r="N31" s="50">
        <f>D31*250</f>
        <v>86250</v>
      </c>
      <c r="O31" s="53">
        <f t="shared" si="0"/>
        <v>12.040520108859994</v>
      </c>
    </row>
    <row r="32" spans="1:15" ht="15" thickBot="1" x14ac:dyDescent="0.35">
      <c r="A32" s="3" t="s">
        <v>42</v>
      </c>
      <c r="B32" s="1">
        <v>3464</v>
      </c>
      <c r="C32" s="2"/>
      <c r="D32" s="2">
        <v>159</v>
      </c>
      <c r="E32" s="2"/>
      <c r="F32" s="1">
        <v>2051</v>
      </c>
      <c r="G32" s="1">
        <v>2548</v>
      </c>
      <c r="H32" s="2">
        <v>117</v>
      </c>
      <c r="I32" s="1">
        <v>53405</v>
      </c>
      <c r="J32" s="1">
        <v>39277</v>
      </c>
      <c r="K32" s="43"/>
      <c r="L32" s="51">
        <f>IFERROR(B32/I32,0)</f>
        <v>6.4862840558000193E-2</v>
      </c>
      <c r="M32" s="52">
        <f>IFERROR(H32/G32,0)</f>
        <v>4.5918367346938778E-2</v>
      </c>
      <c r="N32" s="50">
        <f>D32*250</f>
        <v>39750</v>
      </c>
      <c r="O32" s="53">
        <f t="shared" si="0"/>
        <v>10.475173210161662</v>
      </c>
    </row>
    <row r="33" spans="1:15" ht="15" thickBot="1" x14ac:dyDescent="0.35">
      <c r="A33" s="46" t="s">
        <v>8</v>
      </c>
      <c r="B33" s="1">
        <v>145490</v>
      </c>
      <c r="C33" s="2"/>
      <c r="D33" s="1">
        <v>10150</v>
      </c>
      <c r="E33" s="2"/>
      <c r="F33" s="1">
        <v>132066</v>
      </c>
      <c r="G33" s="1">
        <v>16380</v>
      </c>
      <c r="H33" s="1">
        <v>1143</v>
      </c>
      <c r="I33" s="1">
        <v>462972</v>
      </c>
      <c r="J33" s="1">
        <v>52124</v>
      </c>
      <c r="K33" s="43"/>
      <c r="L33" s="51">
        <f>IFERROR(B33/I33,0)</f>
        <v>0.31425226579577165</v>
      </c>
      <c r="M33" s="52">
        <f>IFERROR(H33/G33,0)</f>
        <v>6.9780219780219782E-2</v>
      </c>
      <c r="N33" s="50">
        <f>D33*250</f>
        <v>2537500</v>
      </c>
      <c r="O33" s="53">
        <f t="shared" si="0"/>
        <v>16.441061241322426</v>
      </c>
    </row>
    <row r="34" spans="1:15" ht="15" thickBot="1" x14ac:dyDescent="0.35">
      <c r="A34" s="3" t="s">
        <v>44</v>
      </c>
      <c r="B34" s="1">
        <v>5662</v>
      </c>
      <c r="C34" s="2"/>
      <c r="D34" s="2">
        <v>253</v>
      </c>
      <c r="E34" s="2"/>
      <c r="F34" s="1">
        <v>3738</v>
      </c>
      <c r="G34" s="1">
        <v>2700</v>
      </c>
      <c r="H34" s="2">
        <v>121</v>
      </c>
      <c r="I34" s="1">
        <v>124458</v>
      </c>
      <c r="J34" s="1">
        <v>59355</v>
      </c>
      <c r="K34" s="43"/>
      <c r="L34" s="51">
        <f>IFERROR(B34/I34,0)</f>
        <v>4.5493258770026836E-2</v>
      </c>
      <c r="M34" s="52">
        <f>IFERROR(H34/G34,0)</f>
        <v>4.4814814814814814E-2</v>
      </c>
      <c r="N34" s="50">
        <f>D34*250</f>
        <v>63250</v>
      </c>
      <c r="O34" s="53">
        <f t="shared" si="0"/>
        <v>10.170964323560579</v>
      </c>
    </row>
    <row r="35" spans="1:15" ht="15" thickBot="1" x14ac:dyDescent="0.35">
      <c r="A35" s="46" t="s">
        <v>7</v>
      </c>
      <c r="B35" s="1">
        <v>356016</v>
      </c>
      <c r="C35" s="2"/>
      <c r="D35" s="1">
        <v>27574</v>
      </c>
      <c r="E35" s="2"/>
      <c r="F35" s="1">
        <v>267744</v>
      </c>
      <c r="G35" s="1">
        <v>18301</v>
      </c>
      <c r="H35" s="1">
        <v>1417</v>
      </c>
      <c r="I35" s="1">
        <v>1346814</v>
      </c>
      <c r="J35" s="1">
        <v>69232</v>
      </c>
      <c r="K35" s="43"/>
      <c r="L35" s="51">
        <f>IFERROR(B35/I35,0)</f>
        <v>0.26433939653136956</v>
      </c>
      <c r="M35" s="52">
        <f>IFERROR(H35/G35,0)</f>
        <v>7.7427462980165021E-2</v>
      </c>
      <c r="N35" s="50">
        <f>D35*250</f>
        <v>6893500</v>
      </c>
      <c r="O35" s="53">
        <f t="shared" si="0"/>
        <v>18.362893802525729</v>
      </c>
    </row>
    <row r="36" spans="1:15" ht="15" thickBot="1" x14ac:dyDescent="0.35">
      <c r="A36" s="3" t="s">
        <v>24</v>
      </c>
      <c r="B36" s="1">
        <v>17548</v>
      </c>
      <c r="C36" s="55">
        <v>54</v>
      </c>
      <c r="D36" s="2">
        <v>667</v>
      </c>
      <c r="E36" s="2"/>
      <c r="F36" s="1">
        <v>7766</v>
      </c>
      <c r="G36" s="1">
        <v>1673</v>
      </c>
      <c r="H36" s="2">
        <v>64</v>
      </c>
      <c r="I36" s="1">
        <v>231547</v>
      </c>
      <c r="J36" s="1">
        <v>22077</v>
      </c>
      <c r="K36" s="43"/>
      <c r="L36" s="51">
        <f>IFERROR(B36/I36,0)</f>
        <v>7.5785909556159228E-2</v>
      </c>
      <c r="M36" s="52">
        <f>IFERROR(H36/G36,0)</f>
        <v>3.8254632396891808E-2</v>
      </c>
      <c r="N36" s="50">
        <f>D36*250</f>
        <v>166750</v>
      </c>
      <c r="O36" s="53">
        <f t="shared" si="0"/>
        <v>8.5025074082516525</v>
      </c>
    </row>
    <row r="37" spans="1:15" ht="15" thickBot="1" x14ac:dyDescent="0.35">
      <c r="A37" s="3" t="s">
        <v>53</v>
      </c>
      <c r="B37" s="1">
        <v>1761</v>
      </c>
      <c r="C37" s="2"/>
      <c r="D37" s="2">
        <v>42</v>
      </c>
      <c r="E37" s="2"/>
      <c r="F37" s="2">
        <v>648</v>
      </c>
      <c r="G37" s="1">
        <v>2311</v>
      </c>
      <c r="H37" s="2">
        <v>55</v>
      </c>
      <c r="I37" s="1">
        <v>51715</v>
      </c>
      <c r="J37" s="1">
        <v>67862</v>
      </c>
      <c r="K37" s="43"/>
      <c r="L37" s="51">
        <f>IFERROR(B37/I37,0)</f>
        <v>3.4052015856134585E-2</v>
      </c>
      <c r="M37" s="52">
        <f>IFERROR(H37/G37,0)</f>
        <v>2.3799221116399826E-2</v>
      </c>
      <c r="N37" s="50">
        <f>D37*250</f>
        <v>10500</v>
      </c>
      <c r="O37" s="53">
        <f t="shared" si="0"/>
        <v>4.9625212947189095</v>
      </c>
    </row>
    <row r="38" spans="1:15" ht="14.5" thickBot="1" x14ac:dyDescent="0.35">
      <c r="A38" s="3" t="s">
        <v>67</v>
      </c>
      <c r="B38" s="2">
        <v>21</v>
      </c>
      <c r="C38" s="55">
        <v>2</v>
      </c>
      <c r="D38" s="2">
        <v>2</v>
      </c>
      <c r="E38" s="2"/>
      <c r="F38" s="2">
        <v>7</v>
      </c>
      <c r="G38" s="2"/>
      <c r="H38" s="2"/>
      <c r="I38" s="1">
        <v>3325</v>
      </c>
      <c r="J38" s="2"/>
      <c r="K38" s="44"/>
      <c r="L38" s="51">
        <f>IFERROR(B38/I38,0)</f>
        <v>6.3157894736842104E-3</v>
      </c>
      <c r="M38" s="52">
        <f>IFERROR(H38/G38,0)</f>
        <v>0</v>
      </c>
      <c r="N38" s="50">
        <f>D38*250</f>
        <v>500</v>
      </c>
      <c r="O38" s="53">
        <f t="shared" si="0"/>
        <v>22.80952380952381</v>
      </c>
    </row>
    <row r="39" spans="1:15" ht="15" thickBot="1" x14ac:dyDescent="0.35">
      <c r="A39" s="46" t="s">
        <v>21</v>
      </c>
      <c r="B39" s="1">
        <v>26961</v>
      </c>
      <c r="C39" s="2"/>
      <c r="D39" s="1">
        <v>1584</v>
      </c>
      <c r="E39" s="2"/>
      <c r="F39" s="1">
        <v>21209</v>
      </c>
      <c r="G39" s="1">
        <v>2307</v>
      </c>
      <c r="H39" s="2">
        <v>136</v>
      </c>
      <c r="I39" s="1">
        <v>246182</v>
      </c>
      <c r="J39" s="1">
        <v>21061</v>
      </c>
      <c r="K39" s="44"/>
      <c r="L39" s="51">
        <f>IFERROR(B39/I39,0)</f>
        <v>0.10951653654613254</v>
      </c>
      <c r="M39" s="52">
        <f>IFERROR(H39/G39,0)</f>
        <v>5.8951018638925011E-2</v>
      </c>
      <c r="N39" s="50">
        <f>D39*250</f>
        <v>396000</v>
      </c>
      <c r="O39" s="53">
        <f t="shared" si="0"/>
        <v>13.687882496940025</v>
      </c>
    </row>
    <row r="40" spans="1:15" ht="14.5" thickBot="1" x14ac:dyDescent="0.35">
      <c r="A40" s="3" t="s">
        <v>46</v>
      </c>
      <c r="B40" s="1">
        <v>5086</v>
      </c>
      <c r="C40" s="2"/>
      <c r="D40" s="2">
        <v>285</v>
      </c>
      <c r="E40" s="2"/>
      <c r="F40" s="1">
        <v>1000</v>
      </c>
      <c r="G40" s="1">
        <v>1285</v>
      </c>
      <c r="H40" s="2">
        <v>72</v>
      </c>
      <c r="I40" s="1">
        <v>118192</v>
      </c>
      <c r="J40" s="1">
        <v>29869</v>
      </c>
      <c r="K40" s="44"/>
      <c r="L40" s="51">
        <f>IFERROR(B40/I40,0)</f>
        <v>4.303167727088128E-2</v>
      </c>
      <c r="M40" s="52">
        <f>IFERROR(H40/G40,0)</f>
        <v>5.6031128404669263E-2</v>
      </c>
      <c r="N40" s="50">
        <f>D40*250</f>
        <v>71250</v>
      </c>
      <c r="O40" s="53">
        <f t="shared" si="0"/>
        <v>13.009044435705858</v>
      </c>
    </row>
    <row r="41" spans="1:15" ht="14.5" thickBot="1" x14ac:dyDescent="0.35">
      <c r="A41" s="3" t="s">
        <v>37</v>
      </c>
      <c r="B41" s="1">
        <v>3541</v>
      </c>
      <c r="C41" s="2"/>
      <c r="D41" s="2">
        <v>137</v>
      </c>
      <c r="E41" s="2"/>
      <c r="F41" s="1">
        <v>1998</v>
      </c>
      <c r="G41" s="2">
        <v>840</v>
      </c>
      <c r="H41" s="2">
        <v>32</v>
      </c>
      <c r="I41" s="1">
        <v>89444</v>
      </c>
      <c r="J41" s="1">
        <v>21207</v>
      </c>
      <c r="K41" s="44"/>
      <c r="L41" s="51">
        <f>IFERROR(B41/I41,0)</f>
        <v>3.9589016591386791E-2</v>
      </c>
      <c r="M41" s="52">
        <f>IFERROR(H41/G41,0)</f>
        <v>3.8095238095238099E-2</v>
      </c>
      <c r="N41" s="50">
        <f>D41*250</f>
        <v>34250</v>
      </c>
      <c r="O41" s="53">
        <f t="shared" si="0"/>
        <v>8.6724089240327586</v>
      </c>
    </row>
    <row r="42" spans="1:15" ht="15" thickBot="1" x14ac:dyDescent="0.35">
      <c r="A42" s="46" t="s">
        <v>19</v>
      </c>
      <c r="B42" s="1">
        <v>64261</v>
      </c>
      <c r="C42" s="2"/>
      <c r="D42" s="1">
        <v>4429</v>
      </c>
      <c r="E42" s="2"/>
      <c r="F42" s="1">
        <v>53321</v>
      </c>
      <c r="G42" s="1">
        <v>5020</v>
      </c>
      <c r="H42" s="2">
        <v>346</v>
      </c>
      <c r="I42" s="1">
        <v>330617</v>
      </c>
      <c r="J42" s="1">
        <v>25825</v>
      </c>
      <c r="K42" s="43"/>
      <c r="L42" s="51">
        <f>IFERROR(B42/I42,0)</f>
        <v>0.19436689583415251</v>
      </c>
      <c r="M42" s="52">
        <f>IFERROR(H42/G42,0)</f>
        <v>6.8924302788844621E-2</v>
      </c>
      <c r="N42" s="50">
        <f>D42*250</f>
        <v>1107250</v>
      </c>
      <c r="O42" s="53">
        <f t="shared" si="0"/>
        <v>16.230513063911236</v>
      </c>
    </row>
    <row r="43" spans="1:15" ht="14.5" thickBot="1" x14ac:dyDescent="0.35">
      <c r="A43" s="3" t="s">
        <v>65</v>
      </c>
      <c r="B43" s="1">
        <v>2542</v>
      </c>
      <c r="C43" s="2"/>
      <c r="D43" s="2">
        <v>122</v>
      </c>
      <c r="E43" s="2"/>
      <c r="F43" s="1">
        <v>1674</v>
      </c>
      <c r="G43" s="2">
        <v>751</v>
      </c>
      <c r="H43" s="2">
        <v>36</v>
      </c>
      <c r="I43" s="1">
        <v>13022</v>
      </c>
      <c r="J43" s="1">
        <v>3845</v>
      </c>
      <c r="K43" s="44"/>
      <c r="L43" s="51">
        <f>IFERROR(B43/I43,0)</f>
        <v>0.19520810935340194</v>
      </c>
      <c r="M43" s="52">
        <f>IFERROR(H43/G43,0)</f>
        <v>4.7936085219707054E-2</v>
      </c>
      <c r="N43" s="50">
        <f>D43*250</f>
        <v>30500</v>
      </c>
      <c r="O43" s="53">
        <f t="shared" si="0"/>
        <v>10.998426435877262</v>
      </c>
    </row>
    <row r="44" spans="1:15" ht="14.5" thickBot="1" x14ac:dyDescent="0.35">
      <c r="A44" s="3" t="s">
        <v>40</v>
      </c>
      <c r="B44" s="1">
        <v>12219</v>
      </c>
      <c r="C44" s="2"/>
      <c r="D44" s="2">
        <v>479</v>
      </c>
      <c r="E44" s="2"/>
      <c r="F44" s="1">
        <v>10854</v>
      </c>
      <c r="G44" s="1">
        <v>11534</v>
      </c>
      <c r="H44" s="2">
        <v>452</v>
      </c>
      <c r="I44" s="1">
        <v>104978</v>
      </c>
      <c r="J44" s="1">
        <v>99096</v>
      </c>
      <c r="K44" s="44"/>
      <c r="L44" s="51">
        <f>IFERROR(B44/I44,0)</f>
        <v>0.11639581626626531</v>
      </c>
      <c r="M44" s="52">
        <f>IFERROR(H44/G44,0)</f>
        <v>3.9188486214669672E-2</v>
      </c>
      <c r="N44" s="50">
        <f>D44*250</f>
        <v>119750</v>
      </c>
      <c r="O44" s="53">
        <f t="shared" si="0"/>
        <v>8.800310991079467</v>
      </c>
    </row>
    <row r="45" spans="1:15" ht="14.5" thickBot="1" x14ac:dyDescent="0.35">
      <c r="A45" s="3" t="s">
        <v>25</v>
      </c>
      <c r="B45" s="1">
        <v>8407</v>
      </c>
      <c r="C45" s="2"/>
      <c r="D45" s="2">
        <v>380</v>
      </c>
      <c r="E45" s="2"/>
      <c r="F45" s="1">
        <v>2951</v>
      </c>
      <c r="G45" s="1">
        <v>1633</v>
      </c>
      <c r="H45" s="2">
        <v>74</v>
      </c>
      <c r="I45" s="1">
        <v>109616</v>
      </c>
      <c r="J45" s="1">
        <v>21290</v>
      </c>
      <c r="K45" s="44"/>
      <c r="L45" s="51">
        <f>IFERROR(B45/I45,0)</f>
        <v>7.6695008028025105E-2</v>
      </c>
      <c r="M45" s="52">
        <f>IFERROR(H45/G45,0)</f>
        <v>4.5315370483772197E-2</v>
      </c>
      <c r="N45" s="50">
        <f>D45*250</f>
        <v>95000</v>
      </c>
      <c r="O45" s="53">
        <f t="shared" si="0"/>
        <v>10.300107053645771</v>
      </c>
    </row>
    <row r="46" spans="1:15" ht="14.5" thickBot="1" x14ac:dyDescent="0.35">
      <c r="A46" s="3" t="s">
        <v>54</v>
      </c>
      <c r="B46" s="1">
        <v>3887</v>
      </c>
      <c r="C46" s="2"/>
      <c r="D46" s="2">
        <v>44</v>
      </c>
      <c r="E46" s="2"/>
      <c r="F46" s="1">
        <v>1269</v>
      </c>
      <c r="G46" s="1">
        <v>4394</v>
      </c>
      <c r="H46" s="2">
        <v>50</v>
      </c>
      <c r="I46" s="1">
        <v>27414</v>
      </c>
      <c r="J46" s="1">
        <v>30988</v>
      </c>
      <c r="K46" s="44"/>
      <c r="L46" s="51">
        <f>IFERROR(B46/I46,0)</f>
        <v>0.14178886700226162</v>
      </c>
      <c r="M46" s="52">
        <f>IFERROR(H46/G46,0)</f>
        <v>1.137915339098771E-2</v>
      </c>
      <c r="N46" s="50">
        <f>D46*250</f>
        <v>11000</v>
      </c>
      <c r="O46" s="53">
        <f t="shared" si="0"/>
        <v>1.8299459737586827</v>
      </c>
    </row>
    <row r="47" spans="1:15" ht="14.5" thickBot="1" x14ac:dyDescent="0.35">
      <c r="A47" s="3" t="s">
        <v>20</v>
      </c>
      <c r="B47" s="1">
        <v>16970</v>
      </c>
      <c r="C47" s="2"/>
      <c r="D47" s="2">
        <v>290</v>
      </c>
      <c r="E47" s="2"/>
      <c r="F47" s="1">
        <v>7391</v>
      </c>
      <c r="G47" s="1">
        <v>2485</v>
      </c>
      <c r="H47" s="2">
        <v>42</v>
      </c>
      <c r="I47" s="1">
        <v>309756</v>
      </c>
      <c r="J47" s="1">
        <v>45358</v>
      </c>
      <c r="K47" s="44"/>
      <c r="L47" s="51">
        <f>IFERROR(B47/I47,0)</f>
        <v>5.4785056625214684E-2</v>
      </c>
      <c r="M47" s="52">
        <f>IFERROR(H47/G47,0)</f>
        <v>1.6901408450704224E-2</v>
      </c>
      <c r="N47" s="50">
        <f>D47*250</f>
        <v>72500</v>
      </c>
      <c r="O47" s="53">
        <f t="shared" si="0"/>
        <v>3.2722451384796698</v>
      </c>
    </row>
    <row r="48" spans="1:15" ht="15" thickBot="1" x14ac:dyDescent="0.35">
      <c r="A48" s="46" t="s">
        <v>15</v>
      </c>
      <c r="B48" s="1">
        <v>46787</v>
      </c>
      <c r="C48" s="2"/>
      <c r="D48" s="1">
        <v>1308</v>
      </c>
      <c r="E48" s="2"/>
      <c r="F48" s="1">
        <v>19269</v>
      </c>
      <c r="G48" s="1">
        <v>1614</v>
      </c>
      <c r="H48" s="2">
        <v>45</v>
      </c>
      <c r="I48" s="1">
        <v>650213</v>
      </c>
      <c r="J48" s="1">
        <v>22424</v>
      </c>
      <c r="K48" s="43"/>
      <c r="L48" s="51">
        <f>IFERROR(B48/I48,0)</f>
        <v>7.1956420434534527E-2</v>
      </c>
      <c r="M48" s="52">
        <f>IFERROR(H48/G48,0)</f>
        <v>2.7881040892193308E-2</v>
      </c>
      <c r="N48" s="50">
        <f>D48*250</f>
        <v>327000</v>
      </c>
      <c r="O48" s="53">
        <f t="shared" si="0"/>
        <v>5.9891209096543916</v>
      </c>
    </row>
    <row r="49" spans="1:15" ht="15" thickBot="1" x14ac:dyDescent="0.35">
      <c r="A49" s="3" t="s">
        <v>66</v>
      </c>
      <c r="B49" s="2">
        <v>69</v>
      </c>
      <c r="C49" s="2"/>
      <c r="D49" s="2">
        <v>6</v>
      </c>
      <c r="E49" s="2"/>
      <c r="F49" s="2">
        <v>2</v>
      </c>
      <c r="G49" s="2"/>
      <c r="H49" s="2"/>
      <c r="I49" s="1">
        <v>1278</v>
      </c>
      <c r="J49" s="2"/>
      <c r="K49" s="59"/>
      <c r="L49" s="51">
        <f>IFERROR(B49/I49,0)</f>
        <v>5.39906103286385E-2</v>
      </c>
      <c r="M49" s="52">
        <f>IFERROR(H49/G49,0)</f>
        <v>0</v>
      </c>
      <c r="N49" s="50">
        <f>D49*250</f>
        <v>1500</v>
      </c>
      <c r="O49" s="53">
        <f t="shared" si="0"/>
        <v>20.739130434782609</v>
      </c>
    </row>
    <row r="50" spans="1:15" ht="15" thickBot="1" x14ac:dyDescent="0.35">
      <c r="A50" s="3" t="s">
        <v>28</v>
      </c>
      <c r="B50" s="1">
        <v>6913</v>
      </c>
      <c r="C50" s="2"/>
      <c r="D50" s="2">
        <v>77</v>
      </c>
      <c r="E50" s="2"/>
      <c r="F50" s="1">
        <v>3118</v>
      </c>
      <c r="G50" s="1">
        <v>2156</v>
      </c>
      <c r="H50" s="2">
        <v>24</v>
      </c>
      <c r="I50" s="1">
        <v>163218</v>
      </c>
      <c r="J50" s="1">
        <v>50911</v>
      </c>
      <c r="K50" s="8"/>
      <c r="L50" s="51">
        <f>IFERROR(B50/I50,0)</f>
        <v>4.2354397186584812E-2</v>
      </c>
      <c r="M50" s="52">
        <f>IFERROR(H50/G50,0)</f>
        <v>1.1131725417439703E-2</v>
      </c>
      <c r="N50" s="50">
        <f>D50*250</f>
        <v>19250</v>
      </c>
      <c r="O50" s="53">
        <f t="shared" si="0"/>
        <v>1.7846087082308695</v>
      </c>
    </row>
    <row r="51" spans="1:15" ht="14.5" thickBot="1" x14ac:dyDescent="0.35">
      <c r="A51" s="3" t="s">
        <v>48</v>
      </c>
      <c r="B51" s="2">
        <v>933</v>
      </c>
      <c r="C51" s="2"/>
      <c r="D51" s="2">
        <v>53</v>
      </c>
      <c r="E51" s="2"/>
      <c r="F51" s="2">
        <v>84</v>
      </c>
      <c r="G51" s="1">
        <v>1495</v>
      </c>
      <c r="H51" s="2">
        <v>85</v>
      </c>
      <c r="I51" s="1">
        <v>23205</v>
      </c>
      <c r="J51" s="1">
        <v>37188</v>
      </c>
      <c r="K51" s="44"/>
      <c r="L51" s="51">
        <f>IFERROR(B51/I51,0)</f>
        <v>4.0206851971557857E-2</v>
      </c>
      <c r="M51" s="52">
        <f>IFERROR(H51/G51,0)</f>
        <v>5.6856187290969896E-2</v>
      </c>
      <c r="N51" s="50">
        <f>D51*250</f>
        <v>13250</v>
      </c>
      <c r="O51" s="53">
        <f t="shared" si="0"/>
        <v>13.20150053590568</v>
      </c>
    </row>
    <row r="52" spans="1:15" ht="14.5" thickBot="1" x14ac:dyDescent="0.35">
      <c r="A52" s="3" t="s">
        <v>29</v>
      </c>
      <c r="B52" s="1">
        <v>28672</v>
      </c>
      <c r="C52" s="2"/>
      <c r="D52" s="2">
        <v>977</v>
      </c>
      <c r="E52" s="2"/>
      <c r="F52" s="1">
        <v>24017</v>
      </c>
      <c r="G52" s="1">
        <v>3359</v>
      </c>
      <c r="H52" s="2">
        <v>114</v>
      </c>
      <c r="I52" s="1">
        <v>195636</v>
      </c>
      <c r="J52" s="1">
        <v>22920</v>
      </c>
      <c r="K52" s="44"/>
      <c r="L52" s="51">
        <f>IFERROR(B52/I52,0)</f>
        <v>0.14655789323028481</v>
      </c>
      <c r="M52" s="52">
        <f>IFERROR(H52/G52,0)</f>
        <v>3.3938672223876157E-2</v>
      </c>
      <c r="N52" s="50">
        <f>D52*250</f>
        <v>244250</v>
      </c>
      <c r="O52" s="53">
        <f t="shared" si="0"/>
        <v>7.5187639508928568</v>
      </c>
    </row>
    <row r="53" spans="1:15" ht="15" thickBot="1" x14ac:dyDescent="0.35">
      <c r="A53" s="46" t="s">
        <v>9</v>
      </c>
      <c r="B53" s="1">
        <v>18779</v>
      </c>
      <c r="C53" s="2"/>
      <c r="D53" s="1">
        <v>1005</v>
      </c>
      <c r="E53" s="2"/>
      <c r="F53" s="1">
        <v>13245</v>
      </c>
      <c r="G53" s="1">
        <v>2466</v>
      </c>
      <c r="H53" s="2">
        <v>132</v>
      </c>
      <c r="I53" s="1">
        <v>268221</v>
      </c>
      <c r="J53" s="1">
        <v>35223</v>
      </c>
      <c r="K53" s="43"/>
      <c r="L53" s="51">
        <f>IFERROR(B53/I53,0)</f>
        <v>7.0013160789050816E-2</v>
      </c>
      <c r="M53" s="52">
        <f>IFERROR(H53/G53,0)</f>
        <v>5.3527980535279802E-2</v>
      </c>
      <c r="N53" s="50">
        <f>D53*250</f>
        <v>251250</v>
      </c>
      <c r="O53" s="53">
        <f t="shared" si="0"/>
        <v>12.37930667234677</v>
      </c>
    </row>
    <row r="54" spans="1:15" ht="15" thickBot="1" x14ac:dyDescent="0.35">
      <c r="A54" s="3" t="s">
        <v>56</v>
      </c>
      <c r="B54" s="1">
        <v>1447</v>
      </c>
      <c r="C54" s="2"/>
      <c r="D54" s="2">
        <v>64</v>
      </c>
      <c r="E54" s="2"/>
      <c r="F54" s="2">
        <v>494</v>
      </c>
      <c r="G54" s="2">
        <v>807</v>
      </c>
      <c r="H54" s="2">
        <v>36</v>
      </c>
      <c r="I54" s="1">
        <v>71682</v>
      </c>
      <c r="J54" s="1">
        <v>39998</v>
      </c>
      <c r="K54" s="43"/>
      <c r="L54" s="51">
        <f>IFERROR(B54/I54,0)</f>
        <v>2.018637872827209E-2</v>
      </c>
      <c r="M54" s="52">
        <f>IFERROR(H54/G54,0)</f>
        <v>4.4609665427509292E-2</v>
      </c>
      <c r="N54" s="50">
        <f>D54*250</f>
        <v>16000</v>
      </c>
      <c r="O54" s="53">
        <f t="shared" si="0"/>
        <v>10.0573600552868</v>
      </c>
    </row>
    <row r="55" spans="1:15" ht="14.5" thickBot="1" x14ac:dyDescent="0.35">
      <c r="A55" s="3" t="s">
        <v>22</v>
      </c>
      <c r="B55" s="1">
        <v>11685</v>
      </c>
      <c r="C55" s="2"/>
      <c r="D55" s="2">
        <v>445</v>
      </c>
      <c r="E55" s="2"/>
      <c r="F55" s="1">
        <v>5047</v>
      </c>
      <c r="G55" s="1">
        <v>2007</v>
      </c>
      <c r="H55" s="2">
        <v>76</v>
      </c>
      <c r="I55" s="1">
        <v>140342</v>
      </c>
      <c r="J55" s="1">
        <v>24104</v>
      </c>
      <c r="K55" s="44"/>
      <c r="L55" s="51">
        <f>IFERROR(B55/I55,0)</f>
        <v>8.3260891251371649E-2</v>
      </c>
      <c r="M55" s="52">
        <f>IFERROR(H55/G55,0)</f>
        <v>3.7867463876432486E-2</v>
      </c>
      <c r="N55" s="50">
        <f>D55*250</f>
        <v>111250</v>
      </c>
      <c r="O55" s="53">
        <f t="shared" si="0"/>
        <v>8.5207531022678644</v>
      </c>
    </row>
    <row r="56" spans="1:15" ht="14.5" thickBot="1" x14ac:dyDescent="0.35">
      <c r="A56" s="14" t="s">
        <v>55</v>
      </c>
      <c r="B56" s="15">
        <v>716</v>
      </c>
      <c r="C56" s="15"/>
      <c r="D56" s="15">
        <v>7</v>
      </c>
      <c r="E56" s="15"/>
      <c r="F56" s="15">
        <v>229</v>
      </c>
      <c r="G56" s="38">
        <v>1237</v>
      </c>
      <c r="H56" s="15">
        <v>12</v>
      </c>
      <c r="I56" s="38">
        <v>16022</v>
      </c>
      <c r="J56" s="38">
        <v>27683</v>
      </c>
      <c r="K56" s="60"/>
      <c r="L56" s="51">
        <f>IFERROR(B56/I56,0)</f>
        <v>4.4688553239295971E-2</v>
      </c>
      <c r="M56" s="52">
        <f>IFERROR(H56/G56,0)</f>
        <v>9.7008892481810841E-3</v>
      </c>
      <c r="N56" s="50">
        <f>D56*250</f>
        <v>1750</v>
      </c>
      <c r="O56" s="53">
        <f t="shared" si="0"/>
        <v>1.4441340782122905</v>
      </c>
    </row>
    <row r="57" spans="1:15" ht="15" thickBot="1" x14ac:dyDescent="0.35">
      <c r="A57" s="3"/>
      <c r="B57" s="49">
        <f>SUM(B2:B56)</f>
        <v>1456779</v>
      </c>
      <c r="C57" s="2"/>
      <c r="D57" s="49">
        <f>SUM(D2:D56)</f>
        <v>87311</v>
      </c>
      <c r="E57" s="2"/>
      <c r="F57" s="49">
        <f>SUM(F2:F56)</f>
        <v>1056657</v>
      </c>
      <c r="G57" s="1"/>
      <c r="H57" s="2"/>
      <c r="I57" s="49">
        <f>SUM(I2:I56)</f>
        <v>10927534</v>
      </c>
      <c r="J57" s="1"/>
      <c r="K57" s="8"/>
      <c r="N57" s="49">
        <f>SUM(N2:N56)</f>
        <v>21827750</v>
      </c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7"/>
    </row>
    <row r="59" spans="1:15" ht="13.5" thickBot="1" x14ac:dyDescent="0.35">
      <c r="A59" s="3"/>
      <c r="B59" s="1"/>
      <c r="C59" s="2"/>
      <c r="D59" s="2"/>
      <c r="E59" s="2"/>
      <c r="F59" s="1"/>
      <c r="G59" s="2"/>
      <c r="H59" s="2"/>
      <c r="I59" s="1"/>
      <c r="J59" s="1"/>
      <c r="K59" s="7"/>
      <c r="L59" s="37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7"/>
    </row>
    <row r="61" spans="1:15" ht="13.5" thickBot="1" x14ac:dyDescent="0.35">
      <c r="A61" s="3"/>
      <c r="B61" s="1"/>
      <c r="C61" s="2"/>
      <c r="D61" s="2"/>
      <c r="E61" s="2"/>
      <c r="F61" s="1"/>
      <c r="G61" s="1"/>
      <c r="H61" s="2"/>
      <c r="I61" s="1"/>
      <c r="J61" s="1"/>
      <c r="K61" s="7"/>
      <c r="L61" s="37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  <c r="L62" s="37"/>
    </row>
    <row r="63" spans="1:15" ht="15" thickBot="1" x14ac:dyDescent="0.35">
      <c r="A63" s="3"/>
      <c r="B63" s="2"/>
      <c r="C63" s="2"/>
      <c r="D63" s="2"/>
      <c r="E63" s="2"/>
      <c r="F63" s="2"/>
      <c r="G63" s="2"/>
      <c r="H63" s="2"/>
      <c r="I63" s="1"/>
      <c r="J63" s="1"/>
      <c r="K63" s="8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</row>
    <row r="65" spans="1:12" ht="13.5" thickBot="1" x14ac:dyDescent="0.35">
      <c r="A65" s="3"/>
      <c r="B65" s="1"/>
      <c r="C65" s="2"/>
      <c r="D65" s="2"/>
      <c r="E65" s="2"/>
      <c r="F65" s="1"/>
      <c r="G65" s="2"/>
      <c r="H65" s="2"/>
      <c r="I65" s="1"/>
      <c r="J65" s="1"/>
      <c r="K65" s="7"/>
      <c r="L65" s="37"/>
    </row>
    <row r="66" spans="1:12" ht="13.5" thickBot="1" x14ac:dyDescent="0.35">
      <c r="A66" s="3"/>
      <c r="B66" s="2"/>
      <c r="C66" s="2"/>
      <c r="D66" s="2"/>
      <c r="E66" s="2"/>
      <c r="F66" s="2"/>
      <c r="G66" s="2"/>
      <c r="H66" s="2"/>
      <c r="I66" s="1"/>
      <c r="J66" s="1"/>
      <c r="K66" s="7"/>
      <c r="L66" s="37"/>
    </row>
    <row r="67" spans="1:12" ht="13.5" thickBot="1" x14ac:dyDescent="0.35">
      <c r="A67" s="14"/>
      <c r="B67" s="15"/>
      <c r="C67" s="15"/>
      <c r="D67" s="15"/>
      <c r="E67" s="15"/>
      <c r="F67" s="15"/>
      <c r="G67" s="15"/>
      <c r="H67" s="15"/>
      <c r="I67" s="38"/>
      <c r="J67" s="38"/>
      <c r="K67" s="39"/>
    </row>
  </sheetData>
  <autoFilter ref="A1:N56" xr:uid="{0FFC770D-E812-4BB2-BFE4-43D655F753EE}">
    <sortState xmlns:xlrd2="http://schemas.microsoft.com/office/spreadsheetml/2017/richdata2" ref="A2:N57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52F7C8D3-BFD0-459C-8DC5-D5C94185131A}"/>
    <hyperlink ref="A33" r:id="rId2" display="https://www.worldometers.info/coronavirus/usa/new-jersey/" xr:uid="{2A3ED363-BD6F-42D1-BDC1-538368E99CA2}"/>
    <hyperlink ref="A24" r:id="rId3" display="https://www.worldometers.info/coronavirus/usa/massachusetts/" xr:uid="{A25BDF15-0190-4B75-9786-0ECBB1901BED}"/>
    <hyperlink ref="A6" r:id="rId4" display="https://www.worldometers.info/coronavirus/usa/california/" xr:uid="{24B978B8-7633-4BEE-A807-F35968BF754B}"/>
    <hyperlink ref="A42" r:id="rId5" display="https://www.worldometers.info/coronavirus/usa/pennsylvania/" xr:uid="{F940B4AE-D2F0-4553-8532-FBE49207A51A}"/>
    <hyperlink ref="A48" r:id="rId6" display="https://www.worldometers.info/coronavirus/usa/texas/" xr:uid="{46235C67-20BA-42D3-86D3-CC2ED0FAAD80}"/>
    <hyperlink ref="A11" r:id="rId7" display="https://www.worldometers.info/coronavirus/usa/florida/" xr:uid="{298E38BF-E30E-4E27-8ADB-33668EAFA689}"/>
    <hyperlink ref="A21" r:id="rId8" display="https://www.worldometers.info/coronavirus/usa/louisiana/" xr:uid="{FE1FBD49-3F89-453B-87A8-17BAE00AD58C}"/>
    <hyperlink ref="A39" r:id="rId9" display="https://www.worldometers.info/coronavirus/usa/ohio/" xr:uid="{892CAE02-CE6A-46A6-B189-F749603B1245}"/>
    <hyperlink ref="A53" r:id="rId10" display="https://www.worldometers.info/coronavirus/usa/washington/" xr:uid="{B67E28A5-40DF-400D-A540-3A7A4E540755}"/>
  </hyperlinks>
  <pageMargins left="0.7" right="0.7" top="0.75" bottom="0.75" header="0.3" footer="0.3"/>
  <pageSetup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20" workbookViewId="0">
      <selection activeCell="A2" sqref="A2:B56"/>
    </sheetView>
  </sheetViews>
  <sheetFormatPr defaultRowHeight="14.5" x14ac:dyDescent="0.35"/>
  <cols>
    <col min="1" max="1" width="13.81640625" customWidth="1"/>
    <col min="2" max="2" width="8.7265625" style="45"/>
  </cols>
  <sheetData>
    <row r="1" spans="1:2" ht="15" thickBot="1" x14ac:dyDescent="0.4"/>
    <row r="2" spans="1:2" ht="15" thickBot="1" x14ac:dyDescent="0.4">
      <c r="A2" s="3" t="s">
        <v>36</v>
      </c>
      <c r="B2" s="40">
        <v>483</v>
      </c>
    </row>
    <row r="3" spans="1:2" ht="15" thickBot="1" x14ac:dyDescent="0.4">
      <c r="A3" s="3" t="s">
        <v>52</v>
      </c>
      <c r="B3" s="40">
        <v>10</v>
      </c>
    </row>
    <row r="4" spans="1:2" ht="15" thickBot="1" x14ac:dyDescent="0.4">
      <c r="A4" s="3" t="s">
        <v>33</v>
      </c>
      <c r="B4" s="40">
        <v>651</v>
      </c>
    </row>
    <row r="5" spans="1:2" ht="15" thickBot="1" x14ac:dyDescent="0.4">
      <c r="A5" s="3" t="s">
        <v>34</v>
      </c>
      <c r="B5" s="40">
        <v>98</v>
      </c>
    </row>
    <row r="6" spans="1:2" ht="15" thickBot="1" x14ac:dyDescent="0.4">
      <c r="A6" s="46" t="s">
        <v>10</v>
      </c>
      <c r="B6" s="40">
        <v>3154</v>
      </c>
    </row>
    <row r="7" spans="1:2" ht="15" thickBot="1" x14ac:dyDescent="0.4">
      <c r="A7" s="3" t="s">
        <v>18</v>
      </c>
      <c r="B7" s="40">
        <v>1150</v>
      </c>
    </row>
    <row r="8" spans="1:2" ht="15" thickBot="1" x14ac:dyDescent="0.4">
      <c r="A8" s="3" t="s">
        <v>23</v>
      </c>
      <c r="B8" s="40">
        <v>3285</v>
      </c>
    </row>
    <row r="9" spans="1:2" ht="15" thickBot="1" x14ac:dyDescent="0.4">
      <c r="A9" s="3" t="s">
        <v>43</v>
      </c>
      <c r="B9" s="40">
        <v>271</v>
      </c>
    </row>
    <row r="10" spans="1:2" ht="21.5" thickBot="1" x14ac:dyDescent="0.4">
      <c r="A10" s="3" t="s">
        <v>63</v>
      </c>
      <c r="B10" s="40">
        <v>368</v>
      </c>
    </row>
    <row r="11" spans="1:2" ht="15" thickBot="1" x14ac:dyDescent="0.4">
      <c r="A11" s="46" t="s">
        <v>13</v>
      </c>
      <c r="B11" s="40">
        <v>1918</v>
      </c>
    </row>
    <row r="12" spans="1:2" ht="15" thickBot="1" x14ac:dyDescent="0.4">
      <c r="A12" s="3" t="s">
        <v>16</v>
      </c>
      <c r="B12" s="40">
        <v>1588</v>
      </c>
    </row>
    <row r="13" spans="1:2" ht="15" thickBot="1" x14ac:dyDescent="0.4">
      <c r="A13" s="3" t="s">
        <v>64</v>
      </c>
      <c r="B13" s="40">
        <v>5</v>
      </c>
    </row>
    <row r="14" spans="1:2" ht="15" thickBot="1" x14ac:dyDescent="0.4">
      <c r="A14" s="3" t="s">
        <v>47</v>
      </c>
      <c r="B14" s="40">
        <v>17</v>
      </c>
    </row>
    <row r="15" spans="1:2" ht="15" thickBot="1" x14ac:dyDescent="0.4">
      <c r="A15" s="3" t="s">
        <v>49</v>
      </c>
      <c r="B15" s="40">
        <v>73</v>
      </c>
    </row>
    <row r="16" spans="1:2" ht="15" thickBot="1" x14ac:dyDescent="0.4">
      <c r="A16" s="3" t="s">
        <v>12</v>
      </c>
      <c r="B16" s="40">
        <v>4058</v>
      </c>
    </row>
    <row r="17" spans="1:2" ht="15" thickBot="1" x14ac:dyDescent="0.4">
      <c r="A17" s="3" t="s">
        <v>27</v>
      </c>
      <c r="B17" s="40">
        <v>1691</v>
      </c>
    </row>
    <row r="18" spans="1:2" ht="15" thickBot="1" x14ac:dyDescent="0.4">
      <c r="A18" s="3" t="s">
        <v>41</v>
      </c>
      <c r="B18" s="40">
        <v>336</v>
      </c>
    </row>
    <row r="19" spans="1:2" ht="15" thickBot="1" x14ac:dyDescent="0.4">
      <c r="A19" s="3" t="s">
        <v>45</v>
      </c>
      <c r="B19" s="40">
        <v>193</v>
      </c>
    </row>
    <row r="20" spans="1:2" ht="15" thickBot="1" x14ac:dyDescent="0.4">
      <c r="A20" s="3" t="s">
        <v>38</v>
      </c>
      <c r="B20" s="40">
        <v>332</v>
      </c>
    </row>
    <row r="21" spans="1:2" ht="15" thickBot="1" x14ac:dyDescent="0.4">
      <c r="A21" s="46" t="s">
        <v>14</v>
      </c>
      <c r="B21" s="40">
        <v>2448</v>
      </c>
    </row>
    <row r="22" spans="1:2" ht="15" thickBot="1" x14ac:dyDescent="0.4">
      <c r="A22" s="3" t="s">
        <v>39</v>
      </c>
      <c r="B22" s="40">
        <v>69</v>
      </c>
    </row>
    <row r="23" spans="1:2" ht="15" thickBot="1" x14ac:dyDescent="0.4">
      <c r="A23" s="3" t="s">
        <v>26</v>
      </c>
      <c r="B23" s="40">
        <v>1911</v>
      </c>
    </row>
    <row r="24" spans="1:2" ht="15" thickBot="1" x14ac:dyDescent="0.4">
      <c r="A24" s="46" t="s">
        <v>17</v>
      </c>
      <c r="B24" s="40">
        <v>5592</v>
      </c>
    </row>
    <row r="25" spans="1:2" ht="15" thickBot="1" x14ac:dyDescent="0.4">
      <c r="A25" s="3" t="s">
        <v>11</v>
      </c>
      <c r="B25" s="40">
        <v>4825</v>
      </c>
    </row>
    <row r="26" spans="1:2" ht="15" thickBot="1" x14ac:dyDescent="0.4">
      <c r="A26" s="3" t="s">
        <v>32</v>
      </c>
      <c r="B26" s="40">
        <v>692</v>
      </c>
    </row>
    <row r="27" spans="1:2" ht="15" thickBot="1" x14ac:dyDescent="0.4">
      <c r="A27" s="3" t="s">
        <v>30</v>
      </c>
      <c r="B27" s="40">
        <v>493</v>
      </c>
    </row>
    <row r="28" spans="1:2" ht="15" thickBot="1" x14ac:dyDescent="0.4">
      <c r="A28" s="3" t="s">
        <v>35</v>
      </c>
      <c r="B28" s="40">
        <v>581</v>
      </c>
    </row>
    <row r="29" spans="1:2" ht="15" thickBot="1" x14ac:dyDescent="0.4">
      <c r="A29" s="3" t="s">
        <v>51</v>
      </c>
      <c r="B29" s="40">
        <v>16</v>
      </c>
    </row>
    <row r="30" spans="1:2" ht="15" thickBot="1" x14ac:dyDescent="0.4">
      <c r="A30" s="3" t="s">
        <v>50</v>
      </c>
      <c r="B30" s="40">
        <v>119</v>
      </c>
    </row>
    <row r="31" spans="1:2" ht="15" thickBot="1" x14ac:dyDescent="0.4">
      <c r="A31" s="3" t="s">
        <v>31</v>
      </c>
      <c r="B31" s="40">
        <v>345</v>
      </c>
    </row>
    <row r="32" spans="1:2" ht="15" thickBot="1" x14ac:dyDescent="0.4">
      <c r="A32" s="3" t="s">
        <v>42</v>
      </c>
      <c r="B32" s="40">
        <v>159</v>
      </c>
    </row>
    <row r="33" spans="1:2" ht="15" thickBot="1" x14ac:dyDescent="0.4">
      <c r="A33" s="46" t="s">
        <v>8</v>
      </c>
      <c r="B33" s="40">
        <v>10150</v>
      </c>
    </row>
    <row r="34" spans="1:2" ht="15" thickBot="1" x14ac:dyDescent="0.4">
      <c r="A34" s="3" t="s">
        <v>44</v>
      </c>
      <c r="B34" s="40">
        <v>253</v>
      </c>
    </row>
    <row r="35" spans="1:2" ht="15" thickBot="1" x14ac:dyDescent="0.4">
      <c r="A35" s="46" t="s">
        <v>7</v>
      </c>
      <c r="B35" s="40">
        <v>27574</v>
      </c>
    </row>
    <row r="36" spans="1:2" ht="15" thickBot="1" x14ac:dyDescent="0.4">
      <c r="A36" s="3" t="s">
        <v>24</v>
      </c>
      <c r="B36" s="40">
        <v>667</v>
      </c>
    </row>
    <row r="37" spans="1:2" ht="15" thickBot="1" x14ac:dyDescent="0.4">
      <c r="A37" s="3" t="s">
        <v>53</v>
      </c>
      <c r="B37" s="40">
        <v>42</v>
      </c>
    </row>
    <row r="38" spans="1:2" ht="21.5" thickBot="1" x14ac:dyDescent="0.4">
      <c r="A38" s="3" t="s">
        <v>67</v>
      </c>
      <c r="B38" s="40">
        <v>2</v>
      </c>
    </row>
    <row r="39" spans="1:2" ht="15" thickBot="1" x14ac:dyDescent="0.4">
      <c r="A39" s="46" t="s">
        <v>21</v>
      </c>
      <c r="B39" s="40">
        <v>1584</v>
      </c>
    </row>
    <row r="40" spans="1:2" ht="15" thickBot="1" x14ac:dyDescent="0.4">
      <c r="A40" s="3" t="s">
        <v>46</v>
      </c>
      <c r="B40" s="40">
        <v>285</v>
      </c>
    </row>
    <row r="41" spans="1:2" ht="15" thickBot="1" x14ac:dyDescent="0.4">
      <c r="A41" s="3" t="s">
        <v>37</v>
      </c>
      <c r="B41" s="40">
        <v>137</v>
      </c>
    </row>
    <row r="42" spans="1:2" ht="15" thickBot="1" x14ac:dyDescent="0.4">
      <c r="A42" s="46" t="s">
        <v>19</v>
      </c>
      <c r="B42" s="40">
        <v>4429</v>
      </c>
    </row>
    <row r="43" spans="1:2" ht="15" thickBot="1" x14ac:dyDescent="0.4">
      <c r="A43" s="3" t="s">
        <v>65</v>
      </c>
      <c r="B43" s="40">
        <v>122</v>
      </c>
    </row>
    <row r="44" spans="1:2" ht="15" thickBot="1" x14ac:dyDescent="0.4">
      <c r="A44" s="3" t="s">
        <v>40</v>
      </c>
      <c r="B44" s="40">
        <v>479</v>
      </c>
    </row>
    <row r="45" spans="1:2" ht="15" thickBot="1" x14ac:dyDescent="0.4">
      <c r="A45" s="3" t="s">
        <v>25</v>
      </c>
      <c r="B45" s="40">
        <v>380</v>
      </c>
    </row>
    <row r="46" spans="1:2" ht="15" thickBot="1" x14ac:dyDescent="0.4">
      <c r="A46" s="3" t="s">
        <v>54</v>
      </c>
      <c r="B46" s="40">
        <v>44</v>
      </c>
    </row>
    <row r="47" spans="1:2" ht="15" thickBot="1" x14ac:dyDescent="0.4">
      <c r="A47" s="3" t="s">
        <v>20</v>
      </c>
      <c r="B47" s="40">
        <v>290</v>
      </c>
    </row>
    <row r="48" spans="1:2" ht="15" thickBot="1" x14ac:dyDescent="0.4">
      <c r="A48" s="46" t="s">
        <v>15</v>
      </c>
      <c r="B48" s="40">
        <v>1308</v>
      </c>
    </row>
    <row r="49" spans="1:2" ht="21.5" thickBot="1" x14ac:dyDescent="0.4">
      <c r="A49" s="3" t="s">
        <v>66</v>
      </c>
      <c r="B49" s="40">
        <v>6</v>
      </c>
    </row>
    <row r="50" spans="1:2" ht="15" thickBot="1" x14ac:dyDescent="0.4">
      <c r="A50" s="3" t="s">
        <v>28</v>
      </c>
      <c r="B50" s="40">
        <v>77</v>
      </c>
    </row>
    <row r="51" spans="1:2" ht="15" thickBot="1" x14ac:dyDescent="0.4">
      <c r="A51" s="3" t="s">
        <v>48</v>
      </c>
      <c r="B51" s="40">
        <v>53</v>
      </c>
    </row>
    <row r="52" spans="1:2" ht="15" thickBot="1" x14ac:dyDescent="0.4">
      <c r="A52" s="3" t="s">
        <v>29</v>
      </c>
      <c r="B52" s="40">
        <v>977</v>
      </c>
    </row>
    <row r="53" spans="1:2" ht="15" thickBot="1" x14ac:dyDescent="0.4">
      <c r="A53" s="46" t="s">
        <v>9</v>
      </c>
      <c r="B53" s="40">
        <v>1005</v>
      </c>
    </row>
    <row r="54" spans="1:2" ht="15" thickBot="1" x14ac:dyDescent="0.4">
      <c r="A54" s="3" t="s">
        <v>56</v>
      </c>
      <c r="B54" s="40">
        <v>64</v>
      </c>
    </row>
    <row r="55" spans="1:2" ht="15" thickBot="1" x14ac:dyDescent="0.4">
      <c r="A55" s="3" t="s">
        <v>22</v>
      </c>
      <c r="B55" s="40">
        <v>445</v>
      </c>
    </row>
    <row r="56" spans="1:2" ht="15" thickBot="1" x14ac:dyDescent="0.4">
      <c r="A56" s="14" t="s">
        <v>55</v>
      </c>
      <c r="B56" s="41">
        <v>7</v>
      </c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5" r:id="rId1" display="https://www.worldometers.info/coronavirus/usa/new-york/" xr:uid="{B78D4B9F-CC6D-4C3B-8963-10508E1CAB7E}"/>
    <hyperlink ref="A33" r:id="rId2" display="https://www.worldometers.info/coronavirus/usa/new-jersey/" xr:uid="{A79ED56E-B4EC-44DD-9BD4-EB5FEEEDDBCD}"/>
    <hyperlink ref="A24" r:id="rId3" display="https://www.worldometers.info/coronavirus/usa/massachusetts/" xr:uid="{AA90611F-05CA-4D5A-A0D5-F92806A77B71}"/>
    <hyperlink ref="A6" r:id="rId4" display="https://www.worldometers.info/coronavirus/usa/california/" xr:uid="{8043B0B8-7958-44B8-AAD4-4E5A7A3F6D6C}"/>
    <hyperlink ref="A42" r:id="rId5" display="https://www.worldometers.info/coronavirus/usa/pennsylvania/" xr:uid="{26BC58A8-5B73-45D1-AF4A-493DF822FFA9}"/>
    <hyperlink ref="A48" r:id="rId6" display="https://www.worldometers.info/coronavirus/usa/texas/" xr:uid="{B78841A0-8A8C-4E85-BC1B-CDD3C983B738}"/>
    <hyperlink ref="A11" r:id="rId7" display="https://www.worldometers.info/coronavirus/usa/florida/" xr:uid="{C57ECD78-3FC2-4E72-B1E9-A642AE2807A5}"/>
    <hyperlink ref="A21" r:id="rId8" display="https://www.worldometers.info/coronavirus/usa/louisiana/" xr:uid="{E8675280-AEB0-4B4E-BFCA-D1BE15193C31}"/>
    <hyperlink ref="A39" r:id="rId9" display="https://www.worldometers.info/coronavirus/usa/ohio/" xr:uid="{ACE1B70B-AAF7-4C32-BC33-8BB6EABF4C8D}"/>
    <hyperlink ref="A53" r:id="rId10" display="https://www.worldometers.info/coronavirus/usa/washington/" xr:uid="{7F22F5CF-ABFF-470C-9550-88AC56E3B54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36" bestFit="1" customWidth="1"/>
    <col min="3" max="3" width="10" style="42" bestFit="1" customWidth="1"/>
    <col min="4" max="16384" width="8.7265625" style="36"/>
  </cols>
  <sheetData>
    <row r="1" spans="1:3" ht="13" thickBot="1" x14ac:dyDescent="0.4">
      <c r="A1" s="36" t="s">
        <v>97</v>
      </c>
      <c r="C1" s="42" t="s">
        <v>96</v>
      </c>
    </row>
    <row r="2" spans="1:3" ht="13" thickBot="1" x14ac:dyDescent="0.4">
      <c r="A2" s="36" t="s">
        <v>36</v>
      </c>
      <c r="B2" s="3" t="s">
        <v>36</v>
      </c>
      <c r="C2" s="40">
        <v>483</v>
      </c>
    </row>
    <row r="3" spans="1:3" ht="13" thickBot="1" x14ac:dyDescent="0.4">
      <c r="B3" s="3" t="s">
        <v>52</v>
      </c>
      <c r="C3" s="40">
        <v>10</v>
      </c>
    </row>
    <row r="4" spans="1:3" ht="13" thickBot="1" x14ac:dyDescent="0.4">
      <c r="A4" s="36" t="s">
        <v>33</v>
      </c>
      <c r="B4" s="3" t="s">
        <v>33</v>
      </c>
      <c r="C4" s="40">
        <v>651</v>
      </c>
    </row>
    <row r="5" spans="1:3" ht="13" thickBot="1" x14ac:dyDescent="0.4">
      <c r="A5" s="36" t="s">
        <v>34</v>
      </c>
      <c r="B5" s="3" t="s">
        <v>34</v>
      </c>
      <c r="C5" s="40">
        <v>98</v>
      </c>
    </row>
    <row r="6" spans="1:3" ht="15" thickBot="1" x14ac:dyDescent="0.4">
      <c r="A6" s="36" t="s">
        <v>10</v>
      </c>
      <c r="B6" s="46" t="s">
        <v>10</v>
      </c>
      <c r="C6" s="40">
        <v>3154</v>
      </c>
    </row>
    <row r="7" spans="1:3" ht="13" thickBot="1" x14ac:dyDescent="0.4">
      <c r="A7" s="36" t="s">
        <v>18</v>
      </c>
      <c r="B7" s="3" t="s">
        <v>18</v>
      </c>
      <c r="C7" s="40">
        <v>1150</v>
      </c>
    </row>
    <row r="8" spans="1:3" ht="13" thickBot="1" x14ac:dyDescent="0.4">
      <c r="A8" s="36" t="s">
        <v>23</v>
      </c>
      <c r="B8" s="3" t="s">
        <v>23</v>
      </c>
      <c r="C8" s="40">
        <v>3285</v>
      </c>
    </row>
    <row r="9" spans="1:3" ht="13" thickBot="1" x14ac:dyDescent="0.4">
      <c r="A9" s="36" t="s">
        <v>43</v>
      </c>
      <c r="B9" s="3" t="s">
        <v>43</v>
      </c>
      <c r="C9" s="40">
        <v>271</v>
      </c>
    </row>
    <row r="10" spans="1:3" ht="13" thickBot="1" x14ac:dyDescent="0.4">
      <c r="A10" s="36" t="s">
        <v>95</v>
      </c>
      <c r="B10" s="3" t="s">
        <v>63</v>
      </c>
      <c r="C10" s="40">
        <v>368</v>
      </c>
    </row>
    <row r="11" spans="1:3" ht="15" thickBot="1" x14ac:dyDescent="0.4">
      <c r="A11" s="36" t="s">
        <v>13</v>
      </c>
      <c r="B11" s="46" t="s">
        <v>13</v>
      </c>
      <c r="C11" s="40">
        <v>1918</v>
      </c>
    </row>
    <row r="12" spans="1:3" ht="13" thickBot="1" x14ac:dyDescent="0.4">
      <c r="A12" s="36" t="s">
        <v>16</v>
      </c>
      <c r="B12" s="3" t="s">
        <v>16</v>
      </c>
      <c r="C12" s="40">
        <v>1588</v>
      </c>
    </row>
    <row r="13" spans="1:3" ht="13" thickBot="1" x14ac:dyDescent="0.4">
      <c r="A13" s="36" t="s">
        <v>64</v>
      </c>
      <c r="B13" s="3" t="s">
        <v>64</v>
      </c>
      <c r="C13" s="40">
        <v>5</v>
      </c>
    </row>
    <row r="14" spans="1:3" ht="13" thickBot="1" x14ac:dyDescent="0.4">
      <c r="B14" s="3" t="s">
        <v>47</v>
      </c>
      <c r="C14" s="40">
        <v>17</v>
      </c>
    </row>
    <row r="15" spans="1:3" ht="13" thickBot="1" x14ac:dyDescent="0.4">
      <c r="A15" s="36" t="s">
        <v>49</v>
      </c>
      <c r="B15" s="3" t="s">
        <v>49</v>
      </c>
      <c r="C15" s="40">
        <v>73</v>
      </c>
    </row>
    <row r="16" spans="1:3" ht="13" thickBot="1" x14ac:dyDescent="0.4">
      <c r="A16" s="36" t="s">
        <v>12</v>
      </c>
      <c r="B16" s="3" t="s">
        <v>12</v>
      </c>
      <c r="C16" s="40">
        <v>4058</v>
      </c>
    </row>
    <row r="17" spans="1:3" ht="13" thickBot="1" x14ac:dyDescent="0.4">
      <c r="A17" s="36" t="s">
        <v>27</v>
      </c>
      <c r="B17" s="3" t="s">
        <v>27</v>
      </c>
      <c r="C17" s="40">
        <v>1691</v>
      </c>
    </row>
    <row r="18" spans="1:3" ht="13" thickBot="1" x14ac:dyDescent="0.4">
      <c r="A18" s="36" t="s">
        <v>41</v>
      </c>
      <c r="B18" s="3" t="s">
        <v>41</v>
      </c>
      <c r="C18" s="40">
        <v>336</v>
      </c>
    </row>
    <row r="19" spans="1:3" ht="13" thickBot="1" x14ac:dyDescent="0.4">
      <c r="A19" s="36" t="s">
        <v>45</v>
      </c>
      <c r="B19" s="3" t="s">
        <v>45</v>
      </c>
      <c r="C19" s="40">
        <v>193</v>
      </c>
    </row>
    <row r="20" spans="1:3" ht="13" thickBot="1" x14ac:dyDescent="0.4">
      <c r="A20" s="36" t="s">
        <v>38</v>
      </c>
      <c r="B20" s="3" t="s">
        <v>38</v>
      </c>
      <c r="C20" s="40">
        <v>332</v>
      </c>
    </row>
    <row r="21" spans="1:3" ht="15" thickBot="1" x14ac:dyDescent="0.4">
      <c r="A21" s="36" t="s">
        <v>14</v>
      </c>
      <c r="B21" s="46" t="s">
        <v>14</v>
      </c>
      <c r="C21" s="40">
        <v>2448</v>
      </c>
    </row>
    <row r="22" spans="1:3" ht="13" thickBot="1" x14ac:dyDescent="0.4">
      <c r="B22" s="3" t="s">
        <v>39</v>
      </c>
      <c r="C22" s="40">
        <v>69</v>
      </c>
    </row>
    <row r="23" spans="1:3" ht="13" thickBot="1" x14ac:dyDescent="0.4">
      <c r="A23" s="36" t="s">
        <v>26</v>
      </c>
      <c r="B23" s="3" t="s">
        <v>26</v>
      </c>
      <c r="C23" s="40">
        <v>1911</v>
      </c>
    </row>
    <row r="24" spans="1:3" ht="15" thickBot="1" x14ac:dyDescent="0.4">
      <c r="A24" s="36" t="s">
        <v>17</v>
      </c>
      <c r="B24" s="46" t="s">
        <v>17</v>
      </c>
      <c r="C24" s="40">
        <v>5592</v>
      </c>
    </row>
    <row r="25" spans="1:3" ht="13" thickBot="1" x14ac:dyDescent="0.4">
      <c r="A25" s="36" t="s">
        <v>11</v>
      </c>
      <c r="B25" s="3" t="s">
        <v>11</v>
      </c>
      <c r="C25" s="40">
        <v>4825</v>
      </c>
    </row>
    <row r="26" spans="1:3" ht="13" thickBot="1" x14ac:dyDescent="0.4">
      <c r="A26" s="36" t="s">
        <v>32</v>
      </c>
      <c r="B26" s="3" t="s">
        <v>32</v>
      </c>
      <c r="C26" s="40">
        <v>692</v>
      </c>
    </row>
    <row r="27" spans="1:3" ht="13" thickBot="1" x14ac:dyDescent="0.4">
      <c r="A27" s="36" t="s">
        <v>30</v>
      </c>
      <c r="B27" s="3" t="s">
        <v>30</v>
      </c>
      <c r="C27" s="40">
        <v>493</v>
      </c>
    </row>
    <row r="28" spans="1:3" ht="13" thickBot="1" x14ac:dyDescent="0.4">
      <c r="A28" s="36" t="s">
        <v>35</v>
      </c>
      <c r="B28" s="3" t="s">
        <v>35</v>
      </c>
      <c r="C28" s="40">
        <v>581</v>
      </c>
    </row>
    <row r="29" spans="1:3" ht="13" thickBot="1" x14ac:dyDescent="0.4">
      <c r="B29" s="3" t="s">
        <v>51</v>
      </c>
      <c r="C29" s="40">
        <v>16</v>
      </c>
    </row>
    <row r="30" spans="1:3" ht="13" thickBot="1" x14ac:dyDescent="0.4">
      <c r="B30" s="3" t="s">
        <v>50</v>
      </c>
      <c r="C30" s="40">
        <v>119</v>
      </c>
    </row>
    <row r="31" spans="1:3" ht="13" thickBot="1" x14ac:dyDescent="0.4">
      <c r="A31" s="36" t="s">
        <v>31</v>
      </c>
      <c r="B31" s="3" t="s">
        <v>31</v>
      </c>
      <c r="C31" s="40">
        <v>345</v>
      </c>
    </row>
    <row r="32" spans="1:3" ht="13" thickBot="1" x14ac:dyDescent="0.4">
      <c r="A32" s="36" t="s">
        <v>42</v>
      </c>
      <c r="B32" s="3" t="s">
        <v>42</v>
      </c>
      <c r="C32" s="40">
        <v>159</v>
      </c>
    </row>
    <row r="33" spans="1:3" ht="15" thickBot="1" x14ac:dyDescent="0.4">
      <c r="A33" s="36" t="s">
        <v>8</v>
      </c>
      <c r="B33" s="46" t="s">
        <v>8</v>
      </c>
      <c r="C33" s="40">
        <v>10150</v>
      </c>
    </row>
    <row r="34" spans="1:3" ht="13" thickBot="1" x14ac:dyDescent="0.4">
      <c r="A34" s="36" t="s">
        <v>44</v>
      </c>
      <c r="B34" s="3" t="s">
        <v>44</v>
      </c>
      <c r="C34" s="40">
        <v>253</v>
      </c>
    </row>
    <row r="35" spans="1:3" ht="15" thickBot="1" x14ac:dyDescent="0.4">
      <c r="A35" s="36" t="s">
        <v>7</v>
      </c>
      <c r="B35" s="46" t="s">
        <v>7</v>
      </c>
      <c r="C35" s="40">
        <v>27574</v>
      </c>
    </row>
    <row r="36" spans="1:3" ht="13" thickBot="1" x14ac:dyDescent="0.4">
      <c r="A36" s="36" t="s">
        <v>24</v>
      </c>
      <c r="B36" s="3" t="s">
        <v>24</v>
      </c>
      <c r="C36" s="40">
        <v>667</v>
      </c>
    </row>
    <row r="37" spans="1:3" ht="13" thickBot="1" x14ac:dyDescent="0.4">
      <c r="B37" s="3" t="s">
        <v>53</v>
      </c>
      <c r="C37" s="40">
        <v>42</v>
      </c>
    </row>
    <row r="38" spans="1:3" ht="15" thickBot="1" x14ac:dyDescent="0.4">
      <c r="A38" s="36" t="s">
        <v>21</v>
      </c>
      <c r="B38" s="46" t="s">
        <v>21</v>
      </c>
      <c r="C38" s="40">
        <v>1584</v>
      </c>
    </row>
    <row r="39" spans="1:3" ht="13" thickBot="1" x14ac:dyDescent="0.4">
      <c r="A39" s="36" t="s">
        <v>46</v>
      </c>
      <c r="B39" s="3" t="s">
        <v>46</v>
      </c>
      <c r="C39" s="40">
        <v>285</v>
      </c>
    </row>
    <row r="40" spans="1:3" ht="13" thickBot="1" x14ac:dyDescent="0.4">
      <c r="A40" s="36" t="s">
        <v>37</v>
      </c>
      <c r="B40" s="3" t="s">
        <v>37</v>
      </c>
      <c r="C40" s="40">
        <v>137</v>
      </c>
    </row>
    <row r="41" spans="1:3" ht="15" thickBot="1" x14ac:dyDescent="0.4">
      <c r="A41" s="36" t="s">
        <v>19</v>
      </c>
      <c r="B41" s="46" t="s">
        <v>19</v>
      </c>
      <c r="C41" s="40">
        <v>4429</v>
      </c>
    </row>
    <row r="42" spans="1:3" ht="13" thickBot="1" x14ac:dyDescent="0.4">
      <c r="A42" s="36" t="s">
        <v>65</v>
      </c>
      <c r="B42" s="3" t="s">
        <v>65</v>
      </c>
      <c r="C42" s="40">
        <v>122</v>
      </c>
    </row>
    <row r="43" spans="1:3" ht="13" thickBot="1" x14ac:dyDescent="0.4">
      <c r="B43" s="3" t="s">
        <v>40</v>
      </c>
      <c r="C43" s="40">
        <v>479</v>
      </c>
    </row>
    <row r="44" spans="1:3" ht="13" thickBot="1" x14ac:dyDescent="0.4">
      <c r="A44" s="36" t="s">
        <v>25</v>
      </c>
      <c r="B44" s="3" t="s">
        <v>25</v>
      </c>
      <c r="C44" s="40">
        <v>380</v>
      </c>
    </row>
    <row r="45" spans="1:3" ht="13" thickBot="1" x14ac:dyDescent="0.4">
      <c r="A45" s="36" t="s">
        <v>54</v>
      </c>
      <c r="B45" s="3" t="s">
        <v>54</v>
      </c>
      <c r="C45" s="40">
        <v>44</v>
      </c>
    </row>
    <row r="46" spans="1:3" ht="13" thickBot="1" x14ac:dyDescent="0.4">
      <c r="A46" s="36" t="s">
        <v>20</v>
      </c>
      <c r="B46" s="3" t="s">
        <v>20</v>
      </c>
      <c r="C46" s="40">
        <v>290</v>
      </c>
    </row>
    <row r="47" spans="1:3" ht="15" thickBot="1" x14ac:dyDescent="0.4">
      <c r="A47" s="36" t="s">
        <v>15</v>
      </c>
      <c r="B47" s="46" t="s">
        <v>15</v>
      </c>
      <c r="C47" s="40">
        <v>1308</v>
      </c>
    </row>
    <row r="48" spans="1:3" ht="13" thickBot="1" x14ac:dyDescent="0.4">
      <c r="A48" s="36" t="s">
        <v>28</v>
      </c>
      <c r="B48" s="3" t="s">
        <v>28</v>
      </c>
      <c r="C48" s="40">
        <v>77</v>
      </c>
    </row>
    <row r="49" spans="1:3" ht="13" thickBot="1" x14ac:dyDescent="0.4">
      <c r="A49" s="36" t="s">
        <v>48</v>
      </c>
      <c r="B49" s="3" t="s">
        <v>48</v>
      </c>
      <c r="C49" s="40">
        <v>53</v>
      </c>
    </row>
    <row r="50" spans="1:3" ht="13" thickBot="1" x14ac:dyDescent="0.4">
      <c r="A50" s="36" t="s">
        <v>29</v>
      </c>
      <c r="B50" s="3" t="s">
        <v>29</v>
      </c>
      <c r="C50" s="40">
        <v>977</v>
      </c>
    </row>
    <row r="51" spans="1:3" ht="15" thickBot="1" x14ac:dyDescent="0.4">
      <c r="A51" s="36" t="s">
        <v>9</v>
      </c>
      <c r="B51" s="46" t="s">
        <v>9</v>
      </c>
      <c r="C51" s="40">
        <v>1005</v>
      </c>
    </row>
    <row r="52" spans="1:3" ht="13" thickBot="1" x14ac:dyDescent="0.4">
      <c r="B52" s="3" t="s">
        <v>56</v>
      </c>
      <c r="C52" s="40">
        <v>64</v>
      </c>
    </row>
    <row r="53" spans="1:3" ht="13" thickBot="1" x14ac:dyDescent="0.4">
      <c r="A53" s="36" t="s">
        <v>22</v>
      </c>
      <c r="B53" s="3" t="s">
        <v>22</v>
      </c>
      <c r="C53" s="40">
        <v>445</v>
      </c>
    </row>
    <row r="54" spans="1:3" ht="13" thickBot="1" x14ac:dyDescent="0.4">
      <c r="A54" s="36" t="s">
        <v>55</v>
      </c>
      <c r="B54" s="14" t="s">
        <v>55</v>
      </c>
      <c r="C54" s="41">
        <v>7</v>
      </c>
    </row>
    <row r="59" spans="1:3" ht="13" thickBot="1" x14ac:dyDescent="0.4"/>
    <row r="60" spans="1:3" ht="14.5" x14ac:dyDescent="0.35">
      <c r="B60" s="3"/>
      <c r="C60" s="45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857983C7-60DA-4A07-842B-DCB11D33E779}"/>
    <hyperlink ref="B33" r:id="rId2" display="https://www.worldometers.info/coronavirus/usa/new-jersey/" xr:uid="{925E7891-6DD1-4186-B369-8F017E3C56BD}"/>
    <hyperlink ref="B24" r:id="rId3" display="https://www.worldometers.info/coronavirus/usa/massachusetts/" xr:uid="{C08C2230-E969-4CDD-A264-12571A2659B0}"/>
    <hyperlink ref="B6" r:id="rId4" display="https://www.worldometers.info/coronavirus/usa/california/" xr:uid="{6B126FF7-C801-4252-AB60-68D602AA81F1}"/>
    <hyperlink ref="B41" r:id="rId5" display="https://www.worldometers.info/coronavirus/usa/pennsylvania/" xr:uid="{9089880A-8B3A-4F6C-893A-BFAF908D79F1}"/>
    <hyperlink ref="B47" r:id="rId6" display="https://www.worldometers.info/coronavirus/usa/texas/" xr:uid="{8CA3EBED-E615-4CE1-BD79-1F6F1324FBF4}"/>
    <hyperlink ref="B11" r:id="rId7" display="https://www.worldometers.info/coronavirus/usa/florida/" xr:uid="{D03B3D28-F1B4-4F74-A8DE-05CE1E099F4A}"/>
    <hyperlink ref="B21" r:id="rId8" display="https://www.worldometers.info/coronavirus/usa/louisiana/" xr:uid="{E275D37C-0402-4E06-8545-7E58CE8BBC7B}"/>
    <hyperlink ref="B38" r:id="rId9" display="https://www.worldometers.info/coronavirus/usa/ohio/" xr:uid="{87D8B0A4-A822-4C34-936B-DBF5B7EFD749}"/>
    <hyperlink ref="B51" r:id="rId10" display="https://www.worldometers.info/coronavirus/usa/washington/" xr:uid="{02B008A3-A309-408D-8B86-D73C40138488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2020-05-16T12:01:30Z</dcterms:modified>
</cp:coreProperties>
</file>