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8CBE12E1-4691-4CC2-90ED-31139087D17B}" xr6:coauthVersionLast="45" xr6:coauthVersionMax="45" xr10:uidLastSave="{1C2CDE51-CD5C-4F5C-A47D-8254F9760A15}"/>
  <bookViews>
    <workbookView xWindow="5610" yWindow="-19275" windowWidth="25785" windowHeight="1666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" l="1"/>
  <c r="L4" i="3"/>
  <c r="L17" i="3"/>
  <c r="L6" i="3"/>
  <c r="L46" i="3"/>
  <c r="L28" i="3"/>
  <c r="L8" i="3"/>
  <c r="L51" i="3"/>
  <c r="L25" i="3"/>
  <c r="L36" i="3"/>
  <c r="L21" i="3"/>
  <c r="L18" i="3"/>
  <c r="L34" i="3"/>
  <c r="L52" i="3"/>
  <c r="L3" i="3"/>
  <c r="L42" i="3"/>
  <c r="L13" i="3"/>
  <c r="L22" i="3"/>
  <c r="L10" i="3"/>
  <c r="L15" i="3"/>
  <c r="L27" i="3"/>
  <c r="L24" i="3"/>
  <c r="L7" i="3"/>
  <c r="L43" i="3"/>
  <c r="L35" i="3"/>
  <c r="L2" i="3"/>
  <c r="L54" i="3"/>
  <c r="L55" i="3"/>
  <c r="L30" i="3"/>
  <c r="L11" i="3"/>
  <c r="L47" i="3"/>
  <c r="L26" i="3"/>
  <c r="L56" i="3"/>
  <c r="L48" i="3"/>
  <c r="L53" i="3"/>
  <c r="L5" i="3"/>
  <c r="L50" i="3"/>
  <c r="L16" i="3"/>
  <c r="L41" i="3"/>
  <c r="L37" i="3"/>
  <c r="L31" i="3"/>
  <c r="L39" i="3"/>
  <c r="L38" i="3"/>
  <c r="L44" i="3"/>
  <c r="L19" i="3"/>
  <c r="L29" i="3"/>
  <c r="L23" i="3"/>
  <c r="L49" i="3"/>
  <c r="L45" i="3"/>
  <c r="L33" i="3"/>
  <c r="L12" i="3"/>
  <c r="L40" i="3"/>
  <c r="L32" i="3"/>
  <c r="L14" i="3"/>
  <c r="M16" i="3" l="1"/>
  <c r="M43" i="3"/>
  <c r="M10" i="3"/>
  <c r="M39" i="3"/>
  <c r="M8" i="3"/>
  <c r="M33" i="3"/>
  <c r="M41" i="3"/>
  <c r="M34" i="3"/>
  <c r="M24" i="3"/>
  <c r="M50" i="3"/>
  <c r="M2" i="3"/>
  <c r="M22" i="3"/>
  <c r="M35" i="3"/>
  <c r="M32" i="3"/>
  <c r="M20" i="3"/>
  <c r="M21" i="3"/>
  <c r="M27" i="3"/>
  <c r="M45" i="3"/>
  <c r="M4" i="3"/>
  <c r="M31" i="3"/>
  <c r="M15" i="3"/>
  <c r="M28" i="3"/>
  <c r="M53" i="3"/>
  <c r="M52" i="3"/>
  <c r="M18" i="3"/>
  <c r="M23" i="3"/>
  <c r="M25" i="3"/>
  <c r="M30" i="3"/>
  <c r="M55" i="3"/>
  <c r="M51" i="3"/>
  <c r="M48" i="3"/>
  <c r="M54" i="3"/>
  <c r="M19" i="3"/>
  <c r="M47" i="3"/>
  <c r="M49" i="3"/>
  <c r="M12" i="3"/>
  <c r="M56" i="3"/>
  <c r="M13" i="3"/>
  <c r="M42" i="3"/>
  <c r="M14" i="3"/>
  <c r="M5" i="3"/>
  <c r="M29" i="3"/>
  <c r="M11" i="3"/>
  <c r="M26" i="3"/>
  <c r="M7" i="3"/>
  <c r="M40" i="3"/>
  <c r="M44" i="3"/>
  <c r="M38" i="3"/>
  <c r="M46" i="3"/>
  <c r="M36" i="3"/>
  <c r="M37" i="3"/>
  <c r="M17" i="3"/>
  <c r="M3" i="3"/>
  <c r="M6" i="3"/>
  <c r="M9" i="3" l="1"/>
  <c r="L20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<sst xmlns="http://schemas.openxmlformats.org/spreadsheetml/2006/main" count="319" uniqueCount="100">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</sst>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usa/florida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pennsylva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ohio/" TargetMode="External"/><Relationship Id="rId5" Type="http://schemas.openxmlformats.org/officeDocument/2006/relationships/hyperlink" Target="https://www.worldometers.info/coronavirus/usa/louisiana/" TargetMode="External"/><Relationship Id="rId4" Type="http://schemas.openxmlformats.org/officeDocument/2006/relationships/hyperlink" Target="https://www.worldometers.info/coronavirus/usa/texa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usa/florida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pennsylva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ohio/" TargetMode="External"/><Relationship Id="rId5" Type="http://schemas.openxmlformats.org/officeDocument/2006/relationships/hyperlink" Target="https://www.worldometers.info/coronavirus/usa/louisiana/" TargetMode="External"/><Relationship Id="rId4" Type="http://schemas.openxmlformats.org/officeDocument/2006/relationships/hyperlink" Target="https://www.worldometers.info/coronavirus/usa/texa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pennsylva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ohio/" TargetMode="External"/><Relationship Id="rId5" Type="http://schemas.openxmlformats.org/officeDocument/2006/relationships/hyperlink" Target="https://www.worldometers.info/coronavirus/usa/louisiana/" TargetMode="External"/><Relationship Id="rId4" Type="http://schemas.openxmlformats.org/officeDocument/2006/relationships/hyperlink" Target="https://www.worldometers.info/coronavirus/usa/texa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usa/florida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pennsylva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ohio/" TargetMode="External"/><Relationship Id="rId5" Type="http://schemas.openxmlformats.org/officeDocument/2006/relationships/hyperlink" Target="https://www.worldometers.info/coronavirus/usa/louisiana/" TargetMode="External"/><Relationship Id="rId4" Type="http://schemas.openxmlformats.org/officeDocument/2006/relationships/hyperlink" Target="https://www.worldometers.info/coronavirus/usa/tex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24" workbookViewId="0">
      <selection activeCell="A60" sqref="A60:XFD60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3"/>
  </cols>
  <sheetData>
    <row r="1" spans="1:21" x14ac:dyDescent="0.35">
      <c r="K1" s="59" t="s">
        <v>68</v>
      </c>
      <c r="L1" s="59"/>
      <c r="M1" s="59"/>
      <c r="N1" s="6">
        <v>1.4999999999999999E-2</v>
      </c>
      <c r="O1" s="6"/>
      <c r="P1" s="60" t="s">
        <v>77</v>
      </c>
      <c r="Q1" s="60"/>
      <c r="R1" s="60"/>
      <c r="S1" s="60"/>
      <c r="T1" s="60"/>
    </row>
    <row r="2" spans="1:21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28"/>
      <c r="M2" s="27" t="s">
        <v>62</v>
      </c>
      <c r="N2" s="27"/>
      <c r="O2" s="20"/>
      <c r="P2" s="17">
        <v>0.15</v>
      </c>
      <c r="Q2" s="17">
        <v>0.6</v>
      </c>
      <c r="R2" s="17">
        <v>0.25</v>
      </c>
      <c r="S2" s="17">
        <v>0.125</v>
      </c>
      <c r="T2" s="18">
        <f>N1</f>
        <v>1.4999999999999999E-2</v>
      </c>
      <c r="U2" s="16"/>
    </row>
    <row r="3" spans="1:21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29"/>
      <c r="L3" s="11" t="s">
        <v>84</v>
      </c>
      <c r="M3" s="11" t="s">
        <v>58</v>
      </c>
      <c r="N3" s="11" t="s">
        <v>60</v>
      </c>
      <c r="O3" s="11"/>
      <c r="P3" s="21" t="s">
        <v>69</v>
      </c>
      <c r="Q3" s="21" t="s">
        <v>71</v>
      </c>
      <c r="R3" s="21" t="s">
        <v>73</v>
      </c>
      <c r="S3" s="21" t="s">
        <v>75</v>
      </c>
      <c r="T3" s="21" t="s">
        <v>76</v>
      </c>
      <c r="U3" s="21" t="s">
        <v>76</v>
      </c>
    </row>
    <row r="4" spans="1:21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29"/>
      <c r="L4" s="11" t="s">
        <v>85</v>
      </c>
      <c r="M4" s="11" t="s">
        <v>59</v>
      </c>
      <c r="N4" s="11" t="s">
        <v>61</v>
      </c>
      <c r="O4" s="11"/>
      <c r="P4" s="21" t="s">
        <v>70</v>
      </c>
      <c r="Q4" s="21" t="s">
        <v>72</v>
      </c>
      <c r="R4" s="21" t="s">
        <v>74</v>
      </c>
      <c r="S4" s="21" t="s">
        <v>74</v>
      </c>
      <c r="T4" s="21" t="s">
        <v>5</v>
      </c>
      <c r="U4" s="21" t="s">
        <v>78</v>
      </c>
    </row>
    <row r="5" spans="1:21" ht="15" thickBot="1" x14ac:dyDescent="0.4">
      <c r="A5" s="3" t="s">
        <v>7</v>
      </c>
      <c r="B5" s="1">
        <v>319213</v>
      </c>
      <c r="C5" s="2"/>
      <c r="D5" s="1">
        <v>24368</v>
      </c>
      <c r="E5" s="2"/>
      <c r="F5" s="1">
        <v>244278</v>
      </c>
      <c r="G5" s="1">
        <v>16271</v>
      </c>
      <c r="H5" s="1">
        <v>1242</v>
      </c>
      <c r="I5" s="1">
        <v>959017</v>
      </c>
      <c r="J5" s="1">
        <v>48883</v>
      </c>
      <c r="K5" s="7"/>
      <c r="L5" s="26">
        <f t="shared" ref="L5:L35" si="0">D5/B5</f>
        <v>7.6337743137027625E-2</v>
      </c>
      <c r="M5" s="4">
        <f t="shared" ref="M5:M35" si="1">D5/$N$1</f>
        <v>1624533.3333333335</v>
      </c>
      <c r="N5" s="5">
        <f t="shared" ref="N5:N35" si="2">ABS(F5-M5)/M5</f>
        <v>0.84963189428759034</v>
      </c>
      <c r="O5" s="5"/>
      <c r="P5" s="22">
        <f t="shared" ref="P5:P35" si="3">$P$2*$M5</f>
        <v>243680</v>
      </c>
      <c r="Q5" s="22">
        <f t="shared" ref="Q5:Q35" si="4">$Q$2*$M5</f>
        <v>974720</v>
      </c>
      <c r="R5" s="22">
        <f t="shared" ref="R5:R35" si="5">$R$2*$M5</f>
        <v>406133.33333333337</v>
      </c>
      <c r="S5" s="22">
        <f t="shared" ref="S5:S35" si="6">$S$2*$M5</f>
        <v>203066.66666666669</v>
      </c>
      <c r="T5" s="22">
        <f t="shared" ref="T5:T35" si="7">$T$2*$M5</f>
        <v>24368</v>
      </c>
      <c r="U5" s="19">
        <f t="shared" ref="U5:U35" si="8">M5-T5</f>
        <v>1600165.3333333335</v>
      </c>
    </row>
    <row r="6" spans="1:21" ht="15" thickBot="1" x14ac:dyDescent="0.4">
      <c r="A6" s="57" t="s">
        <v>8</v>
      </c>
      <c r="B6" s="1">
        <v>123717</v>
      </c>
      <c r="C6" s="2"/>
      <c r="D6" s="1">
        <v>7742</v>
      </c>
      <c r="E6" s="2"/>
      <c r="F6" s="1">
        <v>114704</v>
      </c>
      <c r="G6" s="1">
        <v>13929</v>
      </c>
      <c r="H6" s="2">
        <v>872</v>
      </c>
      <c r="I6" s="1">
        <v>260641</v>
      </c>
      <c r="J6" s="1">
        <v>29345</v>
      </c>
      <c r="K6" s="7"/>
      <c r="L6" s="26">
        <f t="shared" si="0"/>
        <v>6.2578303709271962E-2</v>
      </c>
      <c r="M6" s="4">
        <f t="shared" si="1"/>
        <v>516133.33333333337</v>
      </c>
      <c r="N6" s="5">
        <f t="shared" si="2"/>
        <v>0.77776285197623352</v>
      </c>
      <c r="O6" s="5"/>
      <c r="P6" s="22">
        <f t="shared" si="3"/>
        <v>77420</v>
      </c>
      <c r="Q6" s="22">
        <f t="shared" si="4"/>
        <v>309680</v>
      </c>
      <c r="R6" s="22">
        <f t="shared" si="5"/>
        <v>129033.33333333334</v>
      </c>
      <c r="S6" s="22">
        <f t="shared" si="6"/>
        <v>64516.666666666672</v>
      </c>
      <c r="T6" s="22">
        <f t="shared" si="7"/>
        <v>7742</v>
      </c>
      <c r="U6" s="19">
        <f t="shared" si="8"/>
        <v>508391.33333333337</v>
      </c>
    </row>
    <row r="7" spans="1:21" ht="15" thickBot="1" x14ac:dyDescent="0.4">
      <c r="A7" s="3" t="s">
        <v>17</v>
      </c>
      <c r="B7" s="1">
        <v>66263</v>
      </c>
      <c r="C7" s="2"/>
      <c r="D7" s="1">
        <v>3846</v>
      </c>
      <c r="E7" s="2"/>
      <c r="F7" s="1">
        <v>54299</v>
      </c>
      <c r="G7" s="1">
        <v>9701</v>
      </c>
      <c r="H7" s="2">
        <v>563</v>
      </c>
      <c r="I7" s="1">
        <v>298994</v>
      </c>
      <c r="J7" s="1">
        <v>43775</v>
      </c>
      <c r="K7" s="7"/>
      <c r="L7" s="26">
        <f t="shared" si="0"/>
        <v>5.804144092479966E-2</v>
      </c>
      <c r="M7" s="4">
        <f t="shared" si="1"/>
        <v>256400</v>
      </c>
      <c r="N7" s="5">
        <f t="shared" si="2"/>
        <v>0.78822542901716064</v>
      </c>
      <c r="O7" s="5"/>
      <c r="P7" s="22">
        <f t="shared" si="3"/>
        <v>38460</v>
      </c>
      <c r="Q7" s="22">
        <f t="shared" si="4"/>
        <v>153840</v>
      </c>
      <c r="R7" s="22">
        <f t="shared" si="5"/>
        <v>64100</v>
      </c>
      <c r="S7" s="22">
        <f t="shared" si="6"/>
        <v>32050</v>
      </c>
      <c r="T7" s="22">
        <f t="shared" si="7"/>
        <v>3846</v>
      </c>
      <c r="U7" s="19">
        <f t="shared" si="8"/>
        <v>252554</v>
      </c>
    </row>
    <row r="8" spans="1:21" ht="15" thickBot="1" x14ac:dyDescent="0.4">
      <c r="A8" s="3" t="s">
        <v>12</v>
      </c>
      <c r="B8" s="1">
        <v>58505</v>
      </c>
      <c r="C8" s="2"/>
      <c r="D8" s="1">
        <v>2559</v>
      </c>
      <c r="E8" s="2"/>
      <c r="F8" s="1">
        <v>55340</v>
      </c>
      <c r="G8" s="1">
        <v>4563</v>
      </c>
      <c r="H8" s="2">
        <v>200</v>
      </c>
      <c r="I8" s="1">
        <v>299896</v>
      </c>
      <c r="J8" s="1">
        <v>23390</v>
      </c>
      <c r="K8" s="7"/>
      <c r="L8" s="26">
        <f t="shared" si="0"/>
        <v>4.3739851294761128E-2</v>
      </c>
      <c r="M8" s="4">
        <f t="shared" si="1"/>
        <v>170600</v>
      </c>
      <c r="N8" s="5">
        <f t="shared" si="2"/>
        <v>0.67561547479484174</v>
      </c>
      <c r="O8" s="5"/>
      <c r="P8" s="22">
        <f t="shared" si="3"/>
        <v>25590</v>
      </c>
      <c r="Q8" s="22">
        <f t="shared" si="4"/>
        <v>102360</v>
      </c>
      <c r="R8" s="22">
        <f t="shared" si="5"/>
        <v>42650</v>
      </c>
      <c r="S8" s="22">
        <f t="shared" si="6"/>
        <v>21325</v>
      </c>
      <c r="T8" s="22">
        <f t="shared" si="7"/>
        <v>2559</v>
      </c>
      <c r="U8" s="19">
        <f t="shared" si="8"/>
        <v>168041</v>
      </c>
    </row>
    <row r="9" spans="1:21" ht="15" thickBot="1" x14ac:dyDescent="0.4">
      <c r="A9" s="3" t="s">
        <v>10</v>
      </c>
      <c r="B9" s="1">
        <v>53670</v>
      </c>
      <c r="C9" s="55">
        <v>64</v>
      </c>
      <c r="D9" s="1">
        <v>2192</v>
      </c>
      <c r="E9" s="56">
        <v>4</v>
      </c>
      <c r="F9" s="1">
        <v>47570</v>
      </c>
      <c r="G9" s="1">
        <v>1371</v>
      </c>
      <c r="H9" s="2">
        <v>56</v>
      </c>
      <c r="I9" s="1">
        <v>654985</v>
      </c>
      <c r="J9" s="1">
        <v>16731</v>
      </c>
      <c r="K9" s="7"/>
      <c r="L9" s="26">
        <f t="shared" si="0"/>
        <v>4.0842183715297187E-2</v>
      </c>
      <c r="M9" s="4">
        <f t="shared" si="1"/>
        <v>146133.33333333334</v>
      </c>
      <c r="N9" s="5">
        <f t="shared" si="2"/>
        <v>0.67447536496350369</v>
      </c>
      <c r="O9" s="5"/>
      <c r="P9" s="22">
        <f t="shared" si="3"/>
        <v>21920</v>
      </c>
      <c r="Q9" s="22">
        <f t="shared" si="4"/>
        <v>87680</v>
      </c>
      <c r="R9" s="22">
        <f t="shared" si="5"/>
        <v>36533.333333333336</v>
      </c>
      <c r="S9" s="22">
        <f t="shared" si="6"/>
        <v>18266.666666666668</v>
      </c>
      <c r="T9" s="22">
        <f t="shared" si="7"/>
        <v>2192</v>
      </c>
      <c r="U9" s="19">
        <f t="shared" si="8"/>
        <v>143941.33333333334</v>
      </c>
    </row>
    <row r="10" spans="1:21" ht="15" thickBot="1" x14ac:dyDescent="0.4">
      <c r="A10" s="57" t="s">
        <v>19</v>
      </c>
      <c r="B10" s="1">
        <v>50915</v>
      </c>
      <c r="C10" s="2"/>
      <c r="D10" s="1">
        <v>2776</v>
      </c>
      <c r="E10" s="2"/>
      <c r="F10" s="1">
        <v>47223</v>
      </c>
      <c r="G10" s="1">
        <v>3980</v>
      </c>
      <c r="H10" s="2">
        <v>217</v>
      </c>
      <c r="I10" s="1">
        <v>235376</v>
      </c>
      <c r="J10" s="1">
        <v>18401</v>
      </c>
      <c r="K10" s="8"/>
      <c r="L10" s="26">
        <f t="shared" si="0"/>
        <v>5.4522242953942847E-2</v>
      </c>
      <c r="M10" s="4">
        <f t="shared" si="1"/>
        <v>185066.66666666669</v>
      </c>
      <c r="N10" s="5">
        <f t="shared" si="2"/>
        <v>0.7448324927953891</v>
      </c>
      <c r="O10" s="5"/>
      <c r="P10" s="22">
        <f t="shared" si="3"/>
        <v>27760.000000000004</v>
      </c>
      <c r="Q10" s="22">
        <f t="shared" si="4"/>
        <v>111040.00000000001</v>
      </c>
      <c r="R10" s="22">
        <f t="shared" si="5"/>
        <v>46266.666666666672</v>
      </c>
      <c r="S10" s="22">
        <f t="shared" si="6"/>
        <v>23133.333333333336</v>
      </c>
      <c r="T10" s="22">
        <f t="shared" si="7"/>
        <v>2776</v>
      </c>
      <c r="U10" s="19">
        <f t="shared" si="8"/>
        <v>182290.66666666669</v>
      </c>
    </row>
    <row r="11" spans="1:21" ht="15" thickBot="1" x14ac:dyDescent="0.4">
      <c r="A11" s="3" t="s">
        <v>11</v>
      </c>
      <c r="B11" s="1">
        <v>43207</v>
      </c>
      <c r="C11" s="2"/>
      <c r="D11" s="1">
        <v>4020</v>
      </c>
      <c r="E11" s="2"/>
      <c r="F11" s="1">
        <v>23528</v>
      </c>
      <c r="G11" s="1">
        <v>4339</v>
      </c>
      <c r="H11" s="2">
        <v>404</v>
      </c>
      <c r="I11" s="1">
        <v>207184</v>
      </c>
      <c r="J11" s="1">
        <v>20807</v>
      </c>
      <c r="K11" s="7"/>
      <c r="L11" s="26">
        <f t="shared" si="0"/>
        <v>9.304047955192446E-2</v>
      </c>
      <c r="M11" s="4">
        <f t="shared" si="1"/>
        <v>268000</v>
      </c>
      <c r="N11" s="5">
        <f t="shared" si="2"/>
        <v>0.91220895522388057</v>
      </c>
      <c r="O11" s="5"/>
      <c r="P11" s="22">
        <f t="shared" si="3"/>
        <v>40200</v>
      </c>
      <c r="Q11" s="22">
        <f t="shared" si="4"/>
        <v>160800</v>
      </c>
      <c r="R11" s="22">
        <f t="shared" si="5"/>
        <v>67000</v>
      </c>
      <c r="S11" s="22">
        <f t="shared" si="6"/>
        <v>33500</v>
      </c>
      <c r="T11" s="22">
        <f t="shared" si="7"/>
        <v>4020</v>
      </c>
      <c r="U11" s="19">
        <f t="shared" si="8"/>
        <v>263980</v>
      </c>
    </row>
    <row r="12" spans="1:21" ht="15" thickBot="1" x14ac:dyDescent="0.4">
      <c r="A12" s="57" t="s">
        <v>13</v>
      </c>
      <c r="B12" s="1">
        <v>35463</v>
      </c>
      <c r="C12" s="2"/>
      <c r="D12" s="1">
        <v>1364</v>
      </c>
      <c r="E12" s="2"/>
      <c r="F12" s="1">
        <v>33413</v>
      </c>
      <c r="G12" s="1">
        <v>1722</v>
      </c>
      <c r="H12" s="2">
        <v>66</v>
      </c>
      <c r="I12" s="1">
        <v>417762</v>
      </c>
      <c r="J12" s="1">
        <v>20282</v>
      </c>
      <c r="K12" s="7"/>
      <c r="L12" s="26">
        <f t="shared" si="0"/>
        <v>3.8462623015537323E-2</v>
      </c>
      <c r="M12" s="4">
        <f t="shared" si="1"/>
        <v>90933.333333333343</v>
      </c>
      <c r="N12" s="5">
        <f t="shared" si="2"/>
        <v>0.63255498533724341</v>
      </c>
      <c r="O12" s="5"/>
      <c r="P12" s="22">
        <f t="shared" si="3"/>
        <v>13640.000000000002</v>
      </c>
      <c r="Q12" s="22">
        <f t="shared" si="4"/>
        <v>54560.000000000007</v>
      </c>
      <c r="R12" s="22">
        <f t="shared" si="5"/>
        <v>22733.333333333336</v>
      </c>
      <c r="S12" s="22">
        <f t="shared" si="6"/>
        <v>11366.666666666668</v>
      </c>
      <c r="T12" s="22">
        <f t="shared" si="7"/>
        <v>1364</v>
      </c>
      <c r="U12" s="19">
        <f t="shared" si="8"/>
        <v>89569.333333333343</v>
      </c>
    </row>
    <row r="13" spans="1:21" ht="15" thickBot="1" x14ac:dyDescent="0.4">
      <c r="A13" s="57" t="s">
        <v>15</v>
      </c>
      <c r="B13" s="1">
        <v>31142</v>
      </c>
      <c r="C13" s="2"/>
      <c r="D13" s="2">
        <v>874</v>
      </c>
      <c r="E13" s="2"/>
      <c r="F13" s="1">
        <v>15377</v>
      </c>
      <c r="G13" s="1">
        <v>1117</v>
      </c>
      <c r="H13" s="2">
        <v>31</v>
      </c>
      <c r="I13" s="1">
        <v>380648</v>
      </c>
      <c r="J13" s="1">
        <v>13651</v>
      </c>
      <c r="K13" s="7"/>
      <c r="L13" s="26">
        <f t="shared" si="0"/>
        <v>2.8064992614475627E-2</v>
      </c>
      <c r="M13" s="4">
        <f t="shared" si="1"/>
        <v>58266.666666666672</v>
      </c>
      <c r="N13" s="5">
        <f t="shared" si="2"/>
        <v>0.73609267734553774</v>
      </c>
      <c r="O13" s="5"/>
      <c r="P13" s="22">
        <f t="shared" si="3"/>
        <v>8740</v>
      </c>
      <c r="Q13" s="22">
        <f t="shared" si="4"/>
        <v>34960</v>
      </c>
      <c r="R13" s="22">
        <f t="shared" si="5"/>
        <v>14566.666666666668</v>
      </c>
      <c r="S13" s="22">
        <f t="shared" si="6"/>
        <v>7283.3333333333339</v>
      </c>
      <c r="T13" s="22">
        <f t="shared" si="7"/>
        <v>874</v>
      </c>
      <c r="U13" s="19">
        <f t="shared" si="8"/>
        <v>57392.666666666672</v>
      </c>
    </row>
    <row r="14" spans="1:21" ht="15" thickBot="1" x14ac:dyDescent="0.4">
      <c r="A14" s="3" t="s">
        <v>23</v>
      </c>
      <c r="B14" s="1">
        <v>29287</v>
      </c>
      <c r="C14" s="2"/>
      <c r="D14" s="1">
        <v>2436</v>
      </c>
      <c r="E14" s="2"/>
      <c r="F14" s="1">
        <v>26786</v>
      </c>
      <c r="G14" s="1">
        <v>8177</v>
      </c>
      <c r="H14" s="2">
        <v>680</v>
      </c>
      <c r="I14" s="1">
        <v>102493</v>
      </c>
      <c r="J14" s="1">
        <v>28617</v>
      </c>
      <c r="K14" s="7"/>
      <c r="L14" s="26">
        <f t="shared" si="0"/>
        <v>8.3176836138901214E-2</v>
      </c>
      <c r="M14" s="4">
        <f t="shared" si="1"/>
        <v>162400</v>
      </c>
      <c r="N14" s="5">
        <f t="shared" si="2"/>
        <v>0.83506157635467981</v>
      </c>
      <c r="O14" s="5"/>
      <c r="P14" s="22">
        <f t="shared" si="3"/>
        <v>24360</v>
      </c>
      <c r="Q14" s="22">
        <f t="shared" si="4"/>
        <v>97440</v>
      </c>
      <c r="R14" s="22">
        <f t="shared" si="5"/>
        <v>40600</v>
      </c>
      <c r="S14" s="22">
        <f t="shared" si="6"/>
        <v>20300</v>
      </c>
      <c r="T14" s="22">
        <f t="shared" si="7"/>
        <v>2436</v>
      </c>
      <c r="U14" s="19">
        <f t="shared" si="8"/>
        <v>159964</v>
      </c>
    </row>
    <row r="15" spans="1:21" ht="15" thickBot="1" x14ac:dyDescent="0.4">
      <c r="A15" s="57" t="s">
        <v>14</v>
      </c>
      <c r="B15" s="1">
        <v>29140</v>
      </c>
      <c r="C15" s="2"/>
      <c r="D15" s="1">
        <v>1993</v>
      </c>
      <c r="E15" s="2"/>
      <c r="F15" s="1">
        <v>9844</v>
      </c>
      <c r="G15" s="1">
        <v>6248</v>
      </c>
      <c r="H15" s="2">
        <v>427</v>
      </c>
      <c r="I15" s="1">
        <v>172858</v>
      </c>
      <c r="J15" s="1">
        <v>37065</v>
      </c>
      <c r="K15" s="7"/>
      <c r="L15" s="26">
        <f t="shared" si="0"/>
        <v>6.839396019217571E-2</v>
      </c>
      <c r="M15" s="4">
        <f t="shared" si="1"/>
        <v>132866.66666666669</v>
      </c>
      <c r="N15" s="5">
        <f t="shared" si="2"/>
        <v>0.92591068740592075</v>
      </c>
      <c r="O15" s="5"/>
      <c r="P15" s="22">
        <f t="shared" si="3"/>
        <v>19930.000000000004</v>
      </c>
      <c r="Q15" s="22">
        <f t="shared" si="4"/>
        <v>79720.000000000015</v>
      </c>
      <c r="R15" s="22">
        <f t="shared" si="5"/>
        <v>33216.666666666672</v>
      </c>
      <c r="S15" s="22">
        <f t="shared" si="6"/>
        <v>16608.333333333336</v>
      </c>
      <c r="T15" s="22">
        <f t="shared" si="7"/>
        <v>1993.0000000000002</v>
      </c>
      <c r="U15" s="19">
        <f t="shared" si="8"/>
        <v>130873.66666666669</v>
      </c>
    </row>
    <row r="16" spans="1:21" ht="15" thickBot="1" x14ac:dyDescent="0.4">
      <c r="A16" s="3" t="s">
        <v>16</v>
      </c>
      <c r="B16" s="1">
        <v>28488</v>
      </c>
      <c r="C16" s="55">
        <v>156</v>
      </c>
      <c r="D16" s="1">
        <v>1174</v>
      </c>
      <c r="E16" s="2"/>
      <c r="F16" s="1">
        <v>27283</v>
      </c>
      <c r="G16" s="1">
        <v>2767</v>
      </c>
      <c r="H16" s="2">
        <v>114</v>
      </c>
      <c r="I16" s="1">
        <v>174800</v>
      </c>
      <c r="J16" s="1">
        <v>16975</v>
      </c>
      <c r="K16" s="8"/>
      <c r="L16" s="26">
        <f t="shared" si="0"/>
        <v>4.1210334175793319E-2</v>
      </c>
      <c r="M16" s="4">
        <f t="shared" si="1"/>
        <v>78266.666666666672</v>
      </c>
      <c r="N16" s="5">
        <f t="shared" si="2"/>
        <v>0.65140971039182283</v>
      </c>
      <c r="O16" s="5"/>
      <c r="P16" s="22">
        <f t="shared" si="3"/>
        <v>11740</v>
      </c>
      <c r="Q16" s="22">
        <f t="shared" si="4"/>
        <v>46960</v>
      </c>
      <c r="R16" s="22">
        <f t="shared" si="5"/>
        <v>19566.666666666668</v>
      </c>
      <c r="S16" s="22">
        <f t="shared" si="6"/>
        <v>9783.3333333333339</v>
      </c>
      <c r="T16" s="22">
        <f t="shared" si="7"/>
        <v>1174</v>
      </c>
      <c r="U16" s="19">
        <f t="shared" si="8"/>
        <v>77092.666666666672</v>
      </c>
    </row>
    <row r="17" spans="1:21" ht="15" thickBot="1" x14ac:dyDescent="0.4">
      <c r="A17" s="3" t="s">
        <v>26</v>
      </c>
      <c r="B17" s="1">
        <v>24473</v>
      </c>
      <c r="C17" s="2"/>
      <c r="D17" s="1">
        <v>1251</v>
      </c>
      <c r="E17" s="2"/>
      <c r="F17" s="1">
        <v>21705</v>
      </c>
      <c r="G17" s="1">
        <v>4076</v>
      </c>
      <c r="H17" s="2">
        <v>208</v>
      </c>
      <c r="I17" s="1">
        <v>125522</v>
      </c>
      <c r="J17" s="1">
        <v>20908</v>
      </c>
      <c r="K17" s="8"/>
      <c r="L17" s="26">
        <f t="shared" si="0"/>
        <v>5.1117558125280925E-2</v>
      </c>
      <c r="M17" s="4">
        <f t="shared" si="1"/>
        <v>83400</v>
      </c>
      <c r="N17" s="5">
        <f t="shared" si="2"/>
        <v>0.7397482014388489</v>
      </c>
      <c r="O17" s="5"/>
      <c r="P17" s="22">
        <f t="shared" si="3"/>
        <v>12510</v>
      </c>
      <c r="Q17" s="22">
        <f t="shared" si="4"/>
        <v>50040</v>
      </c>
      <c r="R17" s="22">
        <f t="shared" si="5"/>
        <v>20850</v>
      </c>
      <c r="S17" s="22">
        <f t="shared" si="6"/>
        <v>10425</v>
      </c>
      <c r="T17" s="22">
        <f t="shared" si="7"/>
        <v>1251</v>
      </c>
      <c r="U17" s="19">
        <f t="shared" si="8"/>
        <v>82149</v>
      </c>
    </row>
    <row r="18" spans="1:21" ht="15" thickBot="1" x14ac:dyDescent="0.4">
      <c r="A18" s="57" t="s">
        <v>21</v>
      </c>
      <c r="B18" s="1">
        <v>19335</v>
      </c>
      <c r="C18" s="2"/>
      <c r="D18" s="1">
        <v>1021</v>
      </c>
      <c r="E18" s="2"/>
      <c r="F18" s="1">
        <v>17866</v>
      </c>
      <c r="G18" s="1">
        <v>1661</v>
      </c>
      <c r="H18" s="2">
        <v>88</v>
      </c>
      <c r="I18" s="1">
        <v>145021</v>
      </c>
      <c r="J18" s="1">
        <v>12457</v>
      </c>
      <c r="K18" s="7"/>
      <c r="L18" s="26">
        <f t="shared" si="0"/>
        <v>5.2805792604085855E-2</v>
      </c>
      <c r="M18" s="4">
        <f t="shared" si="1"/>
        <v>68066.666666666672</v>
      </c>
      <c r="N18" s="5">
        <f t="shared" si="2"/>
        <v>0.73752203721841336</v>
      </c>
      <c r="O18" s="5"/>
      <c r="P18" s="22">
        <f t="shared" si="3"/>
        <v>10210</v>
      </c>
      <c r="Q18" s="22">
        <f t="shared" si="4"/>
        <v>40840</v>
      </c>
      <c r="R18" s="22">
        <f t="shared" si="5"/>
        <v>17016.666666666668</v>
      </c>
      <c r="S18" s="22">
        <f t="shared" si="6"/>
        <v>8508.3333333333339</v>
      </c>
      <c r="T18" s="22">
        <f t="shared" si="7"/>
        <v>1021</v>
      </c>
      <c r="U18" s="19">
        <f t="shared" si="8"/>
        <v>67045.666666666672</v>
      </c>
    </row>
    <row r="19" spans="1:21" ht="15" thickBot="1" x14ac:dyDescent="0.4">
      <c r="A19" s="3" t="s">
        <v>27</v>
      </c>
      <c r="B19" s="1">
        <v>19295</v>
      </c>
      <c r="C19" s="2"/>
      <c r="D19" s="1">
        <v>1229</v>
      </c>
      <c r="E19" s="2"/>
      <c r="F19" s="1">
        <v>18052</v>
      </c>
      <c r="G19" s="1">
        <v>2907</v>
      </c>
      <c r="H19" s="2">
        <v>185</v>
      </c>
      <c r="I19" s="1">
        <v>104141</v>
      </c>
      <c r="J19" s="1">
        <v>15690</v>
      </c>
      <c r="K19" s="7"/>
      <c r="L19" s="26">
        <f t="shared" si="0"/>
        <v>6.3695257838818353E-2</v>
      </c>
      <c r="M19" s="4">
        <f t="shared" si="1"/>
        <v>81933.333333333343</v>
      </c>
      <c r="N19" s="5">
        <f t="shared" si="2"/>
        <v>0.77967453213995119</v>
      </c>
      <c r="O19" s="5"/>
      <c r="P19" s="22">
        <f t="shared" si="3"/>
        <v>12290.000000000002</v>
      </c>
      <c r="Q19" s="22">
        <f t="shared" si="4"/>
        <v>49160.000000000007</v>
      </c>
      <c r="R19" s="22">
        <f t="shared" si="5"/>
        <v>20483.333333333336</v>
      </c>
      <c r="S19" s="22">
        <f t="shared" si="6"/>
        <v>10241.666666666668</v>
      </c>
      <c r="T19" s="22">
        <f t="shared" si="7"/>
        <v>1229</v>
      </c>
      <c r="U19" s="19">
        <f t="shared" si="8"/>
        <v>80704.333333333343</v>
      </c>
    </row>
    <row r="20" spans="1:21" ht="15" thickBot="1" x14ac:dyDescent="0.4">
      <c r="A20" s="3" t="s">
        <v>29</v>
      </c>
      <c r="B20" s="1">
        <v>17731</v>
      </c>
      <c r="C20" s="2"/>
      <c r="D20" s="2">
        <v>616</v>
      </c>
      <c r="E20" s="2"/>
      <c r="F20" s="1">
        <v>14803</v>
      </c>
      <c r="G20" s="1">
        <v>2107</v>
      </c>
      <c r="H20" s="2">
        <v>73</v>
      </c>
      <c r="I20" s="1">
        <v>112450</v>
      </c>
      <c r="J20" s="1">
        <v>13365</v>
      </c>
      <c r="K20" s="7"/>
      <c r="L20" s="26">
        <f t="shared" si="0"/>
        <v>3.4741413343861036E-2</v>
      </c>
      <c r="M20" s="4">
        <f t="shared" si="1"/>
        <v>41066.666666666672</v>
      </c>
      <c r="N20" s="5">
        <f t="shared" si="2"/>
        <v>0.63953733766233767</v>
      </c>
      <c r="O20" s="5"/>
      <c r="P20" s="22">
        <f t="shared" si="3"/>
        <v>6160.0000000000009</v>
      </c>
      <c r="Q20" s="22">
        <f t="shared" si="4"/>
        <v>24640.000000000004</v>
      </c>
      <c r="R20" s="22">
        <f t="shared" si="5"/>
        <v>10266.666666666668</v>
      </c>
      <c r="S20" s="22">
        <f t="shared" si="6"/>
        <v>5133.3333333333339</v>
      </c>
      <c r="T20" s="22">
        <f t="shared" si="7"/>
        <v>616</v>
      </c>
      <c r="U20" s="19">
        <f t="shared" si="8"/>
        <v>40450.666666666672</v>
      </c>
    </row>
    <row r="21" spans="1:21" ht="15" thickBot="1" x14ac:dyDescent="0.4">
      <c r="A21" s="3" t="s">
        <v>18</v>
      </c>
      <c r="B21" s="1">
        <v>16225</v>
      </c>
      <c r="C21" s="2"/>
      <c r="D21" s="2">
        <v>832</v>
      </c>
      <c r="E21" s="2"/>
      <c r="F21" s="1">
        <v>14834</v>
      </c>
      <c r="G21" s="1">
        <v>2933</v>
      </c>
      <c r="H21" s="2">
        <v>150</v>
      </c>
      <c r="I21" s="1">
        <v>78179</v>
      </c>
      <c r="J21" s="1">
        <v>14134</v>
      </c>
      <c r="K21" s="8"/>
      <c r="L21" s="26">
        <f t="shared" si="0"/>
        <v>5.1278890600924498E-2</v>
      </c>
      <c r="M21" s="4">
        <f t="shared" si="1"/>
        <v>55466.666666666672</v>
      </c>
      <c r="N21" s="5">
        <f t="shared" si="2"/>
        <v>0.73256009615384621</v>
      </c>
      <c r="O21" s="5"/>
      <c r="P21" s="22">
        <f t="shared" si="3"/>
        <v>8320</v>
      </c>
      <c r="Q21" s="22">
        <f t="shared" si="4"/>
        <v>33280</v>
      </c>
      <c r="R21" s="22">
        <f t="shared" si="5"/>
        <v>13866.666666666668</v>
      </c>
      <c r="S21" s="22">
        <f t="shared" si="6"/>
        <v>6933.3333333333339</v>
      </c>
      <c r="T21" s="22">
        <f t="shared" si="7"/>
        <v>832</v>
      </c>
      <c r="U21" s="19">
        <f t="shared" si="8"/>
        <v>54634.666666666672</v>
      </c>
    </row>
    <row r="22" spans="1:21" ht="15" thickBot="1" x14ac:dyDescent="0.4">
      <c r="A22" s="3" t="s">
        <v>9</v>
      </c>
      <c r="B22" s="1">
        <v>15512</v>
      </c>
      <c r="C22" s="2"/>
      <c r="D22" s="2">
        <v>836</v>
      </c>
      <c r="E22" s="2"/>
      <c r="F22" s="1">
        <v>12825</v>
      </c>
      <c r="G22" s="1">
        <v>2127</v>
      </c>
      <c r="H22" s="2">
        <v>115</v>
      </c>
      <c r="I22" s="1">
        <v>193981</v>
      </c>
      <c r="J22" s="1">
        <v>26593</v>
      </c>
      <c r="K22" s="7"/>
      <c r="L22" s="26">
        <f t="shared" si="0"/>
        <v>5.3893759669932956E-2</v>
      </c>
      <c r="M22" s="4">
        <f t="shared" si="1"/>
        <v>55733.333333333336</v>
      </c>
      <c r="N22" s="5">
        <f t="shared" si="2"/>
        <v>0.76988636363636365</v>
      </c>
      <c r="O22" s="5"/>
      <c r="P22" s="22">
        <f t="shared" si="3"/>
        <v>8360</v>
      </c>
      <c r="Q22" s="22">
        <f t="shared" si="4"/>
        <v>33440</v>
      </c>
      <c r="R22" s="22">
        <f t="shared" si="5"/>
        <v>13933.333333333334</v>
      </c>
      <c r="S22" s="22">
        <f t="shared" si="6"/>
        <v>6966.666666666667</v>
      </c>
      <c r="T22" s="22">
        <f t="shared" si="7"/>
        <v>836</v>
      </c>
      <c r="U22" s="19">
        <f t="shared" si="8"/>
        <v>54897.333333333336</v>
      </c>
    </row>
    <row r="23" spans="1:21" ht="15" thickBot="1" x14ac:dyDescent="0.4">
      <c r="A23" s="3" t="s">
        <v>20</v>
      </c>
      <c r="B23" s="1">
        <v>12661</v>
      </c>
      <c r="C23" s="2"/>
      <c r="D23" s="2">
        <v>209</v>
      </c>
      <c r="E23" s="2"/>
      <c r="F23" s="1">
        <v>6734</v>
      </c>
      <c r="G23" s="1">
        <v>1904</v>
      </c>
      <c r="H23" s="2">
        <v>31</v>
      </c>
      <c r="I23" s="1">
        <v>196276</v>
      </c>
      <c r="J23" s="1">
        <v>29510</v>
      </c>
      <c r="K23" s="7"/>
      <c r="L23" s="26">
        <f t="shared" si="0"/>
        <v>1.6507384882710686E-2</v>
      </c>
      <c r="M23" s="4">
        <f t="shared" si="1"/>
        <v>13933.333333333334</v>
      </c>
      <c r="N23" s="5">
        <f t="shared" si="2"/>
        <v>0.51669856459330143</v>
      </c>
      <c r="O23" s="5"/>
      <c r="P23" s="22">
        <f t="shared" si="3"/>
        <v>2090</v>
      </c>
      <c r="Q23" s="22">
        <f t="shared" si="4"/>
        <v>8360</v>
      </c>
      <c r="R23" s="22">
        <f t="shared" si="5"/>
        <v>3483.3333333333335</v>
      </c>
      <c r="S23" s="22">
        <f t="shared" si="6"/>
        <v>1741.6666666666667</v>
      </c>
      <c r="T23" s="22">
        <f t="shared" si="7"/>
        <v>209</v>
      </c>
      <c r="U23" s="19">
        <f t="shared" si="8"/>
        <v>13724.333333333334</v>
      </c>
    </row>
    <row r="24" spans="1:21" ht="15" thickBot="1" x14ac:dyDescent="0.4">
      <c r="A24" s="3" t="s">
        <v>24</v>
      </c>
      <c r="B24" s="1">
        <v>11579</v>
      </c>
      <c r="C24" s="2"/>
      <c r="D24" s="2">
        <v>430</v>
      </c>
      <c r="E24" s="2"/>
      <c r="F24" s="1">
        <v>9341</v>
      </c>
      <c r="G24" s="1">
        <v>1140</v>
      </c>
      <c r="H24" s="2">
        <v>42</v>
      </c>
      <c r="I24" s="1">
        <v>139475</v>
      </c>
      <c r="J24" s="1">
        <v>13734</v>
      </c>
      <c r="K24" s="7"/>
      <c r="L24" s="26">
        <f t="shared" si="0"/>
        <v>3.7136194835478017E-2</v>
      </c>
      <c r="M24" s="4">
        <f t="shared" si="1"/>
        <v>28666.666666666668</v>
      </c>
      <c r="N24" s="5">
        <f t="shared" si="2"/>
        <v>0.67415116279069764</v>
      </c>
      <c r="O24" s="5"/>
      <c r="P24" s="22">
        <f t="shared" si="3"/>
        <v>4300</v>
      </c>
      <c r="Q24" s="22">
        <f t="shared" si="4"/>
        <v>17200</v>
      </c>
      <c r="R24" s="22">
        <f t="shared" si="5"/>
        <v>7166.666666666667</v>
      </c>
      <c r="S24" s="22">
        <f t="shared" si="6"/>
        <v>3583.3333333333335</v>
      </c>
      <c r="T24" s="22">
        <f t="shared" si="7"/>
        <v>430</v>
      </c>
      <c r="U24" s="19">
        <f t="shared" si="8"/>
        <v>28236.666666666668</v>
      </c>
    </row>
    <row r="25" spans="1:21" ht="15" thickBot="1" x14ac:dyDescent="0.4">
      <c r="A25" s="3" t="s">
        <v>40</v>
      </c>
      <c r="B25" s="1">
        <v>9289</v>
      </c>
      <c r="C25" s="2"/>
      <c r="D25" s="2">
        <v>296</v>
      </c>
      <c r="E25" s="2"/>
      <c r="F25" s="1">
        <v>8651</v>
      </c>
      <c r="G25" s="1">
        <v>8791</v>
      </c>
      <c r="H25" s="2">
        <v>280</v>
      </c>
      <c r="I25" s="1">
        <v>69928</v>
      </c>
      <c r="J25" s="1">
        <v>66181</v>
      </c>
      <c r="K25" s="8"/>
      <c r="L25" s="26">
        <f t="shared" si="0"/>
        <v>3.1865647540101197E-2</v>
      </c>
      <c r="M25" s="4">
        <f t="shared" si="1"/>
        <v>19733.333333333336</v>
      </c>
      <c r="N25" s="5">
        <f t="shared" si="2"/>
        <v>0.56160472972972975</v>
      </c>
      <c r="O25" s="5"/>
      <c r="P25" s="22">
        <f t="shared" si="3"/>
        <v>2960.0000000000005</v>
      </c>
      <c r="Q25" s="22">
        <f t="shared" si="4"/>
        <v>11840.000000000002</v>
      </c>
      <c r="R25" s="22">
        <f t="shared" si="5"/>
        <v>4933.3333333333339</v>
      </c>
      <c r="S25" s="22">
        <f t="shared" si="6"/>
        <v>2466.666666666667</v>
      </c>
      <c r="T25" s="22">
        <f t="shared" si="7"/>
        <v>296</v>
      </c>
      <c r="U25" s="19">
        <f t="shared" si="8"/>
        <v>19437.333333333336</v>
      </c>
    </row>
    <row r="26" spans="1:21" ht="15" thickBot="1" x14ac:dyDescent="0.4">
      <c r="A26" s="3" t="s">
        <v>41</v>
      </c>
      <c r="B26" s="1">
        <v>8641</v>
      </c>
      <c r="C26" s="2"/>
      <c r="D26" s="2">
        <v>175</v>
      </c>
      <c r="E26" s="2"/>
      <c r="F26" s="1">
        <v>5310</v>
      </c>
      <c r="G26" s="1">
        <v>2759</v>
      </c>
      <c r="H26" s="2">
        <v>56</v>
      </c>
      <c r="I26" s="1">
        <v>49727</v>
      </c>
      <c r="J26" s="1">
        <v>15875</v>
      </c>
      <c r="K26" s="7"/>
      <c r="L26" s="26">
        <f t="shared" si="0"/>
        <v>2.0252285615090845E-2</v>
      </c>
      <c r="M26" s="4">
        <f t="shared" si="1"/>
        <v>11666.666666666668</v>
      </c>
      <c r="N26" s="5">
        <f t="shared" si="2"/>
        <v>0.54485714285714293</v>
      </c>
      <c r="O26" s="5"/>
      <c r="P26" s="22">
        <f t="shared" si="3"/>
        <v>1750.0000000000002</v>
      </c>
      <c r="Q26" s="22">
        <f t="shared" si="4"/>
        <v>7000.0000000000009</v>
      </c>
      <c r="R26" s="22">
        <f t="shared" si="5"/>
        <v>2916.666666666667</v>
      </c>
      <c r="S26" s="22">
        <f t="shared" si="6"/>
        <v>1458.3333333333335</v>
      </c>
      <c r="T26" s="22">
        <f t="shared" si="7"/>
        <v>175</v>
      </c>
      <c r="U26" s="19">
        <f t="shared" si="8"/>
        <v>11491.666666666668</v>
      </c>
    </row>
    <row r="27" spans="1:21" ht="15" thickBot="1" x14ac:dyDescent="0.4">
      <c r="A27" s="3" t="s">
        <v>33</v>
      </c>
      <c r="B27" s="1">
        <v>8364</v>
      </c>
      <c r="C27" s="2"/>
      <c r="D27" s="2">
        <v>348</v>
      </c>
      <c r="E27" s="2"/>
      <c r="F27" s="1">
        <v>7946</v>
      </c>
      <c r="G27" s="1">
        <v>1204</v>
      </c>
      <c r="H27" s="2">
        <v>50</v>
      </c>
      <c r="I27" s="1">
        <v>77997</v>
      </c>
      <c r="J27" s="1">
        <v>11228</v>
      </c>
      <c r="K27" s="8"/>
      <c r="L27" s="26">
        <f t="shared" si="0"/>
        <v>4.1606886657101862E-2</v>
      </c>
      <c r="M27" s="4">
        <f t="shared" si="1"/>
        <v>23200</v>
      </c>
      <c r="N27" s="5">
        <f t="shared" si="2"/>
        <v>0.65749999999999997</v>
      </c>
      <c r="O27" s="5"/>
      <c r="P27" s="22">
        <f t="shared" si="3"/>
        <v>3480</v>
      </c>
      <c r="Q27" s="22">
        <f t="shared" si="4"/>
        <v>13920</v>
      </c>
      <c r="R27" s="22">
        <f t="shared" si="5"/>
        <v>5800</v>
      </c>
      <c r="S27" s="22">
        <f t="shared" si="6"/>
        <v>2900</v>
      </c>
      <c r="T27" s="22">
        <f t="shared" si="7"/>
        <v>348</v>
      </c>
      <c r="U27" s="19">
        <f t="shared" si="8"/>
        <v>22852</v>
      </c>
    </row>
    <row r="28" spans="1:21" ht="15" thickBot="1" x14ac:dyDescent="0.4">
      <c r="A28" s="3" t="s">
        <v>35</v>
      </c>
      <c r="B28" s="1">
        <v>8328</v>
      </c>
      <c r="C28" s="2"/>
      <c r="D28" s="2">
        <v>377</v>
      </c>
      <c r="E28" s="2"/>
      <c r="F28" s="1">
        <v>6033</v>
      </c>
      <c r="G28" s="1">
        <v>1367</v>
      </c>
      <c r="H28" s="2">
        <v>62</v>
      </c>
      <c r="I28" s="1">
        <v>82152</v>
      </c>
      <c r="J28" s="1">
        <v>13490</v>
      </c>
      <c r="K28" s="7"/>
      <c r="L28" s="26">
        <f t="shared" si="0"/>
        <v>4.5268972142170988E-2</v>
      </c>
      <c r="M28" s="4">
        <f t="shared" si="1"/>
        <v>25133.333333333336</v>
      </c>
      <c r="N28" s="5">
        <f t="shared" si="2"/>
        <v>0.75996021220159149</v>
      </c>
      <c r="O28" s="5"/>
      <c r="P28" s="22">
        <f t="shared" si="3"/>
        <v>3770</v>
      </c>
      <c r="Q28" s="22">
        <f t="shared" si="4"/>
        <v>15080</v>
      </c>
      <c r="R28" s="22">
        <f t="shared" si="5"/>
        <v>6283.3333333333339</v>
      </c>
      <c r="S28" s="22">
        <f t="shared" si="6"/>
        <v>3141.666666666667</v>
      </c>
      <c r="T28" s="22">
        <f t="shared" si="7"/>
        <v>377</v>
      </c>
      <c r="U28" s="19">
        <f t="shared" si="8"/>
        <v>24756.333333333336</v>
      </c>
    </row>
    <row r="29" spans="1:21" ht="15" thickBot="1" x14ac:dyDescent="0.4">
      <c r="A29" s="3" t="s">
        <v>22</v>
      </c>
      <c r="B29" s="1">
        <v>7660</v>
      </c>
      <c r="C29" s="2"/>
      <c r="D29" s="2">
        <v>334</v>
      </c>
      <c r="E29" s="2"/>
      <c r="F29" s="1">
        <v>4116</v>
      </c>
      <c r="G29" s="1">
        <v>1326</v>
      </c>
      <c r="H29" s="2">
        <v>58</v>
      </c>
      <c r="I29" s="1">
        <v>83230</v>
      </c>
      <c r="J29" s="1">
        <v>14404</v>
      </c>
      <c r="K29" s="7"/>
      <c r="L29" s="26">
        <f t="shared" si="0"/>
        <v>4.3603133159268927E-2</v>
      </c>
      <c r="M29" s="4">
        <f t="shared" si="1"/>
        <v>22266.666666666668</v>
      </c>
      <c r="N29" s="5">
        <f t="shared" si="2"/>
        <v>0.81514970059880243</v>
      </c>
      <c r="O29" s="5"/>
      <c r="P29" s="22">
        <f t="shared" si="3"/>
        <v>3340</v>
      </c>
      <c r="Q29" s="22">
        <f t="shared" si="4"/>
        <v>13360</v>
      </c>
      <c r="R29" s="22">
        <f t="shared" si="5"/>
        <v>5566.666666666667</v>
      </c>
      <c r="S29" s="22">
        <f t="shared" si="6"/>
        <v>2783.3333333333335</v>
      </c>
      <c r="T29" s="22">
        <f t="shared" si="7"/>
        <v>334</v>
      </c>
      <c r="U29" s="19">
        <f t="shared" si="8"/>
        <v>21932.666666666668</v>
      </c>
    </row>
    <row r="30" spans="1:21" ht="15" thickBot="1" x14ac:dyDescent="0.4">
      <c r="A30" s="3" t="s">
        <v>36</v>
      </c>
      <c r="B30" s="1">
        <v>7611</v>
      </c>
      <c r="C30" s="2"/>
      <c r="D30" s="2">
        <v>289</v>
      </c>
      <c r="E30" s="2"/>
      <c r="F30" s="1">
        <v>7302</v>
      </c>
      <c r="G30" s="1">
        <v>1565</v>
      </c>
      <c r="H30" s="2">
        <v>59</v>
      </c>
      <c r="I30" s="1">
        <v>96860</v>
      </c>
      <c r="J30" s="1">
        <v>19911</v>
      </c>
      <c r="K30" s="8"/>
      <c r="L30" s="26">
        <f t="shared" si="0"/>
        <v>3.7971357246091186E-2</v>
      </c>
      <c r="M30" s="4">
        <f t="shared" si="1"/>
        <v>19266.666666666668</v>
      </c>
      <c r="N30" s="5">
        <f t="shared" si="2"/>
        <v>0.62100346020761243</v>
      </c>
      <c r="O30" s="5"/>
      <c r="P30" s="22">
        <f t="shared" si="3"/>
        <v>2890</v>
      </c>
      <c r="Q30" s="22">
        <f t="shared" si="4"/>
        <v>11560</v>
      </c>
      <c r="R30" s="22">
        <f t="shared" si="5"/>
        <v>4816.666666666667</v>
      </c>
      <c r="S30" s="22">
        <f t="shared" si="6"/>
        <v>2408.3333333333335</v>
      </c>
      <c r="T30" s="22">
        <f t="shared" si="7"/>
        <v>289</v>
      </c>
      <c r="U30" s="19">
        <f t="shared" si="8"/>
        <v>18977.666666666668</v>
      </c>
    </row>
    <row r="31" spans="1:21" ht="15" thickBot="1" x14ac:dyDescent="0.4">
      <c r="A31" s="3" t="s">
        <v>30</v>
      </c>
      <c r="B31" s="1">
        <v>7441</v>
      </c>
      <c r="C31" s="2"/>
      <c r="D31" s="2">
        <v>291</v>
      </c>
      <c r="E31" s="2"/>
      <c r="F31" s="1">
        <v>3737</v>
      </c>
      <c r="G31" s="1">
        <v>2490</v>
      </c>
      <c r="H31" s="2">
        <v>97</v>
      </c>
      <c r="I31" s="1">
        <v>74475</v>
      </c>
      <c r="J31" s="1">
        <v>24918</v>
      </c>
      <c r="K31" s="7"/>
      <c r="L31" s="26">
        <f t="shared" si="0"/>
        <v>3.9107646821663754E-2</v>
      </c>
      <c r="M31" s="4">
        <f t="shared" si="1"/>
        <v>19400</v>
      </c>
      <c r="N31" s="5">
        <f t="shared" si="2"/>
        <v>0.80737113402061855</v>
      </c>
      <c r="O31" s="5"/>
      <c r="P31" s="22">
        <f t="shared" si="3"/>
        <v>2910</v>
      </c>
      <c r="Q31" s="22">
        <f t="shared" si="4"/>
        <v>11640</v>
      </c>
      <c r="R31" s="22">
        <f t="shared" si="5"/>
        <v>4850</v>
      </c>
      <c r="S31" s="22">
        <f t="shared" si="6"/>
        <v>2425</v>
      </c>
      <c r="T31" s="22">
        <f t="shared" si="7"/>
        <v>291</v>
      </c>
      <c r="U31" s="19">
        <f t="shared" si="8"/>
        <v>19109</v>
      </c>
    </row>
    <row r="32" spans="1:21" ht="15" thickBot="1" x14ac:dyDescent="0.4">
      <c r="A32" s="3" t="s">
        <v>25</v>
      </c>
      <c r="B32" s="1">
        <v>6489</v>
      </c>
      <c r="C32" s="2"/>
      <c r="D32" s="2">
        <v>267</v>
      </c>
      <c r="E32" s="2"/>
      <c r="F32" s="1">
        <v>1341</v>
      </c>
      <c r="G32" s="1">
        <v>1309</v>
      </c>
      <c r="H32" s="2">
        <v>54</v>
      </c>
      <c r="I32" s="1">
        <v>61616</v>
      </c>
      <c r="J32" s="1">
        <v>12433</v>
      </c>
      <c r="K32" s="7"/>
      <c r="L32" s="26">
        <f t="shared" si="0"/>
        <v>4.1146555709662504E-2</v>
      </c>
      <c r="M32" s="30">
        <f t="shared" si="1"/>
        <v>17800</v>
      </c>
      <c r="N32" s="31">
        <f t="shared" si="2"/>
        <v>0.92466292134831463</v>
      </c>
      <c r="O32" s="5"/>
      <c r="P32" s="22">
        <f t="shared" si="3"/>
        <v>2670</v>
      </c>
      <c r="Q32" s="22">
        <f t="shared" si="4"/>
        <v>10680</v>
      </c>
      <c r="R32" s="22">
        <f t="shared" si="5"/>
        <v>4450</v>
      </c>
      <c r="S32" s="22">
        <f t="shared" si="6"/>
        <v>2225</v>
      </c>
      <c r="T32" s="22">
        <f t="shared" si="7"/>
        <v>267</v>
      </c>
      <c r="U32" s="19">
        <f t="shared" si="8"/>
        <v>17533</v>
      </c>
    </row>
    <row r="33" spans="1:21" ht="15" thickBot="1" x14ac:dyDescent="0.4">
      <c r="A33" s="3" t="s">
        <v>32</v>
      </c>
      <c r="B33" s="1">
        <v>6228</v>
      </c>
      <c r="C33" s="2"/>
      <c r="D33" s="2">
        <v>395</v>
      </c>
      <c r="E33" s="2"/>
      <c r="F33" s="1">
        <v>3436</v>
      </c>
      <c r="G33" s="1">
        <v>1127</v>
      </c>
      <c r="H33" s="2">
        <v>71</v>
      </c>
      <c r="I33" s="1">
        <v>79007</v>
      </c>
      <c r="J33" s="1">
        <v>14294</v>
      </c>
      <c r="K33" s="7"/>
      <c r="L33" s="26">
        <f t="shared" si="0"/>
        <v>6.3423249839434814E-2</v>
      </c>
      <c r="M33" s="4">
        <f t="shared" si="1"/>
        <v>26333.333333333336</v>
      </c>
      <c r="N33" s="5">
        <f t="shared" si="2"/>
        <v>0.86951898734177213</v>
      </c>
      <c r="O33" s="5"/>
      <c r="P33" s="22">
        <f t="shared" si="3"/>
        <v>3950</v>
      </c>
      <c r="Q33" s="22">
        <f t="shared" si="4"/>
        <v>15800</v>
      </c>
      <c r="R33" s="22">
        <f t="shared" si="5"/>
        <v>6583.3333333333339</v>
      </c>
      <c r="S33" s="22">
        <f t="shared" si="6"/>
        <v>3291.666666666667</v>
      </c>
      <c r="T33" s="22">
        <f t="shared" si="7"/>
        <v>395</v>
      </c>
      <c r="U33" s="19">
        <f t="shared" si="8"/>
        <v>25938.333333333336</v>
      </c>
    </row>
    <row r="34" spans="1:21" ht="15" thickBot="1" x14ac:dyDescent="0.4">
      <c r="A34" s="3" t="s">
        <v>50</v>
      </c>
      <c r="B34" s="1">
        <v>5326</v>
      </c>
      <c r="C34" s="2"/>
      <c r="D34" s="2">
        <v>76</v>
      </c>
      <c r="E34" s="2"/>
      <c r="F34" s="1">
        <v>5228</v>
      </c>
      <c r="G34" s="1">
        <v>2796</v>
      </c>
      <c r="H34" s="2">
        <v>40</v>
      </c>
      <c r="I34" s="1">
        <v>31332</v>
      </c>
      <c r="J34" s="1">
        <v>16449</v>
      </c>
      <c r="K34" s="7"/>
      <c r="L34" s="26">
        <f t="shared" si="0"/>
        <v>1.426962072850169E-2</v>
      </c>
      <c r="M34" s="4">
        <f t="shared" si="1"/>
        <v>5066.666666666667</v>
      </c>
      <c r="N34" s="5">
        <f t="shared" si="2"/>
        <v>3.1842105263157831E-2</v>
      </c>
      <c r="O34" s="5"/>
      <c r="P34" s="22">
        <f t="shared" si="3"/>
        <v>760</v>
      </c>
      <c r="Q34" s="22">
        <f t="shared" si="4"/>
        <v>3040</v>
      </c>
      <c r="R34" s="22">
        <f t="shared" si="5"/>
        <v>1266.6666666666667</v>
      </c>
      <c r="S34" s="22">
        <f t="shared" si="6"/>
        <v>633.33333333333337</v>
      </c>
      <c r="T34" s="22">
        <f t="shared" si="7"/>
        <v>76</v>
      </c>
      <c r="U34" s="19">
        <f t="shared" si="8"/>
        <v>4990.666666666667</v>
      </c>
    </row>
    <row r="35" spans="1:21" ht="15" thickBot="1" x14ac:dyDescent="0.4">
      <c r="A35" s="3" t="s">
        <v>31</v>
      </c>
      <c r="B35" s="1">
        <v>5311</v>
      </c>
      <c r="C35" s="2"/>
      <c r="D35" s="2">
        <v>257</v>
      </c>
      <c r="E35" s="2"/>
      <c r="F35" s="1">
        <v>2149</v>
      </c>
      <c r="G35" s="1">
        <v>1817</v>
      </c>
      <c r="H35" s="2">
        <v>88</v>
      </c>
      <c r="I35" s="1">
        <v>54918</v>
      </c>
      <c r="J35" s="1">
        <v>18789</v>
      </c>
      <c r="K35" s="7"/>
      <c r="L35" s="26">
        <f t="shared" si="0"/>
        <v>4.8390133684805124E-2</v>
      </c>
      <c r="M35" s="4">
        <f t="shared" si="1"/>
        <v>17133.333333333336</v>
      </c>
      <c r="N35" s="5">
        <f t="shared" si="2"/>
        <v>0.87457198443579764</v>
      </c>
      <c r="O35" s="5"/>
      <c r="P35" s="22">
        <f t="shared" si="3"/>
        <v>2570.0000000000005</v>
      </c>
      <c r="Q35" s="22">
        <f t="shared" si="4"/>
        <v>10280.000000000002</v>
      </c>
      <c r="R35" s="22">
        <f t="shared" si="5"/>
        <v>4283.3333333333339</v>
      </c>
      <c r="S35" s="22">
        <f t="shared" si="6"/>
        <v>2141.666666666667</v>
      </c>
      <c r="T35" s="22">
        <f t="shared" si="7"/>
        <v>257</v>
      </c>
      <c r="U35" s="19">
        <f t="shared" si="8"/>
        <v>16876.333333333336</v>
      </c>
    </row>
    <row r="36" spans="1:21" ht="15" thickBot="1" x14ac:dyDescent="0.4">
      <c r="A36" s="3" t="s">
        <v>43</v>
      </c>
      <c r="B36" s="1">
        <v>5038</v>
      </c>
      <c r="C36" s="2"/>
      <c r="D36" s="2">
        <v>168</v>
      </c>
      <c r="E36" s="2"/>
      <c r="F36" s="1">
        <v>3324</v>
      </c>
      <c r="G36" s="1">
        <v>5306</v>
      </c>
      <c r="H36" s="2">
        <v>177</v>
      </c>
      <c r="I36" s="1">
        <v>23112</v>
      </c>
      <c r="J36" s="1">
        <v>24341</v>
      </c>
      <c r="K36" s="8"/>
      <c r="L36" s="26">
        <f t="shared" ref="L36:L57" si="9">D36/B36</f>
        <v>3.33465660976578E-2</v>
      </c>
      <c r="M36" s="4">
        <f t="shared" ref="M36:M58" si="10">D36/$N$1</f>
        <v>11200</v>
      </c>
      <c r="N36" s="5">
        <f t="shared" ref="N36:N58" si="11">ABS(F36-M36)/M36</f>
        <v>0.70321428571428568</v>
      </c>
      <c r="O36" s="5"/>
      <c r="P36" s="22">
        <f t="shared" ref="P36:P57" si="12">$P$2*$M36</f>
        <v>1680</v>
      </c>
      <c r="Q36" s="22">
        <f t="shared" ref="Q36:Q57" si="13">$Q$2*$M36</f>
        <v>6720</v>
      </c>
      <c r="R36" s="22">
        <f t="shared" ref="R36:R57" si="14">$R$2*$M36</f>
        <v>2800</v>
      </c>
      <c r="S36" s="22">
        <f t="shared" ref="S36:S57" si="15">$S$2*$M36</f>
        <v>1400</v>
      </c>
      <c r="T36" s="22">
        <f t="shared" ref="T36:T57" si="16">$T$2*$M36</f>
        <v>168</v>
      </c>
      <c r="U36" s="19">
        <f t="shared" ref="U36:U57" si="17">M36-T36</f>
        <v>11032</v>
      </c>
    </row>
    <row r="37" spans="1:21" ht="15" thickBot="1" x14ac:dyDescent="0.4">
      <c r="A37" s="3" t="s">
        <v>28</v>
      </c>
      <c r="B37" s="1">
        <v>4981</v>
      </c>
      <c r="C37" s="2"/>
      <c r="D37" s="2">
        <v>49</v>
      </c>
      <c r="E37" s="2"/>
      <c r="F37" s="1">
        <v>2747</v>
      </c>
      <c r="G37" s="1">
        <v>1636</v>
      </c>
      <c r="H37" s="2">
        <v>16</v>
      </c>
      <c r="I37" s="1">
        <v>117804</v>
      </c>
      <c r="J37" s="1">
        <v>38683</v>
      </c>
      <c r="K37" s="8"/>
      <c r="L37" s="26">
        <f t="shared" si="9"/>
        <v>9.8373820517968277E-3</v>
      </c>
      <c r="M37" s="4">
        <f t="shared" si="10"/>
        <v>3266.666666666667</v>
      </c>
      <c r="N37" s="5">
        <f t="shared" si="11"/>
        <v>0.1590816326530613</v>
      </c>
      <c r="O37" s="5"/>
      <c r="P37" s="22">
        <f t="shared" si="12"/>
        <v>490</v>
      </c>
      <c r="Q37" s="22">
        <f t="shared" si="13"/>
        <v>1960</v>
      </c>
      <c r="R37" s="22">
        <f t="shared" si="14"/>
        <v>816.66666666666674</v>
      </c>
      <c r="S37" s="22">
        <f t="shared" si="15"/>
        <v>408.33333333333337</v>
      </c>
      <c r="T37" s="22">
        <f t="shared" si="16"/>
        <v>49</v>
      </c>
      <c r="U37" s="19">
        <f t="shared" si="17"/>
        <v>3217.666666666667</v>
      </c>
    </row>
    <row r="38" spans="1:21" ht="15" thickBot="1" x14ac:dyDescent="0.4">
      <c r="A38" s="3" t="s">
        <v>38</v>
      </c>
      <c r="B38" s="1">
        <v>4879</v>
      </c>
      <c r="C38" s="2"/>
      <c r="D38" s="2">
        <v>248</v>
      </c>
      <c r="E38" s="2"/>
      <c r="F38" s="1">
        <v>3509</v>
      </c>
      <c r="G38" s="1">
        <v>1099</v>
      </c>
      <c r="H38" s="2">
        <v>56</v>
      </c>
      <c r="I38" s="1">
        <v>57648</v>
      </c>
      <c r="J38" s="1">
        <v>12983</v>
      </c>
      <c r="K38" s="8"/>
      <c r="L38" s="26">
        <f t="shared" si="9"/>
        <v>5.0830088132814102E-2</v>
      </c>
      <c r="M38" s="4">
        <f t="shared" si="10"/>
        <v>16533.333333333336</v>
      </c>
      <c r="N38" s="5">
        <f t="shared" si="11"/>
        <v>0.78776209677419362</v>
      </c>
      <c r="O38" s="5"/>
      <c r="P38" s="22">
        <f t="shared" si="12"/>
        <v>2480.0000000000005</v>
      </c>
      <c r="Q38" s="22">
        <f t="shared" si="13"/>
        <v>9920.0000000000018</v>
      </c>
      <c r="R38" s="22">
        <f t="shared" si="14"/>
        <v>4133.3333333333339</v>
      </c>
      <c r="S38" s="22">
        <f t="shared" si="15"/>
        <v>2066.666666666667</v>
      </c>
      <c r="T38" s="22">
        <f t="shared" si="16"/>
        <v>248.00000000000003</v>
      </c>
      <c r="U38" s="19">
        <f t="shared" si="17"/>
        <v>16285.333333333336</v>
      </c>
    </row>
    <row r="39" spans="1:21" ht="21.5" thickBot="1" x14ac:dyDescent="0.4">
      <c r="A39" s="3" t="s">
        <v>63</v>
      </c>
      <c r="B39" s="1">
        <v>4797</v>
      </c>
      <c r="C39" s="2"/>
      <c r="D39" s="2">
        <v>240</v>
      </c>
      <c r="E39" s="2"/>
      <c r="F39" s="1">
        <v>3891</v>
      </c>
      <c r="G39" s="1">
        <v>7008</v>
      </c>
      <c r="H39" s="2">
        <v>351</v>
      </c>
      <c r="I39" s="1">
        <v>22004</v>
      </c>
      <c r="J39" s="1">
        <v>32146</v>
      </c>
      <c r="K39" s="8"/>
      <c r="L39" s="26">
        <f t="shared" si="9"/>
        <v>5.0031269543464665E-2</v>
      </c>
      <c r="M39" s="4">
        <f t="shared" si="10"/>
        <v>16000</v>
      </c>
      <c r="N39" s="5">
        <f t="shared" si="11"/>
        <v>0.7568125</v>
      </c>
      <c r="O39" s="5"/>
      <c r="P39" s="22">
        <f t="shared" si="12"/>
        <v>2400</v>
      </c>
      <c r="Q39" s="22">
        <f t="shared" si="13"/>
        <v>9600</v>
      </c>
      <c r="R39" s="22">
        <f t="shared" si="14"/>
        <v>4000</v>
      </c>
      <c r="S39" s="22">
        <f t="shared" si="15"/>
        <v>2000</v>
      </c>
      <c r="T39" s="22">
        <f t="shared" si="16"/>
        <v>240</v>
      </c>
      <c r="U39" s="19">
        <f t="shared" si="17"/>
        <v>15760</v>
      </c>
    </row>
    <row r="40" spans="1:21" ht="15" thickBot="1" x14ac:dyDescent="0.4">
      <c r="A40" s="3" t="s">
        <v>45</v>
      </c>
      <c r="B40" s="1">
        <v>4634</v>
      </c>
      <c r="C40" s="2"/>
      <c r="D40" s="2">
        <v>140</v>
      </c>
      <c r="E40" s="2"/>
      <c r="F40" s="1">
        <v>3590</v>
      </c>
      <c r="G40" s="1">
        <v>1593</v>
      </c>
      <c r="H40" s="2">
        <v>48</v>
      </c>
      <c r="I40" s="1">
        <v>33034</v>
      </c>
      <c r="J40" s="1">
        <v>11357</v>
      </c>
      <c r="K40" s="7"/>
      <c r="L40" s="26">
        <f t="shared" si="9"/>
        <v>3.0211480362537766E-2</v>
      </c>
      <c r="M40" s="4">
        <f t="shared" si="10"/>
        <v>9333.3333333333339</v>
      </c>
      <c r="N40" s="5">
        <f t="shared" si="11"/>
        <v>0.61535714285714294</v>
      </c>
      <c r="O40" s="5"/>
      <c r="P40" s="22">
        <f t="shared" si="12"/>
        <v>1400</v>
      </c>
      <c r="Q40" s="22">
        <f t="shared" si="13"/>
        <v>5600</v>
      </c>
      <c r="R40" s="22">
        <f t="shared" si="14"/>
        <v>2333.3333333333335</v>
      </c>
      <c r="S40" s="22">
        <f t="shared" si="15"/>
        <v>1166.6666666666667</v>
      </c>
      <c r="T40" s="22">
        <f t="shared" si="16"/>
        <v>140</v>
      </c>
      <c r="U40" s="19">
        <f t="shared" si="17"/>
        <v>9193.3333333333339</v>
      </c>
    </row>
    <row r="41" spans="1:21" ht="15" thickBot="1" x14ac:dyDescent="0.4">
      <c r="A41" s="3" t="s">
        <v>46</v>
      </c>
      <c r="B41" s="1">
        <v>3851</v>
      </c>
      <c r="C41" s="2"/>
      <c r="D41" s="2">
        <v>238</v>
      </c>
      <c r="E41" s="2"/>
      <c r="F41" s="1">
        <v>1212</v>
      </c>
      <c r="G41" s="2">
        <v>983</v>
      </c>
      <c r="H41" s="2">
        <v>61</v>
      </c>
      <c r="I41" s="1">
        <v>63552</v>
      </c>
      <c r="J41" s="1">
        <v>16220</v>
      </c>
      <c r="K41" s="7"/>
      <c r="L41" s="26">
        <f t="shared" si="9"/>
        <v>6.1802129317060507E-2</v>
      </c>
      <c r="M41" s="4">
        <f t="shared" si="10"/>
        <v>15866.666666666668</v>
      </c>
      <c r="N41" s="5">
        <f t="shared" si="11"/>
        <v>0.92361344537815127</v>
      </c>
      <c r="O41" s="5"/>
      <c r="P41" s="22">
        <f t="shared" si="12"/>
        <v>2380</v>
      </c>
      <c r="Q41" s="22">
        <f t="shared" si="13"/>
        <v>9520</v>
      </c>
      <c r="R41" s="22">
        <f t="shared" si="14"/>
        <v>3966.666666666667</v>
      </c>
      <c r="S41" s="22">
        <f t="shared" si="15"/>
        <v>1983.3333333333335</v>
      </c>
      <c r="T41" s="22">
        <f t="shared" si="16"/>
        <v>238</v>
      </c>
      <c r="U41" s="19">
        <f t="shared" si="17"/>
        <v>15628.666666666668</v>
      </c>
    </row>
    <row r="42" spans="1:21" ht="15" thickBot="1" x14ac:dyDescent="0.4">
      <c r="A42" s="3" t="s">
        <v>44</v>
      </c>
      <c r="B42" s="1">
        <v>3732</v>
      </c>
      <c r="C42" s="2"/>
      <c r="D42" s="2">
        <v>139</v>
      </c>
      <c r="E42" s="2"/>
      <c r="F42" s="1">
        <v>2833</v>
      </c>
      <c r="G42" s="1">
        <v>1784</v>
      </c>
      <c r="H42" s="2">
        <v>66</v>
      </c>
      <c r="I42" s="1">
        <v>74944</v>
      </c>
      <c r="J42" s="1">
        <v>35817</v>
      </c>
      <c r="K42" s="7"/>
      <c r="L42" s="26">
        <f t="shared" si="9"/>
        <v>3.7245444801714898E-2</v>
      </c>
      <c r="M42" s="4">
        <f t="shared" si="10"/>
        <v>9266.6666666666679</v>
      </c>
      <c r="N42" s="5">
        <f t="shared" si="11"/>
        <v>0.69428057553956835</v>
      </c>
      <c r="O42" s="5"/>
      <c r="P42" s="22">
        <f t="shared" si="12"/>
        <v>1390.0000000000002</v>
      </c>
      <c r="Q42" s="22">
        <f t="shared" si="13"/>
        <v>5560.0000000000009</v>
      </c>
      <c r="R42" s="22">
        <f t="shared" si="14"/>
        <v>2316.666666666667</v>
      </c>
      <c r="S42" s="22">
        <f t="shared" si="15"/>
        <v>1158.3333333333335</v>
      </c>
      <c r="T42" s="22">
        <f t="shared" si="16"/>
        <v>139</v>
      </c>
      <c r="U42" s="19">
        <f t="shared" si="17"/>
        <v>9127.6666666666679</v>
      </c>
    </row>
    <row r="43" spans="1:21" ht="15" thickBot="1" x14ac:dyDescent="0.4">
      <c r="A43" s="3" t="s">
        <v>34</v>
      </c>
      <c r="B43" s="1">
        <v>3372</v>
      </c>
      <c r="C43" s="2"/>
      <c r="D43" s="2">
        <v>72</v>
      </c>
      <c r="E43" s="2"/>
      <c r="F43" s="1">
        <v>1313</v>
      </c>
      <c r="G43" s="1">
        <v>1128</v>
      </c>
      <c r="H43" s="2">
        <v>24</v>
      </c>
      <c r="I43" s="1">
        <v>51582</v>
      </c>
      <c r="J43" s="1">
        <v>17248</v>
      </c>
      <c r="K43" s="8"/>
      <c r="L43" s="26">
        <f t="shared" si="9"/>
        <v>2.1352313167259787E-2</v>
      </c>
      <c r="M43" s="4">
        <f t="shared" si="10"/>
        <v>4800</v>
      </c>
      <c r="N43" s="5">
        <f t="shared" si="11"/>
        <v>0.72645833333333332</v>
      </c>
      <c r="O43" s="5"/>
      <c r="P43" s="22">
        <f t="shared" si="12"/>
        <v>720</v>
      </c>
      <c r="Q43" s="22">
        <f t="shared" si="13"/>
        <v>2880</v>
      </c>
      <c r="R43" s="22">
        <f t="shared" si="14"/>
        <v>1200</v>
      </c>
      <c r="S43" s="22">
        <f t="shared" si="15"/>
        <v>600</v>
      </c>
      <c r="T43" s="22">
        <f t="shared" si="16"/>
        <v>72</v>
      </c>
      <c r="U43" s="19">
        <f t="shared" si="17"/>
        <v>4728</v>
      </c>
    </row>
    <row r="44" spans="1:21" ht="15" thickBot="1" x14ac:dyDescent="0.4">
      <c r="A44" s="3" t="s">
        <v>37</v>
      </c>
      <c r="B44" s="1">
        <v>2635</v>
      </c>
      <c r="C44" s="2"/>
      <c r="D44" s="2">
        <v>109</v>
      </c>
      <c r="E44" s="2"/>
      <c r="F44" s="1">
        <v>1666</v>
      </c>
      <c r="G44" s="2">
        <v>646</v>
      </c>
      <c r="H44" s="2">
        <v>27</v>
      </c>
      <c r="I44" s="1">
        <v>60136</v>
      </c>
      <c r="J44" s="1">
        <v>14732</v>
      </c>
      <c r="K44" s="7"/>
      <c r="L44" s="26">
        <f t="shared" si="9"/>
        <v>4.1366223908918406E-2</v>
      </c>
      <c r="M44" s="4">
        <f t="shared" si="10"/>
        <v>7266.666666666667</v>
      </c>
      <c r="N44" s="5">
        <f t="shared" si="11"/>
        <v>0.7707339449541285</v>
      </c>
      <c r="O44" s="5"/>
      <c r="P44" s="22">
        <f t="shared" si="12"/>
        <v>1090</v>
      </c>
      <c r="Q44" s="22">
        <f t="shared" si="13"/>
        <v>4360</v>
      </c>
      <c r="R44" s="22">
        <f t="shared" si="14"/>
        <v>1816.6666666666667</v>
      </c>
      <c r="S44" s="22">
        <f t="shared" si="15"/>
        <v>908.33333333333337</v>
      </c>
      <c r="T44" s="22">
        <f t="shared" si="16"/>
        <v>109</v>
      </c>
      <c r="U44" s="19">
        <f t="shared" si="17"/>
        <v>7157.666666666667</v>
      </c>
    </row>
    <row r="45" spans="1:21" ht="15" thickBot="1" x14ac:dyDescent="0.4">
      <c r="A45" s="3" t="s">
        <v>54</v>
      </c>
      <c r="B45" s="1">
        <v>2588</v>
      </c>
      <c r="C45" s="2"/>
      <c r="D45" s="2">
        <v>21</v>
      </c>
      <c r="E45" s="2"/>
      <c r="F45" s="2">
        <v>808</v>
      </c>
      <c r="G45" s="1">
        <v>2994</v>
      </c>
      <c r="H45" s="2">
        <v>24</v>
      </c>
      <c r="I45" s="1">
        <v>18091</v>
      </c>
      <c r="J45" s="1">
        <v>20932</v>
      </c>
      <c r="K45" s="8"/>
      <c r="L45" s="26">
        <f t="shared" si="9"/>
        <v>8.1143740340030909E-3</v>
      </c>
      <c r="M45" s="4">
        <f t="shared" si="10"/>
        <v>1400</v>
      </c>
      <c r="N45" s="5">
        <f t="shared" si="11"/>
        <v>0.42285714285714288</v>
      </c>
      <c r="O45" s="5"/>
      <c r="P45" s="22">
        <f t="shared" si="12"/>
        <v>210</v>
      </c>
      <c r="Q45" s="22">
        <f t="shared" si="13"/>
        <v>840</v>
      </c>
      <c r="R45" s="22">
        <f t="shared" si="14"/>
        <v>350</v>
      </c>
      <c r="S45" s="22">
        <f t="shared" si="15"/>
        <v>175</v>
      </c>
      <c r="T45" s="22">
        <f t="shared" si="16"/>
        <v>21</v>
      </c>
      <c r="U45" s="19">
        <f t="shared" si="17"/>
        <v>1379</v>
      </c>
    </row>
    <row r="46" spans="1:21" ht="15" thickBot="1" x14ac:dyDescent="0.4">
      <c r="A46" s="3" t="s">
        <v>42</v>
      </c>
      <c r="B46" s="1">
        <v>2429</v>
      </c>
      <c r="C46" s="2"/>
      <c r="D46" s="2">
        <v>84</v>
      </c>
      <c r="E46" s="2"/>
      <c r="F46" s="1">
        <v>1328</v>
      </c>
      <c r="G46" s="1">
        <v>1808</v>
      </c>
      <c r="H46" s="2">
        <v>63</v>
      </c>
      <c r="I46" s="1">
        <v>28393</v>
      </c>
      <c r="J46" s="1">
        <v>21132</v>
      </c>
      <c r="K46" s="8"/>
      <c r="L46" s="26">
        <f t="shared" si="9"/>
        <v>3.4582132564841501E-2</v>
      </c>
      <c r="M46" s="4">
        <f t="shared" si="10"/>
        <v>5600</v>
      </c>
      <c r="N46" s="5">
        <f t="shared" si="11"/>
        <v>0.7628571428571429</v>
      </c>
      <c r="O46" s="5"/>
      <c r="P46" s="22">
        <f t="shared" si="12"/>
        <v>840</v>
      </c>
      <c r="Q46" s="22">
        <f t="shared" si="13"/>
        <v>3360</v>
      </c>
      <c r="R46" s="22">
        <f t="shared" si="14"/>
        <v>1400</v>
      </c>
      <c r="S46" s="22">
        <f t="shared" si="15"/>
        <v>700</v>
      </c>
      <c r="T46" s="22">
        <f t="shared" si="16"/>
        <v>84</v>
      </c>
      <c r="U46" s="19">
        <f t="shared" si="17"/>
        <v>5516</v>
      </c>
    </row>
    <row r="47" spans="1:21" ht="15" thickBot="1" x14ac:dyDescent="0.4">
      <c r="A47" s="3" t="s">
        <v>49</v>
      </c>
      <c r="B47" s="1">
        <v>2061</v>
      </c>
      <c r="C47" s="2"/>
      <c r="D47" s="2">
        <v>64</v>
      </c>
      <c r="E47" s="2"/>
      <c r="F47" s="2">
        <v>910</v>
      </c>
      <c r="G47" s="1">
        <v>1221</v>
      </c>
      <c r="H47" s="2">
        <v>38</v>
      </c>
      <c r="I47" s="1">
        <v>29335</v>
      </c>
      <c r="J47" s="1">
        <v>17381</v>
      </c>
      <c r="K47" s="7"/>
      <c r="L47" s="26">
        <f t="shared" si="9"/>
        <v>3.1052886948083454E-2</v>
      </c>
      <c r="M47" s="4">
        <f t="shared" si="10"/>
        <v>4266.666666666667</v>
      </c>
      <c r="N47" s="5">
        <f t="shared" si="11"/>
        <v>0.78671875000000002</v>
      </c>
      <c r="O47" s="5"/>
      <c r="P47" s="22">
        <f t="shared" si="12"/>
        <v>640</v>
      </c>
      <c r="Q47" s="22">
        <f t="shared" si="13"/>
        <v>2560</v>
      </c>
      <c r="R47" s="22">
        <f t="shared" si="14"/>
        <v>1066.6666666666667</v>
      </c>
      <c r="S47" s="22">
        <f t="shared" si="15"/>
        <v>533.33333333333337</v>
      </c>
      <c r="T47" s="22">
        <f t="shared" si="16"/>
        <v>64</v>
      </c>
      <c r="U47" s="19">
        <f t="shared" si="17"/>
        <v>4202.666666666667</v>
      </c>
    </row>
    <row r="48" spans="1:21" ht="15" thickBot="1" x14ac:dyDescent="0.4">
      <c r="A48" s="3" t="s">
        <v>56</v>
      </c>
      <c r="B48" s="1">
        <v>1184</v>
      </c>
      <c r="C48" s="2"/>
      <c r="D48" s="2">
        <v>50</v>
      </c>
      <c r="E48" s="2"/>
      <c r="F48" s="2">
        <v>653</v>
      </c>
      <c r="G48" s="2">
        <v>647</v>
      </c>
      <c r="H48" s="2">
        <v>27</v>
      </c>
      <c r="I48" s="1">
        <v>51115</v>
      </c>
      <c r="J48" s="1">
        <v>27946</v>
      </c>
      <c r="K48" s="8"/>
      <c r="L48" s="26">
        <f t="shared" si="9"/>
        <v>4.2229729729729729E-2</v>
      </c>
      <c r="M48" s="4">
        <f t="shared" si="10"/>
        <v>3333.3333333333335</v>
      </c>
      <c r="N48" s="5">
        <f t="shared" si="11"/>
        <v>0.80410000000000004</v>
      </c>
      <c r="O48" s="5"/>
      <c r="P48" s="22">
        <f t="shared" si="12"/>
        <v>500</v>
      </c>
      <c r="Q48" s="22">
        <f t="shared" si="13"/>
        <v>2000</v>
      </c>
      <c r="R48" s="22">
        <f t="shared" si="14"/>
        <v>833.33333333333337</v>
      </c>
      <c r="S48" s="22">
        <f t="shared" si="15"/>
        <v>416.66666666666669</v>
      </c>
      <c r="T48" s="22">
        <f t="shared" si="16"/>
        <v>50</v>
      </c>
      <c r="U48" s="19">
        <f t="shared" si="17"/>
        <v>3283.3333333333335</v>
      </c>
    </row>
    <row r="49" spans="1:21" ht="15" thickBot="1" x14ac:dyDescent="0.4">
      <c r="A49" s="3" t="s">
        <v>53</v>
      </c>
      <c r="B49" s="1">
        <v>1153</v>
      </c>
      <c r="C49" s="2"/>
      <c r="D49" s="2">
        <v>24</v>
      </c>
      <c r="E49" s="2"/>
      <c r="F49" s="2">
        <v>619</v>
      </c>
      <c r="G49" s="1">
        <v>1533</v>
      </c>
      <c r="H49" s="2">
        <v>32</v>
      </c>
      <c r="I49" s="1">
        <v>31547</v>
      </c>
      <c r="J49" s="1">
        <v>41940</v>
      </c>
      <c r="K49" s="8"/>
      <c r="L49" s="26">
        <f t="shared" si="9"/>
        <v>2.0815264527320035E-2</v>
      </c>
      <c r="M49" s="4">
        <f t="shared" si="10"/>
        <v>1600</v>
      </c>
      <c r="N49" s="5">
        <f t="shared" si="11"/>
        <v>0.61312500000000003</v>
      </c>
      <c r="O49" s="5"/>
      <c r="P49" s="22">
        <f t="shared" si="12"/>
        <v>240</v>
      </c>
      <c r="Q49" s="22">
        <f t="shared" si="13"/>
        <v>960</v>
      </c>
      <c r="R49" s="22">
        <f t="shared" si="14"/>
        <v>400</v>
      </c>
      <c r="S49" s="22">
        <f t="shared" si="15"/>
        <v>200</v>
      </c>
      <c r="T49" s="22">
        <f t="shared" si="16"/>
        <v>24</v>
      </c>
      <c r="U49" s="19">
        <f t="shared" si="17"/>
        <v>1576</v>
      </c>
    </row>
    <row r="50" spans="1:21" ht="15" thickBot="1" x14ac:dyDescent="0.4">
      <c r="A50" s="3" t="s">
        <v>39</v>
      </c>
      <c r="B50" s="1">
        <v>1152</v>
      </c>
      <c r="C50" s="2"/>
      <c r="D50" s="2">
        <v>56</v>
      </c>
      <c r="E50" s="2"/>
      <c r="F50" s="2">
        <v>407</v>
      </c>
      <c r="G50" s="2">
        <v>864</v>
      </c>
      <c r="H50" s="2">
        <v>42</v>
      </c>
      <c r="I50" s="1">
        <v>20641</v>
      </c>
      <c r="J50" s="1">
        <v>15487</v>
      </c>
      <c r="K50" s="7"/>
      <c r="L50" s="26">
        <f t="shared" si="9"/>
        <v>4.8611111111111112E-2</v>
      </c>
      <c r="M50" s="4">
        <f t="shared" si="10"/>
        <v>3733.3333333333335</v>
      </c>
      <c r="N50" s="5">
        <f t="shared" si="11"/>
        <v>0.89098214285714283</v>
      </c>
      <c r="O50" s="5"/>
      <c r="P50" s="22">
        <f t="shared" si="12"/>
        <v>560</v>
      </c>
      <c r="Q50" s="22">
        <f t="shared" si="13"/>
        <v>2240</v>
      </c>
      <c r="R50" s="22">
        <f t="shared" si="14"/>
        <v>933.33333333333337</v>
      </c>
      <c r="S50" s="22">
        <f t="shared" si="15"/>
        <v>466.66666666666669</v>
      </c>
      <c r="T50" s="22">
        <f t="shared" si="16"/>
        <v>56</v>
      </c>
      <c r="U50" s="19">
        <f t="shared" si="17"/>
        <v>3677.3333333333335</v>
      </c>
    </row>
    <row r="51" spans="1:21" ht="15" thickBot="1" x14ac:dyDescent="0.4">
      <c r="A51" s="3" t="s">
        <v>48</v>
      </c>
      <c r="B51" s="2">
        <v>886</v>
      </c>
      <c r="C51" s="2"/>
      <c r="D51" s="2">
        <v>51</v>
      </c>
      <c r="E51" s="2"/>
      <c r="F51" s="2">
        <v>835</v>
      </c>
      <c r="G51" s="1">
        <v>1418</v>
      </c>
      <c r="H51" s="2">
        <v>82</v>
      </c>
      <c r="I51" s="1">
        <v>16591</v>
      </c>
      <c r="J51" s="1">
        <v>26547</v>
      </c>
      <c r="K51" s="8"/>
      <c r="L51" s="26">
        <f t="shared" si="9"/>
        <v>5.7562076749435663E-2</v>
      </c>
      <c r="M51" s="4">
        <f t="shared" si="10"/>
        <v>3400</v>
      </c>
      <c r="N51" s="5">
        <f t="shared" si="11"/>
        <v>0.75441176470588234</v>
      </c>
      <c r="O51" s="5"/>
      <c r="P51" s="22">
        <f t="shared" si="12"/>
        <v>510</v>
      </c>
      <c r="Q51" s="22">
        <f t="shared" si="13"/>
        <v>2040</v>
      </c>
      <c r="R51" s="22">
        <f t="shared" si="14"/>
        <v>850</v>
      </c>
      <c r="S51" s="22">
        <f t="shared" si="15"/>
        <v>425</v>
      </c>
      <c r="T51" s="22">
        <f t="shared" si="16"/>
        <v>51</v>
      </c>
      <c r="U51" s="19">
        <f t="shared" si="17"/>
        <v>3349</v>
      </c>
    </row>
    <row r="52" spans="1:21" ht="15" thickBot="1" x14ac:dyDescent="0.4">
      <c r="A52" s="3" t="s">
        <v>47</v>
      </c>
      <c r="B52" s="2">
        <v>620</v>
      </c>
      <c r="C52" s="2"/>
      <c r="D52" s="2">
        <v>16</v>
      </c>
      <c r="E52" s="2"/>
      <c r="F52" s="2">
        <v>63</v>
      </c>
      <c r="G52" s="2">
        <v>436</v>
      </c>
      <c r="H52" s="2">
        <v>11</v>
      </c>
      <c r="I52" s="1">
        <v>32432</v>
      </c>
      <c r="J52" s="1">
        <v>22807</v>
      </c>
      <c r="K52" s="7"/>
      <c r="L52" s="26">
        <f t="shared" si="9"/>
        <v>2.5806451612903226E-2</v>
      </c>
      <c r="M52" s="4">
        <f t="shared" si="10"/>
        <v>1066.6666666666667</v>
      </c>
      <c r="N52" s="5">
        <f t="shared" si="11"/>
        <v>0.94093749999999998</v>
      </c>
      <c r="O52" s="5"/>
      <c r="P52" s="22">
        <f t="shared" si="12"/>
        <v>160</v>
      </c>
      <c r="Q52" s="22">
        <f t="shared" si="13"/>
        <v>640</v>
      </c>
      <c r="R52" s="22">
        <f t="shared" si="14"/>
        <v>266.66666666666669</v>
      </c>
      <c r="S52" s="22">
        <f t="shared" si="15"/>
        <v>133.33333333333334</v>
      </c>
      <c r="T52" s="22">
        <f t="shared" si="16"/>
        <v>16</v>
      </c>
      <c r="U52" s="19">
        <f t="shared" si="17"/>
        <v>1050.6666666666667</v>
      </c>
    </row>
    <row r="53" spans="1:21" ht="15" thickBot="1" x14ac:dyDescent="0.4">
      <c r="A53" s="3" t="s">
        <v>55</v>
      </c>
      <c r="B53" s="2">
        <v>579</v>
      </c>
      <c r="C53" s="2"/>
      <c r="D53" s="2">
        <v>7</v>
      </c>
      <c r="E53" s="2"/>
      <c r="F53" s="2">
        <v>181</v>
      </c>
      <c r="G53" s="2">
        <v>995</v>
      </c>
      <c r="H53" s="2">
        <v>12</v>
      </c>
      <c r="I53" s="1">
        <v>9306</v>
      </c>
      <c r="J53" s="1">
        <v>15994</v>
      </c>
      <c r="K53" s="7"/>
      <c r="L53" s="26">
        <f t="shared" si="9"/>
        <v>1.2089810017271158E-2</v>
      </c>
      <c r="M53" s="4">
        <f t="shared" si="10"/>
        <v>466.66666666666669</v>
      </c>
      <c r="N53" s="5">
        <f t="shared" si="11"/>
        <v>0.61214285714285721</v>
      </c>
      <c r="O53" s="5"/>
      <c r="P53" s="22">
        <f t="shared" si="12"/>
        <v>70</v>
      </c>
      <c r="Q53" s="22">
        <f t="shared" si="13"/>
        <v>280</v>
      </c>
      <c r="R53" s="22">
        <f t="shared" si="14"/>
        <v>116.66666666666667</v>
      </c>
      <c r="S53" s="22">
        <f t="shared" si="15"/>
        <v>58.333333333333336</v>
      </c>
      <c r="T53" s="22">
        <f t="shared" si="16"/>
        <v>7</v>
      </c>
      <c r="U53" s="19">
        <f t="shared" si="17"/>
        <v>459.66666666666669</v>
      </c>
    </row>
    <row r="54" spans="1:21" ht="15" thickBot="1" x14ac:dyDescent="0.4">
      <c r="A54" s="3" t="s">
        <v>51</v>
      </c>
      <c r="B54" s="2">
        <v>455</v>
      </c>
      <c r="C54" s="2"/>
      <c r="D54" s="2">
        <v>16</v>
      </c>
      <c r="E54" s="2"/>
      <c r="F54" s="2">
        <v>35</v>
      </c>
      <c r="G54" s="2">
        <v>437</v>
      </c>
      <c r="H54" s="2">
        <v>15</v>
      </c>
      <c r="I54" s="1">
        <v>14635</v>
      </c>
      <c r="J54" s="1">
        <v>14049</v>
      </c>
      <c r="K54" s="7"/>
      <c r="L54" s="26">
        <f t="shared" si="9"/>
        <v>3.5164835164835165E-2</v>
      </c>
      <c r="M54" s="4">
        <f t="shared" si="10"/>
        <v>1066.6666666666667</v>
      </c>
      <c r="N54" s="5">
        <f t="shared" si="11"/>
        <v>0.96718749999999998</v>
      </c>
      <c r="O54" s="5"/>
      <c r="P54" s="22">
        <f t="shared" si="12"/>
        <v>160</v>
      </c>
      <c r="Q54" s="22">
        <f t="shared" si="13"/>
        <v>640</v>
      </c>
      <c r="R54" s="22">
        <f t="shared" si="14"/>
        <v>266.66666666666669</v>
      </c>
      <c r="S54" s="22">
        <f t="shared" si="15"/>
        <v>133.33333333333334</v>
      </c>
      <c r="T54" s="22">
        <f t="shared" si="16"/>
        <v>16</v>
      </c>
      <c r="U54" s="19">
        <f t="shared" si="17"/>
        <v>1050.6666666666667</v>
      </c>
    </row>
    <row r="55" spans="1:21" ht="15" thickBot="1" x14ac:dyDescent="0.4">
      <c r="A55" s="3" t="s">
        <v>52</v>
      </c>
      <c r="B55" s="2">
        <v>365</v>
      </c>
      <c r="C55" s="2"/>
      <c r="D55" s="2">
        <v>9</v>
      </c>
      <c r="E55" s="2"/>
      <c r="F55" s="2">
        <v>95</v>
      </c>
      <c r="G55" s="2">
        <v>494</v>
      </c>
      <c r="H55" s="2">
        <v>12</v>
      </c>
      <c r="I55" s="1">
        <v>21399</v>
      </c>
      <c r="J55" s="1">
        <v>28976</v>
      </c>
      <c r="K55" s="8"/>
      <c r="L55" s="26">
        <f t="shared" si="9"/>
        <v>2.4657534246575342E-2</v>
      </c>
      <c r="M55" s="4">
        <f t="shared" si="10"/>
        <v>600</v>
      </c>
      <c r="N55" s="5">
        <f t="shared" si="11"/>
        <v>0.84166666666666667</v>
      </c>
      <c r="O55" s="5"/>
      <c r="P55" s="22">
        <f t="shared" si="12"/>
        <v>90</v>
      </c>
      <c r="Q55" s="22">
        <f t="shared" si="13"/>
        <v>360</v>
      </c>
      <c r="R55" s="22">
        <f t="shared" si="14"/>
        <v>150</v>
      </c>
      <c r="S55" s="22">
        <f t="shared" si="15"/>
        <v>75</v>
      </c>
      <c r="T55" s="22">
        <f t="shared" si="16"/>
        <v>9</v>
      </c>
      <c r="U55" s="19">
        <f t="shared" si="17"/>
        <v>591</v>
      </c>
    </row>
    <row r="56" spans="1:21" ht="15" thickBot="1" x14ac:dyDescent="0.4">
      <c r="A56" s="3" t="s">
        <v>64</v>
      </c>
      <c r="B56" s="2">
        <v>148</v>
      </c>
      <c r="C56" s="55">
        <v>2</v>
      </c>
      <c r="D56" s="2">
        <v>5</v>
      </c>
      <c r="E56" s="2"/>
      <c r="F56" s="2">
        <v>12</v>
      </c>
      <c r="G56" s="2"/>
      <c r="H56" s="2"/>
      <c r="I56" s="2">
        <v>605</v>
      </c>
      <c r="J56" s="2"/>
      <c r="K56" s="8"/>
      <c r="L56" s="26">
        <f t="shared" si="9"/>
        <v>3.3783783783783786E-2</v>
      </c>
      <c r="M56" s="4">
        <f t="shared" si="10"/>
        <v>333.33333333333337</v>
      </c>
      <c r="N56" s="5">
        <f t="shared" si="11"/>
        <v>0.96399999999999997</v>
      </c>
      <c r="O56" s="5"/>
      <c r="P56" s="22">
        <f t="shared" si="12"/>
        <v>50.000000000000007</v>
      </c>
      <c r="Q56" s="22">
        <f t="shared" si="13"/>
        <v>200.00000000000003</v>
      </c>
      <c r="R56" s="22">
        <f t="shared" si="14"/>
        <v>83.333333333333343</v>
      </c>
      <c r="S56" s="22">
        <f t="shared" si="15"/>
        <v>41.666666666666671</v>
      </c>
      <c r="T56" s="22">
        <f t="shared" si="16"/>
        <v>5</v>
      </c>
      <c r="U56" s="19">
        <f t="shared" si="17"/>
        <v>328.33333333333337</v>
      </c>
    </row>
    <row r="57" spans="1:21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948</v>
      </c>
      <c r="J57" s="51"/>
      <c r="K57" s="53"/>
      <c r="L57" s="26">
        <f t="shared" si="9"/>
        <v>0.14285714285714285</v>
      </c>
      <c r="M57" s="4">
        <f t="shared" si="10"/>
        <v>133.33333333333334</v>
      </c>
      <c r="N57" s="5">
        <f t="shared" si="11"/>
        <v>1</v>
      </c>
      <c r="O57" s="5"/>
      <c r="P57" s="22">
        <f t="shared" si="12"/>
        <v>20</v>
      </c>
      <c r="Q57" s="22">
        <f t="shared" si="13"/>
        <v>80</v>
      </c>
      <c r="R57" s="22">
        <f t="shared" si="14"/>
        <v>33.333333333333336</v>
      </c>
      <c r="S57" s="22">
        <f t="shared" si="15"/>
        <v>16.666666666666668</v>
      </c>
      <c r="T57" s="22">
        <f t="shared" si="16"/>
        <v>2</v>
      </c>
      <c r="U57" s="19">
        <f t="shared" si="17"/>
        <v>131.33333333333334</v>
      </c>
    </row>
    <row r="58" spans="1:21" ht="15" thickBot="1" x14ac:dyDescent="0.4">
      <c r="A58" s="3" t="s">
        <v>65</v>
      </c>
      <c r="B58" s="1">
        <v>1757</v>
      </c>
      <c r="C58" s="2"/>
      <c r="D58" s="2">
        <v>95</v>
      </c>
      <c r="E58" s="2"/>
      <c r="F58" s="1">
        <v>1271</v>
      </c>
      <c r="G58" s="2">
        <v>519</v>
      </c>
      <c r="H58" s="2">
        <v>28</v>
      </c>
      <c r="I58" s="1">
        <v>13022</v>
      </c>
      <c r="J58" s="1">
        <v>3845</v>
      </c>
      <c r="K58" s="7"/>
      <c r="L58" s="25"/>
      <c r="M58" s="4">
        <f t="shared" si="10"/>
        <v>6333.3333333333339</v>
      </c>
      <c r="N58" s="5">
        <f t="shared" si="11"/>
        <v>0.7993157894736842</v>
      </c>
      <c r="O58" s="5"/>
      <c r="P58" s="22">
        <f>P55*$M58</f>
        <v>570000</v>
      </c>
      <c r="Q58" s="22">
        <f>Q55*$M58</f>
        <v>2280000</v>
      </c>
      <c r="R58" s="22">
        <f>R55*$M58</f>
        <v>950000.00000000012</v>
      </c>
      <c r="S58" s="22">
        <f>S55*$M58</f>
        <v>475000.00000000006</v>
      </c>
      <c r="T58" s="22">
        <f>T55*$M58</f>
        <v>57000.000000000007</v>
      </c>
    </row>
    <row r="59" spans="1:21" ht="21.5" thickBot="1" x14ac:dyDescent="0.4">
      <c r="A59" s="14" t="s">
        <v>66</v>
      </c>
      <c r="B59" s="15">
        <v>66</v>
      </c>
      <c r="C59" s="15"/>
      <c r="D59" s="15">
        <v>4</v>
      </c>
      <c r="E59" s="15"/>
      <c r="F59" s="15">
        <v>11</v>
      </c>
      <c r="G59" s="15"/>
      <c r="H59" s="15"/>
      <c r="I59" s="15">
        <v>872</v>
      </c>
      <c r="J59" s="15"/>
      <c r="K59" s="40"/>
      <c r="L59" s="24"/>
      <c r="M59" s="4"/>
      <c r="N59" s="5"/>
      <c r="O59" s="5"/>
    </row>
  </sheetData>
  <mergeCells count="2">
    <mergeCell ref="K1:M1"/>
    <mergeCell ref="P1:T1"/>
  </mergeCells>
  <hyperlinks>
    <hyperlink ref="A6" r:id="rId1" display="https://www.worldometers.info/coronavirus/usa/new-jersey/" xr:uid="{94516BC3-FC96-4E56-B5BC-A6C614DD83AD}"/>
    <hyperlink ref="A10" r:id="rId2" display="https://www.worldometers.info/coronavirus/usa/pennsylvania/" xr:uid="{D8BE75AB-F8D8-4FD9-9B89-C58507158DDE}"/>
    <hyperlink ref="A12" r:id="rId3" display="https://www.worldometers.info/coronavirus/usa/florida/" xr:uid="{821040BF-D540-4FD0-806F-3E0F6DA95C6A}"/>
    <hyperlink ref="A13" r:id="rId4" display="https://www.worldometers.info/coronavirus/usa/texas/" xr:uid="{D1891A94-008B-4AD2-8F6A-D5CD1B99A687}"/>
    <hyperlink ref="A15" r:id="rId5" display="https://www.worldometers.info/coronavirus/usa/louisiana/" xr:uid="{337BF14C-042F-4512-A0E6-92C5EC51987F}"/>
    <hyperlink ref="A18" r:id="rId6" display="https://www.worldometers.info/coronavirus/usa/ohio/" xr:uid="{B9ABDCB2-D155-478C-B428-D5079D325C7F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7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</row>
    <row r="2" spans="1:13" ht="15" thickBot="1" x14ac:dyDescent="0.4">
      <c r="A2" s="3" t="s">
        <v>36</v>
      </c>
      <c r="B2" s="1">
        <v>7611</v>
      </c>
      <c r="C2" s="2"/>
      <c r="D2" s="2">
        <v>289</v>
      </c>
      <c r="E2" s="2"/>
      <c r="F2" s="1">
        <v>7302</v>
      </c>
      <c r="G2" s="1">
        <v>1565</v>
      </c>
      <c r="H2" s="2">
        <v>59</v>
      </c>
      <c r="I2" s="1">
        <v>96860</v>
      </c>
      <c r="J2" s="1">
        <v>19911</v>
      </c>
      <c r="K2" s="46"/>
      <c r="L2" s="45">
        <f>IFERROR(B2/I2,0)</f>
        <v>7.8577328102415855E-2</v>
      </c>
      <c r="M2" s="48">
        <f>IFERROR(H2/G2,0)</f>
        <v>3.769968051118211E-2</v>
      </c>
    </row>
    <row r="3" spans="1:13" ht="15" thickBot="1" x14ac:dyDescent="0.4">
      <c r="A3" s="3" t="s">
        <v>52</v>
      </c>
      <c r="B3" s="2">
        <v>365</v>
      </c>
      <c r="C3" s="2"/>
      <c r="D3" s="2">
        <v>9</v>
      </c>
      <c r="E3" s="2"/>
      <c r="F3" s="2">
        <v>95</v>
      </c>
      <c r="G3" s="2">
        <v>494</v>
      </c>
      <c r="H3" s="2">
        <v>12</v>
      </c>
      <c r="I3" s="1">
        <v>21399</v>
      </c>
      <c r="J3" s="1">
        <v>28976</v>
      </c>
      <c r="K3" s="47"/>
      <c r="L3" s="45">
        <f>IFERROR(B3/I3,0)</f>
        <v>1.7056871816440021E-2</v>
      </c>
      <c r="M3" s="48">
        <f>IFERROR(H3/G3,0)</f>
        <v>2.4291497975708502E-2</v>
      </c>
    </row>
    <row r="4" spans="1:13" ht="15" thickBot="1" x14ac:dyDescent="0.4">
      <c r="A4" s="3" t="s">
        <v>33</v>
      </c>
      <c r="B4" s="1">
        <v>8364</v>
      </c>
      <c r="C4" s="2"/>
      <c r="D4" s="2">
        <v>348</v>
      </c>
      <c r="E4" s="2"/>
      <c r="F4" s="1">
        <v>7946</v>
      </c>
      <c r="G4" s="1">
        <v>1204</v>
      </c>
      <c r="H4" s="2">
        <v>50</v>
      </c>
      <c r="I4" s="1">
        <v>77997</v>
      </c>
      <c r="J4" s="1">
        <v>11228</v>
      </c>
      <c r="K4" s="46"/>
      <c r="L4" s="45">
        <f>IFERROR(B4/I4,0)</f>
        <v>0.10723489364975576</v>
      </c>
      <c r="M4" s="48">
        <f>IFERROR(H4/G4,0)</f>
        <v>4.1528239202657809E-2</v>
      </c>
    </row>
    <row r="5" spans="1:13" ht="12.5" customHeight="1" thickBot="1" x14ac:dyDescent="0.4">
      <c r="A5" s="3" t="s">
        <v>34</v>
      </c>
      <c r="B5" s="1">
        <v>3372</v>
      </c>
      <c r="C5" s="2"/>
      <c r="D5" s="2">
        <v>72</v>
      </c>
      <c r="E5" s="2"/>
      <c r="F5" s="1">
        <v>1313</v>
      </c>
      <c r="G5" s="1">
        <v>1128</v>
      </c>
      <c r="H5" s="2">
        <v>24</v>
      </c>
      <c r="I5" s="1">
        <v>51582</v>
      </c>
      <c r="J5" s="1">
        <v>17248</v>
      </c>
      <c r="K5" s="47"/>
      <c r="L5" s="45">
        <f>IFERROR(B5/I5,0)</f>
        <v>6.5371641270210543E-2</v>
      </c>
      <c r="M5" s="48">
        <f>IFERROR(H5/G5,0)</f>
        <v>2.1276595744680851E-2</v>
      </c>
    </row>
    <row r="6" spans="1:13" ht="15" thickBot="1" x14ac:dyDescent="0.4">
      <c r="A6" s="3" t="s">
        <v>10</v>
      </c>
      <c r="B6" s="1">
        <v>53670</v>
      </c>
      <c r="C6" s="55">
        <v>64</v>
      </c>
      <c r="D6" s="1">
        <v>2192</v>
      </c>
      <c r="E6" s="56">
        <v>4</v>
      </c>
      <c r="F6" s="1">
        <v>47570</v>
      </c>
      <c r="G6" s="1">
        <v>1371</v>
      </c>
      <c r="H6" s="2">
        <v>56</v>
      </c>
      <c r="I6" s="1">
        <v>654985</v>
      </c>
      <c r="J6" s="1">
        <v>16731</v>
      </c>
      <c r="K6" s="47"/>
      <c r="L6" s="45">
        <f>IFERROR(B6/I6,0)</f>
        <v>8.1940807804758889E-2</v>
      </c>
      <c r="M6" s="48">
        <f>IFERROR(H6/G6,0)</f>
        <v>4.0846097738876735E-2</v>
      </c>
    </row>
    <row r="7" spans="1:13" ht="15" thickBot="1" x14ac:dyDescent="0.4">
      <c r="A7" s="3" t="s">
        <v>18</v>
      </c>
      <c r="B7" s="1">
        <v>16225</v>
      </c>
      <c r="C7" s="2"/>
      <c r="D7" s="2">
        <v>832</v>
      </c>
      <c r="E7" s="2"/>
      <c r="F7" s="1">
        <v>14834</v>
      </c>
      <c r="G7" s="1">
        <v>2933</v>
      </c>
      <c r="H7" s="2">
        <v>150</v>
      </c>
      <c r="I7" s="1">
        <v>78179</v>
      </c>
      <c r="J7" s="1">
        <v>14134</v>
      </c>
      <c r="K7" s="47"/>
      <c r="L7" s="45">
        <f>IFERROR(B7/I7,0)</f>
        <v>0.2075365507361312</v>
      </c>
      <c r="M7" s="48">
        <f>IFERROR(H7/G7,0)</f>
        <v>5.1142175247187178E-2</v>
      </c>
    </row>
    <row r="8" spans="1:13" ht="15" thickBot="1" x14ac:dyDescent="0.4">
      <c r="A8" s="3" t="s">
        <v>23</v>
      </c>
      <c r="B8" s="1">
        <v>29287</v>
      </c>
      <c r="C8" s="2"/>
      <c r="D8" s="1">
        <v>2436</v>
      </c>
      <c r="E8" s="2"/>
      <c r="F8" s="1">
        <v>26786</v>
      </c>
      <c r="G8" s="1">
        <v>8177</v>
      </c>
      <c r="H8" s="2">
        <v>680</v>
      </c>
      <c r="I8" s="1">
        <v>102493</v>
      </c>
      <c r="J8" s="1">
        <v>28617</v>
      </c>
      <c r="K8" s="46"/>
      <c r="L8" s="45">
        <f>IFERROR(B8/I8,0)</f>
        <v>0.28574634365273727</v>
      </c>
      <c r="M8" s="48">
        <f>IFERROR(H8/G8,0)</f>
        <v>8.3160083160083165E-2</v>
      </c>
    </row>
    <row r="9" spans="1:13" ht="15" thickBot="1" x14ac:dyDescent="0.4">
      <c r="A9" s="3" t="s">
        <v>43</v>
      </c>
      <c r="B9" s="1">
        <v>5038</v>
      </c>
      <c r="C9" s="2"/>
      <c r="D9" s="2">
        <v>168</v>
      </c>
      <c r="E9" s="2"/>
      <c r="F9" s="1">
        <v>3324</v>
      </c>
      <c r="G9" s="1">
        <v>5306</v>
      </c>
      <c r="H9" s="2">
        <v>177</v>
      </c>
      <c r="I9" s="1">
        <v>23112</v>
      </c>
      <c r="J9" s="1">
        <v>24341</v>
      </c>
      <c r="K9" s="8"/>
      <c r="L9" s="45">
        <f>IFERROR(B9/I9,0)</f>
        <v>0.21798200069228107</v>
      </c>
      <c r="M9" s="49">
        <f>AVERAGE(M7:M8)</f>
        <v>6.7151129203635168E-2</v>
      </c>
    </row>
    <row r="10" spans="1:13" ht="15" thickBot="1" x14ac:dyDescent="0.4">
      <c r="A10" s="3" t="s">
        <v>63</v>
      </c>
      <c r="B10" s="1">
        <v>4797</v>
      </c>
      <c r="C10" s="2"/>
      <c r="D10" s="2">
        <v>240</v>
      </c>
      <c r="E10" s="2"/>
      <c r="F10" s="1">
        <v>3891</v>
      </c>
      <c r="G10" s="1">
        <v>7008</v>
      </c>
      <c r="H10" s="2">
        <v>351</v>
      </c>
      <c r="I10" s="1">
        <v>22004</v>
      </c>
      <c r="J10" s="1">
        <v>32146</v>
      </c>
      <c r="K10" s="46"/>
      <c r="L10" s="45">
        <f>IFERROR(B10/I10,0)</f>
        <v>0.21800581712415926</v>
      </c>
      <c r="M10" s="48">
        <f>IFERROR(H10/G10,0)</f>
        <v>5.0085616438356163E-2</v>
      </c>
    </row>
    <row r="11" spans="1:13" ht="15" thickBot="1" x14ac:dyDescent="0.4">
      <c r="A11" s="57" t="s">
        <v>13</v>
      </c>
      <c r="B11" s="1">
        <v>35463</v>
      </c>
      <c r="C11" s="2"/>
      <c r="D11" s="1">
        <v>1364</v>
      </c>
      <c r="E11" s="2"/>
      <c r="F11" s="1">
        <v>33413</v>
      </c>
      <c r="G11" s="1">
        <v>1722</v>
      </c>
      <c r="H11" s="2">
        <v>66</v>
      </c>
      <c r="I11" s="1">
        <v>417762</v>
      </c>
      <c r="J11" s="1">
        <v>20282</v>
      </c>
      <c r="K11" s="46"/>
      <c r="L11" s="45">
        <f>IFERROR(B11/I11,0)</f>
        <v>8.4888046303876363E-2</v>
      </c>
      <c r="M11" s="48">
        <f>IFERROR(H11/G11,0)</f>
        <v>3.8327526132404179E-2</v>
      </c>
    </row>
    <row r="12" spans="1:13" ht="15" thickBot="1" x14ac:dyDescent="0.4">
      <c r="A12" s="3" t="s">
        <v>16</v>
      </c>
      <c r="B12" s="1">
        <v>28488</v>
      </c>
      <c r="C12" s="55">
        <v>156</v>
      </c>
      <c r="D12" s="1">
        <v>1174</v>
      </c>
      <c r="E12" s="2"/>
      <c r="F12" s="1">
        <v>27283</v>
      </c>
      <c r="G12" s="1">
        <v>2767</v>
      </c>
      <c r="H12" s="2">
        <v>114</v>
      </c>
      <c r="I12" s="1">
        <v>174800</v>
      </c>
      <c r="J12" s="1">
        <v>16975</v>
      </c>
      <c r="K12" s="46"/>
      <c r="L12" s="45">
        <f>IFERROR(B12/I12,0)</f>
        <v>0.16297482837528604</v>
      </c>
      <c r="M12" s="48">
        <f>IFERROR(H12/G12,0)</f>
        <v>4.1199855439103719E-2</v>
      </c>
    </row>
    <row r="13" spans="1:13" ht="15" thickBot="1" x14ac:dyDescent="0.4">
      <c r="A13" s="3" t="s">
        <v>64</v>
      </c>
      <c r="B13" s="2">
        <v>148</v>
      </c>
      <c r="C13" s="55">
        <v>2</v>
      </c>
      <c r="D13" s="2">
        <v>5</v>
      </c>
      <c r="E13" s="2"/>
      <c r="F13" s="2">
        <v>12</v>
      </c>
      <c r="G13" s="2"/>
      <c r="H13" s="2"/>
      <c r="I13" s="2">
        <v>605</v>
      </c>
      <c r="J13" s="2"/>
      <c r="K13" s="46"/>
      <c r="L13" s="45">
        <f>IFERROR(B13/I13,0)</f>
        <v>0.24462809917355371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620</v>
      </c>
      <c r="C14" s="2"/>
      <c r="D14" s="2">
        <v>16</v>
      </c>
      <c r="E14" s="2"/>
      <c r="F14" s="2">
        <v>63</v>
      </c>
      <c r="G14" s="2">
        <v>436</v>
      </c>
      <c r="H14" s="2">
        <v>11</v>
      </c>
      <c r="I14" s="1">
        <v>32432</v>
      </c>
      <c r="J14" s="1">
        <v>22807</v>
      </c>
      <c r="K14" s="46"/>
      <c r="L14" s="45">
        <f>IFERROR(B14/I14,0)</f>
        <v>1.9116921558954121E-2</v>
      </c>
      <c r="M14" s="48">
        <f>IFERROR(H14/G14,0)</f>
        <v>2.5229357798165139E-2</v>
      </c>
    </row>
    <row r="15" spans="1:13" ht="15" thickBot="1" x14ac:dyDescent="0.4">
      <c r="A15" s="3" t="s">
        <v>49</v>
      </c>
      <c r="B15" s="1">
        <v>2061</v>
      </c>
      <c r="C15" s="2"/>
      <c r="D15" s="2">
        <v>64</v>
      </c>
      <c r="E15" s="2"/>
      <c r="F15" s="2">
        <v>910</v>
      </c>
      <c r="G15" s="1">
        <v>1221</v>
      </c>
      <c r="H15" s="2">
        <v>38</v>
      </c>
      <c r="I15" s="1">
        <v>29335</v>
      </c>
      <c r="J15" s="1">
        <v>17381</v>
      </c>
      <c r="K15" s="47"/>
      <c r="L15" s="45">
        <f>IFERROR(B15/I15,0)</f>
        <v>7.0257371740242033E-2</v>
      </c>
      <c r="M15" s="48">
        <f>IFERROR(H15/G15,0)</f>
        <v>3.1122031122031123E-2</v>
      </c>
    </row>
    <row r="16" spans="1:13" ht="15" thickBot="1" x14ac:dyDescent="0.4">
      <c r="A16" s="3" t="s">
        <v>12</v>
      </c>
      <c r="B16" s="1">
        <v>58505</v>
      </c>
      <c r="C16" s="2"/>
      <c r="D16" s="1">
        <v>2559</v>
      </c>
      <c r="E16" s="2"/>
      <c r="F16" s="1">
        <v>55340</v>
      </c>
      <c r="G16" s="1">
        <v>4563</v>
      </c>
      <c r="H16" s="2">
        <v>200</v>
      </c>
      <c r="I16" s="1">
        <v>299896</v>
      </c>
      <c r="J16" s="1">
        <v>23390</v>
      </c>
      <c r="K16" s="47"/>
      <c r="L16" s="45">
        <f>IFERROR(B16/I16,0)</f>
        <v>0.19508429588924162</v>
      </c>
      <c r="M16" s="48">
        <f>IFERROR(H16/G16,0)</f>
        <v>4.3830813061582291E-2</v>
      </c>
    </row>
    <row r="17" spans="1:13" ht="15" thickBot="1" x14ac:dyDescent="0.4">
      <c r="A17" s="3" t="s">
        <v>27</v>
      </c>
      <c r="B17" s="1">
        <v>19295</v>
      </c>
      <c r="C17" s="2"/>
      <c r="D17" s="1">
        <v>1229</v>
      </c>
      <c r="E17" s="2"/>
      <c r="F17" s="1">
        <v>18052</v>
      </c>
      <c r="G17" s="1">
        <v>2907</v>
      </c>
      <c r="H17" s="2">
        <v>185</v>
      </c>
      <c r="I17" s="1">
        <v>104141</v>
      </c>
      <c r="J17" s="1">
        <v>15690</v>
      </c>
      <c r="K17" s="47"/>
      <c r="L17" s="45">
        <f>IFERROR(B17/I17,0)</f>
        <v>0.18527765241355471</v>
      </c>
      <c r="M17" s="48">
        <f>IFERROR(H17/G17,0)</f>
        <v>6.3639490884072933E-2</v>
      </c>
    </row>
    <row r="18" spans="1:13" ht="15" thickBot="1" x14ac:dyDescent="0.4">
      <c r="A18" s="3" t="s">
        <v>41</v>
      </c>
      <c r="B18" s="1">
        <v>8641</v>
      </c>
      <c r="C18" s="2"/>
      <c r="D18" s="2">
        <v>175</v>
      </c>
      <c r="E18" s="2"/>
      <c r="F18" s="1">
        <v>5310</v>
      </c>
      <c r="G18" s="1">
        <v>2759</v>
      </c>
      <c r="H18" s="2">
        <v>56</v>
      </c>
      <c r="I18" s="1">
        <v>49727</v>
      </c>
      <c r="J18" s="1">
        <v>15875</v>
      </c>
      <c r="K18" s="47"/>
      <c r="L18" s="45">
        <f>IFERROR(B18/I18,0)</f>
        <v>0.17376877752528808</v>
      </c>
      <c r="M18" s="48">
        <f>IFERROR(H18/G18,0)</f>
        <v>2.029720913374411E-2</v>
      </c>
    </row>
    <row r="19" spans="1:13" ht="15" thickBot="1" x14ac:dyDescent="0.4">
      <c r="A19" s="3" t="s">
        <v>45</v>
      </c>
      <c r="B19" s="1">
        <v>4634</v>
      </c>
      <c r="C19" s="2"/>
      <c r="D19" s="2">
        <v>140</v>
      </c>
      <c r="E19" s="2"/>
      <c r="F19" s="1">
        <v>3590</v>
      </c>
      <c r="G19" s="1">
        <v>1593</v>
      </c>
      <c r="H19" s="2">
        <v>48</v>
      </c>
      <c r="I19" s="1">
        <v>33034</v>
      </c>
      <c r="J19" s="1">
        <v>11357</v>
      </c>
      <c r="K19" s="44"/>
      <c r="L19" s="45">
        <f>IFERROR(B19/I19,0)</f>
        <v>0.14027971181207241</v>
      </c>
      <c r="M19" s="48">
        <f>IFERROR(H19/G19,0)</f>
        <v>3.0131826741996232E-2</v>
      </c>
    </row>
    <row r="20" spans="1:13" ht="15" thickBot="1" x14ac:dyDescent="0.4">
      <c r="A20" s="3" t="s">
        <v>38</v>
      </c>
      <c r="B20" s="1">
        <v>4879</v>
      </c>
      <c r="C20" s="2"/>
      <c r="D20" s="2">
        <v>248</v>
      </c>
      <c r="E20" s="2"/>
      <c r="F20" s="1">
        <v>3509</v>
      </c>
      <c r="G20" s="1">
        <v>1099</v>
      </c>
      <c r="H20" s="2">
        <v>56</v>
      </c>
      <c r="I20" s="1">
        <v>57648</v>
      </c>
      <c r="J20" s="1">
        <v>12983</v>
      </c>
      <c r="K20" s="47"/>
      <c r="L20" s="45">
        <f>IFERROR(B20/I20,0)</f>
        <v>8.4634332500693868E-2</v>
      </c>
      <c r="M20" s="48">
        <f>IFERROR(H20/G20,0)</f>
        <v>5.0955414012738856E-2</v>
      </c>
    </row>
    <row r="21" spans="1:13" ht="15" thickBot="1" x14ac:dyDescent="0.4">
      <c r="A21" s="57" t="s">
        <v>14</v>
      </c>
      <c r="B21" s="1">
        <v>29140</v>
      </c>
      <c r="C21" s="2"/>
      <c r="D21" s="1">
        <v>1993</v>
      </c>
      <c r="E21" s="2"/>
      <c r="F21" s="1">
        <v>9844</v>
      </c>
      <c r="G21" s="1">
        <v>6248</v>
      </c>
      <c r="H21" s="2">
        <v>427</v>
      </c>
      <c r="I21" s="1">
        <v>172858</v>
      </c>
      <c r="J21" s="1">
        <v>37065</v>
      </c>
      <c r="K21" s="47"/>
      <c r="L21" s="45">
        <f>IFERROR(B21/I21,0)</f>
        <v>0.16857767647433153</v>
      </c>
      <c r="M21" s="48">
        <f>IFERROR(H21/G21,0)</f>
        <v>6.8341869398207425E-2</v>
      </c>
    </row>
    <row r="22" spans="1:13" ht="15" thickBot="1" x14ac:dyDescent="0.4">
      <c r="A22" s="3" t="s">
        <v>39</v>
      </c>
      <c r="B22" s="1">
        <v>1152</v>
      </c>
      <c r="C22" s="2"/>
      <c r="D22" s="2">
        <v>56</v>
      </c>
      <c r="E22" s="2"/>
      <c r="F22" s="2">
        <v>407</v>
      </c>
      <c r="G22" s="2">
        <v>864</v>
      </c>
      <c r="H22" s="2">
        <v>42</v>
      </c>
      <c r="I22" s="1">
        <v>20641</v>
      </c>
      <c r="J22" s="1">
        <v>15487</v>
      </c>
      <c r="K22" s="47"/>
      <c r="L22" s="45">
        <f>IFERROR(B22/I22,0)</f>
        <v>5.5811249454968265E-2</v>
      </c>
      <c r="M22" s="48">
        <f>IFERROR(H22/G22,0)</f>
        <v>4.8611111111111112E-2</v>
      </c>
    </row>
    <row r="23" spans="1:13" ht="15" thickBot="1" x14ac:dyDescent="0.4">
      <c r="A23" s="3" t="s">
        <v>26</v>
      </c>
      <c r="B23" s="1">
        <v>24473</v>
      </c>
      <c r="C23" s="2"/>
      <c r="D23" s="1">
        <v>1251</v>
      </c>
      <c r="E23" s="2"/>
      <c r="F23" s="1">
        <v>21705</v>
      </c>
      <c r="G23" s="1">
        <v>4076</v>
      </c>
      <c r="H23" s="2">
        <v>208</v>
      </c>
      <c r="I23" s="1">
        <v>125522</v>
      </c>
      <c r="J23" s="1">
        <v>20908</v>
      </c>
      <c r="K23" s="47"/>
      <c r="L23" s="45">
        <f>IFERROR(B23/I23,0)</f>
        <v>0.19496980608976913</v>
      </c>
      <c r="M23" s="48">
        <f>IFERROR(H23/G23,0)</f>
        <v>5.1030421982335622E-2</v>
      </c>
    </row>
    <row r="24" spans="1:13" ht="15" thickBot="1" x14ac:dyDescent="0.4">
      <c r="A24" s="3" t="s">
        <v>17</v>
      </c>
      <c r="B24" s="1">
        <v>66263</v>
      </c>
      <c r="C24" s="2"/>
      <c r="D24" s="1">
        <v>3846</v>
      </c>
      <c r="E24" s="2"/>
      <c r="F24" s="1">
        <v>54299</v>
      </c>
      <c r="G24" s="1">
        <v>9701</v>
      </c>
      <c r="H24" s="2">
        <v>563</v>
      </c>
      <c r="I24" s="1">
        <v>298994</v>
      </c>
      <c r="J24" s="1">
        <v>43775</v>
      </c>
      <c r="K24" s="46"/>
      <c r="L24" s="45">
        <f>IFERROR(B24/I24,0)</f>
        <v>0.22161983183609035</v>
      </c>
      <c r="M24" s="48">
        <f>IFERROR(H24/G24,0)</f>
        <v>5.8035254097515719E-2</v>
      </c>
    </row>
    <row r="25" spans="1:13" ht="15" thickBot="1" x14ac:dyDescent="0.4">
      <c r="A25" s="3" t="s">
        <v>11</v>
      </c>
      <c r="B25" s="1">
        <v>43207</v>
      </c>
      <c r="C25" s="2"/>
      <c r="D25" s="1">
        <v>4020</v>
      </c>
      <c r="E25" s="2"/>
      <c r="F25" s="1">
        <v>23528</v>
      </c>
      <c r="G25" s="1">
        <v>4339</v>
      </c>
      <c r="H25" s="2">
        <v>404</v>
      </c>
      <c r="I25" s="1">
        <v>207184</v>
      </c>
      <c r="J25" s="1">
        <v>20807</v>
      </c>
      <c r="K25" s="47"/>
      <c r="L25" s="45">
        <f>IFERROR(B25/I25,0)</f>
        <v>0.20854409606919452</v>
      </c>
      <c r="M25" s="48">
        <f>IFERROR(H25/G25,0)</f>
        <v>9.3109011292924634E-2</v>
      </c>
    </row>
    <row r="26" spans="1:13" ht="15" thickBot="1" x14ac:dyDescent="0.4">
      <c r="A26" s="3" t="s">
        <v>32</v>
      </c>
      <c r="B26" s="1">
        <v>6228</v>
      </c>
      <c r="C26" s="2"/>
      <c r="D26" s="2">
        <v>395</v>
      </c>
      <c r="E26" s="2"/>
      <c r="F26" s="1">
        <v>3436</v>
      </c>
      <c r="G26" s="1">
        <v>1127</v>
      </c>
      <c r="H26" s="2">
        <v>71</v>
      </c>
      <c r="I26" s="1">
        <v>79007</v>
      </c>
      <c r="J26" s="1">
        <v>14294</v>
      </c>
      <c r="K26" s="47"/>
      <c r="L26" s="45">
        <f>IFERROR(B26/I26,0)</f>
        <v>7.8828458237877652E-2</v>
      </c>
      <c r="M26" s="48">
        <f>IFERROR(H26/G26,0)</f>
        <v>6.2999112688553682E-2</v>
      </c>
    </row>
    <row r="27" spans="1:13" ht="15" thickBot="1" x14ac:dyDescent="0.4">
      <c r="A27" s="3" t="s">
        <v>30</v>
      </c>
      <c r="B27" s="1">
        <v>7441</v>
      </c>
      <c r="C27" s="2"/>
      <c r="D27" s="2">
        <v>291</v>
      </c>
      <c r="E27" s="2"/>
      <c r="F27" s="1">
        <v>3737</v>
      </c>
      <c r="G27" s="1">
        <v>2490</v>
      </c>
      <c r="H27" s="2">
        <v>97</v>
      </c>
      <c r="I27" s="1">
        <v>74475</v>
      </c>
      <c r="J27" s="1">
        <v>24918</v>
      </c>
      <c r="K27" s="47"/>
      <c r="L27" s="45">
        <f>IFERROR(B27/I27,0)</f>
        <v>9.9912722390063782E-2</v>
      </c>
      <c r="M27" s="48">
        <f>IFERROR(H27/G27,0)</f>
        <v>3.8955823293172688E-2</v>
      </c>
    </row>
    <row r="28" spans="1:13" ht="15" thickBot="1" x14ac:dyDescent="0.4">
      <c r="A28" s="3" t="s">
        <v>35</v>
      </c>
      <c r="B28" s="1">
        <v>8328</v>
      </c>
      <c r="C28" s="2"/>
      <c r="D28" s="2">
        <v>377</v>
      </c>
      <c r="E28" s="2"/>
      <c r="F28" s="1">
        <v>6033</v>
      </c>
      <c r="G28" s="1">
        <v>1367</v>
      </c>
      <c r="H28" s="2">
        <v>62</v>
      </c>
      <c r="I28" s="1">
        <v>82152</v>
      </c>
      <c r="J28" s="1">
        <v>13490</v>
      </c>
      <c r="K28" s="47"/>
      <c r="L28" s="45">
        <f>IFERROR(B28/I28,0)</f>
        <v>0.10137306456324861</v>
      </c>
      <c r="M28" s="48">
        <f>IFERROR(H28/G28,0)</f>
        <v>4.5354791514264817E-2</v>
      </c>
    </row>
    <row r="29" spans="1:13" ht="15" thickBot="1" x14ac:dyDescent="0.4">
      <c r="A29" s="3" t="s">
        <v>51</v>
      </c>
      <c r="B29" s="2">
        <v>455</v>
      </c>
      <c r="C29" s="2"/>
      <c r="D29" s="2">
        <v>16</v>
      </c>
      <c r="E29" s="2"/>
      <c r="F29" s="2">
        <v>35</v>
      </c>
      <c r="G29" s="2">
        <v>437</v>
      </c>
      <c r="H29" s="2">
        <v>15</v>
      </c>
      <c r="I29" s="1">
        <v>14635</v>
      </c>
      <c r="J29" s="1">
        <v>14049</v>
      </c>
      <c r="K29" s="46"/>
      <c r="L29" s="45">
        <f>IFERROR(B29/I29,0)</f>
        <v>3.1089853091902972E-2</v>
      </c>
      <c r="M29" s="48">
        <f>IFERROR(H29/G29,0)</f>
        <v>3.4324942791762014E-2</v>
      </c>
    </row>
    <row r="30" spans="1:13" ht="15" thickBot="1" x14ac:dyDescent="0.4">
      <c r="A30" s="3" t="s">
        <v>50</v>
      </c>
      <c r="B30" s="1">
        <v>5326</v>
      </c>
      <c r="C30" s="2"/>
      <c r="D30" s="2">
        <v>76</v>
      </c>
      <c r="E30" s="2"/>
      <c r="F30" s="1">
        <v>5228</v>
      </c>
      <c r="G30" s="1">
        <v>2796</v>
      </c>
      <c r="H30" s="2">
        <v>40</v>
      </c>
      <c r="I30" s="1">
        <v>31332</v>
      </c>
      <c r="J30" s="1">
        <v>16449</v>
      </c>
      <c r="K30" s="46"/>
      <c r="L30" s="45">
        <f>IFERROR(B30/I30,0)</f>
        <v>0.16998595684922763</v>
      </c>
      <c r="M30" s="48">
        <f>IFERROR(H30/G30,0)</f>
        <v>1.4306151645207439E-2</v>
      </c>
    </row>
    <row r="31" spans="1:13" ht="15" thickBot="1" x14ac:dyDescent="0.4">
      <c r="A31" s="3" t="s">
        <v>31</v>
      </c>
      <c r="B31" s="1">
        <v>5311</v>
      </c>
      <c r="C31" s="2"/>
      <c r="D31" s="2">
        <v>257</v>
      </c>
      <c r="E31" s="2"/>
      <c r="F31" s="1">
        <v>2149</v>
      </c>
      <c r="G31" s="1">
        <v>1817</v>
      </c>
      <c r="H31" s="2">
        <v>88</v>
      </c>
      <c r="I31" s="1">
        <v>54918</v>
      </c>
      <c r="J31" s="1">
        <v>18789</v>
      </c>
      <c r="K31" s="47"/>
      <c r="L31" s="45">
        <f>IFERROR(B31/I31,0)</f>
        <v>9.6707818930041156E-2</v>
      </c>
      <c r="M31" s="48">
        <f>IFERROR(H31/G31,0)</f>
        <v>4.8431480462300495E-2</v>
      </c>
    </row>
    <row r="32" spans="1:13" ht="15" thickBot="1" x14ac:dyDescent="0.4">
      <c r="A32" s="3" t="s">
        <v>42</v>
      </c>
      <c r="B32" s="1">
        <v>2429</v>
      </c>
      <c r="C32" s="2"/>
      <c r="D32" s="2">
        <v>84</v>
      </c>
      <c r="E32" s="2"/>
      <c r="F32" s="1">
        <v>1328</v>
      </c>
      <c r="G32" s="1">
        <v>1808</v>
      </c>
      <c r="H32" s="2">
        <v>63</v>
      </c>
      <c r="I32" s="1">
        <v>28393</v>
      </c>
      <c r="J32" s="1">
        <v>21132</v>
      </c>
      <c r="K32" s="47"/>
      <c r="L32" s="45">
        <f>IFERROR(B32/I32,0)</f>
        <v>8.5549255098087557E-2</v>
      </c>
      <c r="M32" s="48">
        <f>IFERROR(H32/G32,0)</f>
        <v>3.4845132743362831E-2</v>
      </c>
    </row>
    <row r="33" spans="1:14" ht="15" thickBot="1" x14ac:dyDescent="0.4">
      <c r="A33" s="57" t="s">
        <v>8</v>
      </c>
      <c r="B33" s="1">
        <v>123717</v>
      </c>
      <c r="C33" s="2"/>
      <c r="D33" s="1">
        <v>7742</v>
      </c>
      <c r="E33" s="2"/>
      <c r="F33" s="1">
        <v>114704</v>
      </c>
      <c r="G33" s="1">
        <v>13929</v>
      </c>
      <c r="H33" s="2">
        <v>872</v>
      </c>
      <c r="I33" s="1">
        <v>260641</v>
      </c>
      <c r="J33" s="1">
        <v>29345</v>
      </c>
      <c r="K33" s="47"/>
      <c r="L33" s="45">
        <f>IFERROR(B33/I33,0)</f>
        <v>0.47466438511208903</v>
      </c>
      <c r="M33" s="48">
        <f>IFERROR(H33/G33,0)</f>
        <v>6.2603201952760423E-2</v>
      </c>
    </row>
    <row r="34" spans="1:14" ht="15" thickBot="1" x14ac:dyDescent="0.4">
      <c r="A34" s="3" t="s">
        <v>44</v>
      </c>
      <c r="B34" s="1">
        <v>3732</v>
      </c>
      <c r="C34" s="2"/>
      <c r="D34" s="2">
        <v>139</v>
      </c>
      <c r="E34" s="2"/>
      <c r="F34" s="1">
        <v>2833</v>
      </c>
      <c r="G34" s="1">
        <v>1784</v>
      </c>
      <c r="H34" s="2">
        <v>66</v>
      </c>
      <c r="I34" s="1">
        <v>74944</v>
      </c>
      <c r="J34" s="1">
        <v>35817</v>
      </c>
      <c r="K34" s="47"/>
      <c r="L34" s="45">
        <f>IFERROR(B34/I34,0)</f>
        <v>4.9797181895815543E-2</v>
      </c>
      <c r="M34" s="48">
        <f>IFERROR(H34/G34,0)</f>
        <v>3.6995515695067267E-2</v>
      </c>
    </row>
    <row r="35" spans="1:14" ht="15" thickBot="1" x14ac:dyDescent="0.4">
      <c r="A35" s="3" t="s">
        <v>7</v>
      </c>
      <c r="B35" s="1">
        <v>319213</v>
      </c>
      <c r="C35" s="2"/>
      <c r="D35" s="1">
        <v>24368</v>
      </c>
      <c r="E35" s="2"/>
      <c r="F35" s="1">
        <v>244278</v>
      </c>
      <c r="G35" s="1">
        <v>16271</v>
      </c>
      <c r="H35" s="1">
        <v>1242</v>
      </c>
      <c r="I35" s="1">
        <v>959017</v>
      </c>
      <c r="J35" s="1">
        <v>48883</v>
      </c>
      <c r="K35" s="47"/>
      <c r="L35" s="45">
        <f>IFERROR(B35/I35,0)</f>
        <v>0.33285437067330403</v>
      </c>
      <c r="M35" s="48">
        <f>IFERROR(H35/G35,0)</f>
        <v>7.6332124638928148E-2</v>
      </c>
    </row>
    <row r="36" spans="1:14" ht="15" thickBot="1" x14ac:dyDescent="0.4">
      <c r="A36" s="3" t="s">
        <v>24</v>
      </c>
      <c r="B36" s="1">
        <v>11579</v>
      </c>
      <c r="C36" s="2"/>
      <c r="D36" s="2">
        <v>430</v>
      </c>
      <c r="E36" s="2"/>
      <c r="F36" s="1">
        <v>9341</v>
      </c>
      <c r="G36" s="1">
        <v>1140</v>
      </c>
      <c r="H36" s="2">
        <v>42</v>
      </c>
      <c r="I36" s="1">
        <v>139475</v>
      </c>
      <c r="J36" s="1">
        <v>13734</v>
      </c>
      <c r="K36" s="47"/>
      <c r="L36" s="45">
        <f>IFERROR(B36/I36,0)</f>
        <v>8.3018462089980288E-2</v>
      </c>
      <c r="M36" s="48">
        <f>IFERROR(H36/G36,0)</f>
        <v>3.6842105263157891E-2</v>
      </c>
    </row>
    <row r="37" spans="1:14" ht="15" thickBot="1" x14ac:dyDescent="0.4">
      <c r="A37" s="3" t="s">
        <v>53</v>
      </c>
      <c r="B37" s="1">
        <v>1153</v>
      </c>
      <c r="C37" s="2"/>
      <c r="D37" s="2">
        <v>24</v>
      </c>
      <c r="E37" s="2"/>
      <c r="F37" s="2">
        <v>619</v>
      </c>
      <c r="G37" s="1">
        <v>1533</v>
      </c>
      <c r="H37" s="2">
        <v>32</v>
      </c>
      <c r="I37" s="1">
        <v>31547</v>
      </c>
      <c r="J37" s="1">
        <v>41940</v>
      </c>
      <c r="K37" s="47"/>
      <c r="L37" s="45">
        <f>IFERROR(B37/I37,0)</f>
        <v>3.6548641709195806E-2</v>
      </c>
      <c r="M37" s="48">
        <f>IFERROR(H37/G37,0)</f>
        <v>2.0874103065883887E-2</v>
      </c>
    </row>
    <row r="38" spans="1:14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948</v>
      </c>
      <c r="J38" s="51"/>
      <c r="K38" s="46"/>
      <c r="L38" s="45">
        <f>IFERROR(B38/I38,0)</f>
        <v>1.4767932489451477E-2</v>
      </c>
      <c r="M38" s="48">
        <f>IFERROR(H38/G38,0)</f>
        <v>0</v>
      </c>
    </row>
    <row r="39" spans="1:14" ht="15" thickBot="1" x14ac:dyDescent="0.4">
      <c r="A39" s="57" t="s">
        <v>21</v>
      </c>
      <c r="B39" s="1">
        <v>19335</v>
      </c>
      <c r="C39" s="2"/>
      <c r="D39" s="1">
        <v>1021</v>
      </c>
      <c r="E39" s="2"/>
      <c r="F39" s="1">
        <v>17866</v>
      </c>
      <c r="G39" s="1">
        <v>1661</v>
      </c>
      <c r="H39" s="2">
        <v>88</v>
      </c>
      <c r="I39" s="1">
        <v>145021</v>
      </c>
      <c r="J39" s="1">
        <v>12457</v>
      </c>
      <c r="K39" s="47"/>
      <c r="L39" s="45">
        <f>IFERROR(B39/I39,0)</f>
        <v>0.13332551837320111</v>
      </c>
      <c r="M39" s="48">
        <f>IFERROR(H39/G39,0)</f>
        <v>5.2980132450331126E-2</v>
      </c>
    </row>
    <row r="40" spans="1:14" ht="15" thickBot="1" x14ac:dyDescent="0.4">
      <c r="A40" s="3" t="s">
        <v>46</v>
      </c>
      <c r="B40" s="1">
        <v>3851</v>
      </c>
      <c r="C40" s="2"/>
      <c r="D40" s="2">
        <v>238</v>
      </c>
      <c r="E40" s="2"/>
      <c r="F40" s="1">
        <v>1212</v>
      </c>
      <c r="G40" s="2">
        <v>983</v>
      </c>
      <c r="H40" s="2">
        <v>61</v>
      </c>
      <c r="I40" s="1">
        <v>63552</v>
      </c>
      <c r="J40" s="1">
        <v>16220</v>
      </c>
      <c r="K40" s="47"/>
      <c r="L40" s="45">
        <f>IFERROR(B40/I40,0)</f>
        <v>6.0596047331319236E-2</v>
      </c>
      <c r="M40" s="48">
        <f>IFERROR(H40/G40,0)</f>
        <v>6.2054933875890131E-2</v>
      </c>
    </row>
    <row r="41" spans="1:14" ht="15" thickBot="1" x14ac:dyDescent="0.4">
      <c r="A41" s="3" t="s">
        <v>37</v>
      </c>
      <c r="B41" s="1">
        <v>2635</v>
      </c>
      <c r="C41" s="2"/>
      <c r="D41" s="2">
        <v>109</v>
      </c>
      <c r="E41" s="2"/>
      <c r="F41" s="1">
        <v>1666</v>
      </c>
      <c r="G41" s="2">
        <v>646</v>
      </c>
      <c r="H41" s="2">
        <v>27</v>
      </c>
      <c r="I41" s="1">
        <v>60136</v>
      </c>
      <c r="J41" s="1">
        <v>14732</v>
      </c>
      <c r="K41" s="46"/>
      <c r="L41" s="45">
        <f>IFERROR(B41/I41,0)</f>
        <v>4.3817347346015695E-2</v>
      </c>
      <c r="M41" s="48">
        <f>IFERROR(H41/G41,0)</f>
        <v>4.1795665634674919E-2</v>
      </c>
    </row>
    <row r="42" spans="1:14" ht="15" thickBot="1" x14ac:dyDescent="0.4">
      <c r="A42" s="57" t="s">
        <v>19</v>
      </c>
      <c r="B42" s="1">
        <v>50915</v>
      </c>
      <c r="C42" s="2"/>
      <c r="D42" s="1">
        <v>2776</v>
      </c>
      <c r="E42" s="2"/>
      <c r="F42" s="1">
        <v>47223</v>
      </c>
      <c r="G42" s="1">
        <v>3980</v>
      </c>
      <c r="H42" s="2">
        <v>217</v>
      </c>
      <c r="I42" s="1">
        <v>235376</v>
      </c>
      <c r="J42" s="1">
        <v>18401</v>
      </c>
      <c r="K42" s="47"/>
      <c r="L42" s="45">
        <f>IFERROR(B42/I42,0)</f>
        <v>0.21631347291142683</v>
      </c>
      <c r="M42" s="48">
        <f>IFERROR(H42/G42,0)</f>
        <v>5.4522613065326631E-2</v>
      </c>
    </row>
    <row r="43" spans="1:14" ht="15" thickBot="1" x14ac:dyDescent="0.4">
      <c r="A43" s="3" t="s">
        <v>65</v>
      </c>
      <c r="B43" s="1">
        <v>1757</v>
      </c>
      <c r="C43" s="2"/>
      <c r="D43" s="2">
        <v>95</v>
      </c>
      <c r="E43" s="2"/>
      <c r="F43" s="1">
        <v>1271</v>
      </c>
      <c r="G43" s="2">
        <v>519</v>
      </c>
      <c r="H43" s="2">
        <v>28</v>
      </c>
      <c r="I43" s="1">
        <v>13022</v>
      </c>
      <c r="J43" s="1">
        <v>3845</v>
      </c>
      <c r="K43" s="47"/>
      <c r="L43" s="45">
        <f>IFERROR(B43/I43,0)</f>
        <v>0.13492551067424358</v>
      </c>
      <c r="M43" s="48">
        <f>IFERROR(H43/G43,0)</f>
        <v>5.3949903660886318E-2</v>
      </c>
    </row>
    <row r="44" spans="1:14" ht="15" thickBot="1" x14ac:dyDescent="0.4">
      <c r="A44" s="3" t="s">
        <v>40</v>
      </c>
      <c r="B44" s="1">
        <v>9289</v>
      </c>
      <c r="C44" s="2"/>
      <c r="D44" s="2">
        <v>296</v>
      </c>
      <c r="E44" s="2"/>
      <c r="F44" s="1">
        <v>8651</v>
      </c>
      <c r="G44" s="1">
        <v>8791</v>
      </c>
      <c r="H44" s="2">
        <v>280</v>
      </c>
      <c r="I44" s="1">
        <v>69928</v>
      </c>
      <c r="J44" s="1">
        <v>66181</v>
      </c>
      <c r="K44" s="46"/>
      <c r="L44" s="45">
        <f>IFERROR(B44/I44,0)</f>
        <v>0.13283663196430615</v>
      </c>
      <c r="M44" s="48">
        <f>IFERROR(H44/G44,0)</f>
        <v>3.1850756455465819E-2</v>
      </c>
    </row>
    <row r="45" spans="1:14" ht="15" thickBot="1" x14ac:dyDescent="0.4">
      <c r="A45" s="3" t="s">
        <v>25</v>
      </c>
      <c r="B45" s="1">
        <v>6489</v>
      </c>
      <c r="C45" s="2"/>
      <c r="D45" s="2">
        <v>267</v>
      </c>
      <c r="E45" s="2"/>
      <c r="F45" s="1">
        <v>1341</v>
      </c>
      <c r="G45" s="1">
        <v>1309</v>
      </c>
      <c r="H45" s="2">
        <v>54</v>
      </c>
      <c r="I45" s="1">
        <v>61616</v>
      </c>
      <c r="J45" s="1">
        <v>12433</v>
      </c>
      <c r="K45" s="47"/>
      <c r="L45" s="45">
        <f>IFERROR(B45/I45,0)</f>
        <v>0.10531355492079979</v>
      </c>
      <c r="M45" s="48">
        <f>IFERROR(H45/G45,0)</f>
        <v>4.1252864782276549E-2</v>
      </c>
    </row>
    <row r="46" spans="1:14" ht="15" thickBot="1" x14ac:dyDescent="0.4">
      <c r="A46" s="3" t="s">
        <v>54</v>
      </c>
      <c r="B46" s="1">
        <v>2588</v>
      </c>
      <c r="C46" s="2"/>
      <c r="D46" s="2">
        <v>21</v>
      </c>
      <c r="E46" s="2"/>
      <c r="F46" s="2">
        <v>808</v>
      </c>
      <c r="G46" s="1">
        <v>2994</v>
      </c>
      <c r="H46" s="2">
        <v>24</v>
      </c>
      <c r="I46" s="1">
        <v>18091</v>
      </c>
      <c r="J46" s="1">
        <v>20932</v>
      </c>
      <c r="K46" s="47"/>
      <c r="L46" s="45">
        <f>IFERROR(B46/I46,0)</f>
        <v>0.14305455751478635</v>
      </c>
      <c r="M46" s="48">
        <f>IFERROR(H46/G46,0)</f>
        <v>8.0160320641282558E-3</v>
      </c>
      <c r="N46" s="37"/>
    </row>
    <row r="47" spans="1:14" ht="15" thickBot="1" x14ac:dyDescent="0.4">
      <c r="A47" s="3" t="s">
        <v>20</v>
      </c>
      <c r="B47" s="1">
        <v>12661</v>
      </c>
      <c r="C47" s="2"/>
      <c r="D47" s="2">
        <v>209</v>
      </c>
      <c r="E47" s="2"/>
      <c r="F47" s="1">
        <v>6734</v>
      </c>
      <c r="G47" s="1">
        <v>1904</v>
      </c>
      <c r="H47" s="2">
        <v>31</v>
      </c>
      <c r="I47" s="1">
        <v>196276</v>
      </c>
      <c r="J47" s="1">
        <v>29510</v>
      </c>
      <c r="K47" s="47"/>
      <c r="L47" s="45">
        <f>IFERROR(B47/I47,0)</f>
        <v>6.4506103649962301E-2</v>
      </c>
      <c r="M47" s="48">
        <f>IFERROR(H47/G47,0)</f>
        <v>1.6281512605042018E-2</v>
      </c>
    </row>
    <row r="48" spans="1:14" ht="15" thickBot="1" x14ac:dyDescent="0.4">
      <c r="A48" s="57" t="s">
        <v>15</v>
      </c>
      <c r="B48" s="1">
        <v>31142</v>
      </c>
      <c r="C48" s="2"/>
      <c r="D48" s="2">
        <v>874</v>
      </c>
      <c r="E48" s="2"/>
      <c r="F48" s="1">
        <v>15377</v>
      </c>
      <c r="G48" s="1">
        <v>1117</v>
      </c>
      <c r="H48" s="2">
        <v>31</v>
      </c>
      <c r="I48" s="1">
        <v>380648</v>
      </c>
      <c r="J48" s="1">
        <v>13651</v>
      </c>
      <c r="K48" s="46"/>
      <c r="L48" s="45">
        <f>IFERROR(B48/I48,0)</f>
        <v>8.181311868182678E-2</v>
      </c>
      <c r="M48" s="48">
        <f>IFERROR(H48/G48,0)</f>
        <v>2.775290957923008E-2</v>
      </c>
    </row>
    <row r="49" spans="1:13" ht="15" thickBot="1" x14ac:dyDescent="0.4">
      <c r="A49" s="3" t="s">
        <v>66</v>
      </c>
      <c r="B49" s="2">
        <v>66</v>
      </c>
      <c r="C49" s="2"/>
      <c r="D49" s="2">
        <v>4</v>
      </c>
      <c r="E49" s="2"/>
      <c r="F49" s="2">
        <v>11</v>
      </c>
      <c r="G49" s="2"/>
      <c r="H49" s="2"/>
      <c r="I49" s="2">
        <v>872</v>
      </c>
      <c r="J49" s="2"/>
      <c r="K49" s="47"/>
      <c r="L49" s="45">
        <f>IFERROR(B49/I49,0)</f>
        <v>7.5688073394495417E-2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4981</v>
      </c>
      <c r="C50" s="2"/>
      <c r="D50" s="2">
        <v>49</v>
      </c>
      <c r="E50" s="2"/>
      <c r="F50" s="1">
        <v>2747</v>
      </c>
      <c r="G50" s="1">
        <v>1636</v>
      </c>
      <c r="H50" s="2">
        <v>16</v>
      </c>
      <c r="I50" s="1">
        <v>117804</v>
      </c>
      <c r="J50" s="1">
        <v>38683</v>
      </c>
      <c r="K50" s="47"/>
      <c r="L50" s="45">
        <f>IFERROR(B50/I50,0)</f>
        <v>4.228209568435707E-2</v>
      </c>
      <c r="M50" s="48">
        <f>IFERROR(H50/G50,0)</f>
        <v>9.7799511002444987E-3</v>
      </c>
    </row>
    <row r="51" spans="1:13" ht="15" thickBot="1" x14ac:dyDescent="0.4">
      <c r="A51" s="3" t="s">
        <v>48</v>
      </c>
      <c r="B51" s="2">
        <v>886</v>
      </c>
      <c r="C51" s="2"/>
      <c r="D51" s="2">
        <v>51</v>
      </c>
      <c r="E51" s="2"/>
      <c r="F51" s="2">
        <v>835</v>
      </c>
      <c r="G51" s="1">
        <v>1418</v>
      </c>
      <c r="H51" s="2">
        <v>82</v>
      </c>
      <c r="I51" s="1">
        <v>16591</v>
      </c>
      <c r="J51" s="1">
        <v>26547</v>
      </c>
      <c r="K51" s="46"/>
      <c r="L51" s="45">
        <f>IFERROR(B51/I51,0)</f>
        <v>5.3402447109878848E-2</v>
      </c>
      <c r="M51" s="48">
        <f>IFERROR(H51/G51,0)</f>
        <v>5.7827926657263752E-2</v>
      </c>
    </row>
    <row r="52" spans="1:13" ht="15" thickBot="1" x14ac:dyDescent="0.4">
      <c r="A52" s="3" t="s">
        <v>29</v>
      </c>
      <c r="B52" s="1">
        <v>17731</v>
      </c>
      <c r="C52" s="2"/>
      <c r="D52" s="2">
        <v>616</v>
      </c>
      <c r="E52" s="2"/>
      <c r="F52" s="1">
        <v>14803</v>
      </c>
      <c r="G52" s="1">
        <v>2107</v>
      </c>
      <c r="H52" s="2">
        <v>73</v>
      </c>
      <c r="I52" s="1">
        <v>112450</v>
      </c>
      <c r="J52" s="1">
        <v>13365</v>
      </c>
      <c r="K52" s="47"/>
      <c r="L52" s="45">
        <f>IFERROR(B52/I52,0)</f>
        <v>0.15767896843041351</v>
      </c>
      <c r="M52" s="48">
        <f>IFERROR(H52/G52,0)</f>
        <v>3.4646416706217369E-2</v>
      </c>
    </row>
    <row r="53" spans="1:13" ht="15" thickBot="1" x14ac:dyDescent="0.4">
      <c r="A53" s="3" t="s">
        <v>9</v>
      </c>
      <c r="B53" s="1">
        <v>15512</v>
      </c>
      <c r="C53" s="2"/>
      <c r="D53" s="2">
        <v>836</v>
      </c>
      <c r="E53" s="2"/>
      <c r="F53" s="1">
        <v>12825</v>
      </c>
      <c r="G53" s="1">
        <v>2127</v>
      </c>
      <c r="H53" s="2">
        <v>115</v>
      </c>
      <c r="I53" s="1">
        <v>193981</v>
      </c>
      <c r="J53" s="1">
        <v>26593</v>
      </c>
      <c r="K53" s="46"/>
      <c r="L53" s="45">
        <f>IFERROR(B53/I53,0)</f>
        <v>7.996659466648795E-2</v>
      </c>
      <c r="M53" s="48">
        <f>IFERROR(H53/G53,0)</f>
        <v>5.4066760695815702E-2</v>
      </c>
    </row>
    <row r="54" spans="1:13" ht="15" thickBot="1" x14ac:dyDescent="0.4">
      <c r="A54" s="3" t="s">
        <v>56</v>
      </c>
      <c r="B54" s="1">
        <v>1184</v>
      </c>
      <c r="C54" s="2"/>
      <c r="D54" s="2">
        <v>50</v>
      </c>
      <c r="E54" s="2"/>
      <c r="F54" s="2">
        <v>653</v>
      </c>
      <c r="G54" s="2">
        <v>647</v>
      </c>
      <c r="H54" s="2">
        <v>27</v>
      </c>
      <c r="I54" s="1">
        <v>51115</v>
      </c>
      <c r="J54" s="1">
        <v>27946</v>
      </c>
      <c r="K54" s="46"/>
      <c r="L54" s="45">
        <f>IFERROR(B54/I54,0)</f>
        <v>2.3163454954514332E-2</v>
      </c>
      <c r="M54" s="48">
        <f>IFERROR(H54/G54,0)</f>
        <v>4.1731066460587329E-2</v>
      </c>
    </row>
    <row r="55" spans="1:13" ht="15" thickBot="1" x14ac:dyDescent="0.4">
      <c r="A55" s="3" t="s">
        <v>22</v>
      </c>
      <c r="B55" s="1">
        <v>7660</v>
      </c>
      <c r="C55" s="2"/>
      <c r="D55" s="2">
        <v>334</v>
      </c>
      <c r="E55" s="2"/>
      <c r="F55" s="1">
        <v>4116</v>
      </c>
      <c r="G55" s="1">
        <v>1326</v>
      </c>
      <c r="H55" s="2">
        <v>58</v>
      </c>
      <c r="I55" s="1">
        <v>83230</v>
      </c>
      <c r="J55" s="1">
        <v>14404</v>
      </c>
      <c r="K55" s="46"/>
      <c r="L55" s="45">
        <f>IFERROR(B55/I55,0)</f>
        <v>9.2034122311666466E-2</v>
      </c>
      <c r="M55" s="48">
        <f>IFERROR(H55/G55,0)</f>
        <v>4.3740573152337855E-2</v>
      </c>
    </row>
    <row r="56" spans="1:13" ht="15" thickBot="1" x14ac:dyDescent="0.4">
      <c r="A56" s="14" t="s">
        <v>55</v>
      </c>
      <c r="B56" s="15">
        <v>579</v>
      </c>
      <c r="C56" s="15"/>
      <c r="D56" s="15">
        <v>7</v>
      </c>
      <c r="E56" s="15"/>
      <c r="F56" s="15">
        <v>181</v>
      </c>
      <c r="G56" s="15">
        <v>995</v>
      </c>
      <c r="H56" s="15">
        <v>12</v>
      </c>
      <c r="I56" s="39">
        <v>9306</v>
      </c>
      <c r="J56" s="39">
        <v>15994</v>
      </c>
      <c r="K56" s="58"/>
      <c r="L56" s="45">
        <f>IFERROR(B56/I56,0)</f>
        <v>6.2217923920051578E-2</v>
      </c>
      <c r="M56" s="48">
        <f>IFERROR(H56/G56,0)</f>
        <v>1.2060301507537688E-2</v>
      </c>
    </row>
    <row r="57" spans="1:13" ht="15" thickBot="1" x14ac:dyDescent="0.35">
      <c r="A57" s="3"/>
      <c r="B57" s="2"/>
      <c r="C57" s="2"/>
      <c r="D57" s="2"/>
      <c r="E57" s="2"/>
      <c r="F57" s="2"/>
      <c r="G57" s="1"/>
      <c r="H57" s="2"/>
      <c r="I57" s="1"/>
      <c r="J57" s="1"/>
      <c r="K57" s="8"/>
    </row>
    <row r="58" spans="1:13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3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8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8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9"/>
      <c r="J67" s="39"/>
      <c r="K67" s="4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F7B38158-61DB-4347-9172-6CF498B172EB}"/>
    <hyperlink ref="A42" r:id="rId2" display="https://www.worldometers.info/coronavirus/usa/pennsylvania/" xr:uid="{A24C893C-C3E6-44BB-9495-48C964EB7ACD}"/>
    <hyperlink ref="A11" r:id="rId3" display="https://www.worldometers.info/coronavirus/usa/florida/" xr:uid="{34FC62AD-F21B-4EEB-A0D7-B5E0D4EC75C1}"/>
    <hyperlink ref="A48" r:id="rId4" display="https://www.worldometers.info/coronavirus/usa/texas/" xr:uid="{767E0095-9771-4F0C-9EDB-21B8B2935ED1}"/>
    <hyperlink ref="A21" r:id="rId5" display="https://www.worldometers.info/coronavirus/usa/louisiana/" xr:uid="{0A3D76BA-4019-41ED-8317-83C261BC52B2}"/>
    <hyperlink ref="A39" r:id="rId6" display="https://www.worldometers.info/coronavirus/usa/ohio/" xr:uid="{3F2D1527-562B-45EE-A1D7-D559C662C115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289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348</v>
      </c>
    </row>
    <row r="5" spans="1:2" ht="15" thickBot="1" x14ac:dyDescent="0.4">
      <c r="A5" s="3" t="s">
        <v>34</v>
      </c>
      <c r="B5" s="41">
        <v>72</v>
      </c>
    </row>
    <row r="6" spans="1:2" ht="15" thickBot="1" x14ac:dyDescent="0.4">
      <c r="A6" s="3" t="s">
        <v>10</v>
      </c>
      <c r="B6" s="41">
        <v>2192</v>
      </c>
    </row>
    <row r="7" spans="1:2" ht="15" thickBot="1" x14ac:dyDescent="0.4">
      <c r="A7" s="3" t="s">
        <v>18</v>
      </c>
      <c r="B7" s="41">
        <v>832</v>
      </c>
    </row>
    <row r="8" spans="1:2" ht="15" thickBot="1" x14ac:dyDescent="0.4">
      <c r="A8" s="3" t="s">
        <v>23</v>
      </c>
      <c r="B8" s="41">
        <v>2436</v>
      </c>
    </row>
    <row r="9" spans="1:2" ht="15" thickBot="1" x14ac:dyDescent="0.4">
      <c r="A9" s="3" t="s">
        <v>43</v>
      </c>
      <c r="B9" s="41">
        <v>168</v>
      </c>
    </row>
    <row r="10" spans="1:2" ht="21.5" thickBot="1" x14ac:dyDescent="0.4">
      <c r="A10" s="3" t="s">
        <v>63</v>
      </c>
      <c r="B10" s="41">
        <v>240</v>
      </c>
    </row>
    <row r="11" spans="1:2" ht="15" thickBot="1" x14ac:dyDescent="0.4">
      <c r="A11" s="57" t="s">
        <v>13</v>
      </c>
      <c r="B11" s="41">
        <v>1364</v>
      </c>
    </row>
    <row r="12" spans="1:2" ht="15" thickBot="1" x14ac:dyDescent="0.4">
      <c r="A12" s="3" t="s">
        <v>16</v>
      </c>
      <c r="B12" s="41">
        <v>1174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16</v>
      </c>
    </row>
    <row r="15" spans="1:2" ht="15" thickBot="1" x14ac:dyDescent="0.4">
      <c r="A15" s="3" t="s">
        <v>49</v>
      </c>
      <c r="B15" s="41">
        <v>64</v>
      </c>
    </row>
    <row r="16" spans="1:2" ht="15" thickBot="1" x14ac:dyDescent="0.4">
      <c r="A16" s="3" t="s">
        <v>12</v>
      </c>
      <c r="B16" s="41">
        <v>2559</v>
      </c>
    </row>
    <row r="17" spans="1:2" ht="15" thickBot="1" x14ac:dyDescent="0.4">
      <c r="A17" s="3" t="s">
        <v>27</v>
      </c>
      <c r="B17" s="41">
        <v>1229</v>
      </c>
    </row>
    <row r="18" spans="1:2" ht="15" thickBot="1" x14ac:dyDescent="0.4">
      <c r="A18" s="3" t="s">
        <v>41</v>
      </c>
      <c r="B18" s="41">
        <v>175</v>
      </c>
    </row>
    <row r="19" spans="1:2" ht="15" thickBot="1" x14ac:dyDescent="0.4">
      <c r="A19" s="3" t="s">
        <v>45</v>
      </c>
      <c r="B19" s="41">
        <v>140</v>
      </c>
    </row>
    <row r="20" spans="1:2" ht="15" thickBot="1" x14ac:dyDescent="0.4">
      <c r="A20" s="3" t="s">
        <v>38</v>
      </c>
      <c r="B20" s="41">
        <v>248</v>
      </c>
    </row>
    <row r="21" spans="1:2" ht="15" thickBot="1" x14ac:dyDescent="0.4">
      <c r="A21" s="57" t="s">
        <v>14</v>
      </c>
      <c r="B21" s="41">
        <v>1993</v>
      </c>
    </row>
    <row r="22" spans="1:2" ht="15" thickBot="1" x14ac:dyDescent="0.4">
      <c r="A22" s="3" t="s">
        <v>39</v>
      </c>
      <c r="B22" s="41">
        <v>56</v>
      </c>
    </row>
    <row r="23" spans="1:2" ht="15" thickBot="1" x14ac:dyDescent="0.4">
      <c r="A23" s="3" t="s">
        <v>26</v>
      </c>
      <c r="B23" s="41">
        <v>1251</v>
      </c>
    </row>
    <row r="24" spans="1:2" ht="15" thickBot="1" x14ac:dyDescent="0.4">
      <c r="A24" s="3" t="s">
        <v>17</v>
      </c>
      <c r="B24" s="41">
        <v>3846</v>
      </c>
    </row>
    <row r="25" spans="1:2" ht="15" thickBot="1" x14ac:dyDescent="0.4">
      <c r="A25" s="3" t="s">
        <v>11</v>
      </c>
      <c r="B25" s="41">
        <v>4020</v>
      </c>
    </row>
    <row r="26" spans="1:2" ht="15" thickBot="1" x14ac:dyDescent="0.4">
      <c r="A26" s="3" t="s">
        <v>32</v>
      </c>
      <c r="B26" s="41">
        <v>395</v>
      </c>
    </row>
    <row r="27" spans="1:2" ht="15" thickBot="1" x14ac:dyDescent="0.4">
      <c r="A27" s="3" t="s">
        <v>30</v>
      </c>
      <c r="B27" s="41">
        <v>291</v>
      </c>
    </row>
    <row r="28" spans="1:2" ht="15" thickBot="1" x14ac:dyDescent="0.4">
      <c r="A28" s="3" t="s">
        <v>35</v>
      </c>
      <c r="B28" s="41">
        <v>377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76</v>
      </c>
    </row>
    <row r="31" spans="1:2" ht="15" thickBot="1" x14ac:dyDescent="0.4">
      <c r="A31" s="3" t="s">
        <v>31</v>
      </c>
      <c r="B31" s="41">
        <v>257</v>
      </c>
    </row>
    <row r="32" spans="1:2" ht="15" thickBot="1" x14ac:dyDescent="0.4">
      <c r="A32" s="3" t="s">
        <v>42</v>
      </c>
      <c r="B32" s="41">
        <v>84</v>
      </c>
    </row>
    <row r="33" spans="1:2" ht="15" thickBot="1" x14ac:dyDescent="0.4">
      <c r="A33" s="57" t="s">
        <v>8</v>
      </c>
      <c r="B33" s="41">
        <v>7742</v>
      </c>
    </row>
    <row r="34" spans="1:2" ht="15" thickBot="1" x14ac:dyDescent="0.4">
      <c r="A34" s="3" t="s">
        <v>44</v>
      </c>
      <c r="B34" s="41">
        <v>139</v>
      </c>
    </row>
    <row r="35" spans="1:2" ht="15" thickBot="1" x14ac:dyDescent="0.4">
      <c r="A35" s="3" t="s">
        <v>7</v>
      </c>
      <c r="B35" s="41">
        <v>24368</v>
      </c>
    </row>
    <row r="36" spans="1:2" ht="15" thickBot="1" x14ac:dyDescent="0.4">
      <c r="A36" s="3" t="s">
        <v>24</v>
      </c>
      <c r="B36" s="41">
        <v>430</v>
      </c>
    </row>
    <row r="37" spans="1:2" ht="15" thickBot="1" x14ac:dyDescent="0.4">
      <c r="A37" s="3" t="s">
        <v>53</v>
      </c>
      <c r="B37" s="41">
        <v>24</v>
      </c>
    </row>
    <row r="38" spans="1:2" ht="21.5" thickBot="1" x14ac:dyDescent="0.4">
      <c r="A38" s="52" t="s">
        <v>67</v>
      </c>
      <c r="B38" s="54">
        <v>2</v>
      </c>
    </row>
    <row r="39" spans="1:2" ht="15" thickBot="1" x14ac:dyDescent="0.4">
      <c r="A39" s="57" t="s">
        <v>21</v>
      </c>
      <c r="B39" s="41">
        <v>1021</v>
      </c>
    </row>
    <row r="40" spans="1:2" ht="15" thickBot="1" x14ac:dyDescent="0.4">
      <c r="A40" s="3" t="s">
        <v>46</v>
      </c>
      <c r="B40" s="41">
        <v>238</v>
      </c>
    </row>
    <row r="41" spans="1:2" ht="15" thickBot="1" x14ac:dyDescent="0.4">
      <c r="A41" s="3" t="s">
        <v>37</v>
      </c>
      <c r="B41" s="41">
        <v>109</v>
      </c>
    </row>
    <row r="42" spans="1:2" ht="15" thickBot="1" x14ac:dyDescent="0.4">
      <c r="A42" s="57" t="s">
        <v>19</v>
      </c>
      <c r="B42" s="41">
        <v>2776</v>
      </c>
    </row>
    <row r="43" spans="1:2" ht="15" thickBot="1" x14ac:dyDescent="0.4">
      <c r="A43" s="3" t="s">
        <v>65</v>
      </c>
      <c r="B43" s="41">
        <v>95</v>
      </c>
    </row>
    <row r="44" spans="1:2" ht="15" thickBot="1" x14ac:dyDescent="0.4">
      <c r="A44" s="3" t="s">
        <v>40</v>
      </c>
      <c r="B44" s="41">
        <v>296</v>
      </c>
    </row>
    <row r="45" spans="1:2" ht="15" thickBot="1" x14ac:dyDescent="0.4">
      <c r="A45" s="3" t="s">
        <v>25</v>
      </c>
      <c r="B45" s="41">
        <v>267</v>
      </c>
    </row>
    <row r="46" spans="1:2" ht="15" thickBot="1" x14ac:dyDescent="0.4">
      <c r="A46" s="3" t="s">
        <v>54</v>
      </c>
      <c r="B46" s="41">
        <v>21</v>
      </c>
    </row>
    <row r="47" spans="1:2" ht="15" thickBot="1" x14ac:dyDescent="0.4">
      <c r="A47" s="3" t="s">
        <v>20</v>
      </c>
      <c r="B47" s="41">
        <v>209</v>
      </c>
    </row>
    <row r="48" spans="1:2" ht="15" thickBot="1" x14ac:dyDescent="0.4">
      <c r="A48" s="57" t="s">
        <v>15</v>
      </c>
      <c r="B48" s="41">
        <v>874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49</v>
      </c>
    </row>
    <row r="51" spans="1:2" ht="15" thickBot="1" x14ac:dyDescent="0.4">
      <c r="A51" s="3" t="s">
        <v>48</v>
      </c>
      <c r="B51" s="41">
        <v>51</v>
      </c>
    </row>
    <row r="52" spans="1:2" ht="15" thickBot="1" x14ac:dyDescent="0.4">
      <c r="A52" s="3" t="s">
        <v>29</v>
      </c>
      <c r="B52" s="41">
        <v>616</v>
      </c>
    </row>
    <row r="53" spans="1:2" ht="15" thickBot="1" x14ac:dyDescent="0.4">
      <c r="A53" s="3" t="s">
        <v>9</v>
      </c>
      <c r="B53" s="41">
        <v>836</v>
      </c>
    </row>
    <row r="54" spans="1:2" ht="15" thickBot="1" x14ac:dyDescent="0.4">
      <c r="A54" s="3" t="s">
        <v>56</v>
      </c>
      <c r="B54" s="41">
        <v>50</v>
      </c>
    </row>
    <row r="55" spans="1:2" ht="15" thickBot="1" x14ac:dyDescent="0.4">
      <c r="A55" s="3" t="s">
        <v>22</v>
      </c>
      <c r="B55" s="41">
        <v>334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E2726688-2E73-4EFE-BCE6-6116EB9C9F0C}"/>
    <hyperlink ref="A42" r:id="rId2" display="https://www.worldometers.info/coronavirus/usa/pennsylvania/" xr:uid="{68C798B4-1944-4CD4-81E6-22B8367B6552}"/>
    <hyperlink ref="A11" r:id="rId3" display="https://www.worldometers.info/coronavirus/usa/florida/" xr:uid="{1B81D11C-25E0-4086-932C-D98853AAF7EF}"/>
    <hyperlink ref="A48" r:id="rId4" display="https://www.worldometers.info/coronavirus/usa/texas/" xr:uid="{756CC3AE-C40C-4744-9D3F-108D80D6BD76}"/>
    <hyperlink ref="A21" r:id="rId5" display="https://www.worldometers.info/coronavirus/usa/louisiana/" xr:uid="{C45FAE43-5072-447D-B99D-AA46D27F7334}"/>
    <hyperlink ref="A39" r:id="rId6" display="https://www.worldometers.info/coronavirus/usa/ohio/" xr:uid="{A4CDD3EE-9F35-4B37-8D08-BB96D794B3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289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348</v>
      </c>
    </row>
    <row r="5" spans="1:3" ht="13" thickBot="1" x14ac:dyDescent="0.4">
      <c r="A5" s="36" t="s">
        <v>34</v>
      </c>
      <c r="B5" s="3" t="s">
        <v>34</v>
      </c>
      <c r="C5" s="41">
        <v>72</v>
      </c>
    </row>
    <row r="6" spans="1:3" ht="13" thickBot="1" x14ac:dyDescent="0.4">
      <c r="A6" s="36" t="s">
        <v>10</v>
      </c>
      <c r="B6" s="3" t="s">
        <v>10</v>
      </c>
      <c r="C6" s="41">
        <v>2192</v>
      </c>
    </row>
    <row r="7" spans="1:3" ht="13" thickBot="1" x14ac:dyDescent="0.4">
      <c r="A7" s="36" t="s">
        <v>18</v>
      </c>
      <c r="B7" s="3" t="s">
        <v>18</v>
      </c>
      <c r="C7" s="41">
        <v>832</v>
      </c>
    </row>
    <row r="8" spans="1:3" ht="13" thickBot="1" x14ac:dyDescent="0.4">
      <c r="A8" s="36" t="s">
        <v>23</v>
      </c>
      <c r="B8" s="3" t="s">
        <v>23</v>
      </c>
      <c r="C8" s="41">
        <v>2436</v>
      </c>
    </row>
    <row r="9" spans="1:3" ht="13" thickBot="1" x14ac:dyDescent="0.4">
      <c r="A9" s="36" t="s">
        <v>43</v>
      </c>
      <c r="B9" s="3" t="s">
        <v>43</v>
      </c>
      <c r="C9" s="41">
        <v>168</v>
      </c>
    </row>
    <row r="10" spans="1:3" ht="13" thickBot="1" x14ac:dyDescent="0.4">
      <c r="A10" s="36" t="s">
        <v>95</v>
      </c>
      <c r="B10" s="3" t="s">
        <v>63</v>
      </c>
      <c r="C10" s="41">
        <v>240</v>
      </c>
    </row>
    <row r="11" spans="1:3" ht="15" thickBot="1" x14ac:dyDescent="0.4">
      <c r="A11" s="36" t="s">
        <v>13</v>
      </c>
      <c r="B11" s="57" t="s">
        <v>13</v>
      </c>
      <c r="C11" s="41">
        <v>1364</v>
      </c>
    </row>
    <row r="12" spans="1:3" ht="13" thickBot="1" x14ac:dyDescent="0.4">
      <c r="A12" s="36" t="s">
        <v>16</v>
      </c>
      <c r="B12" s="3" t="s">
        <v>16</v>
      </c>
      <c r="C12" s="41">
        <v>1174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16</v>
      </c>
    </row>
    <row r="15" spans="1:3" ht="13" thickBot="1" x14ac:dyDescent="0.4">
      <c r="A15" s="36" t="s">
        <v>49</v>
      </c>
      <c r="B15" s="3" t="s">
        <v>49</v>
      </c>
      <c r="C15" s="41">
        <v>64</v>
      </c>
    </row>
    <row r="16" spans="1:3" ht="13" thickBot="1" x14ac:dyDescent="0.4">
      <c r="A16" s="36" t="s">
        <v>12</v>
      </c>
      <c r="B16" s="3" t="s">
        <v>12</v>
      </c>
      <c r="C16" s="41">
        <v>2559</v>
      </c>
    </row>
    <row r="17" spans="1:3" ht="13" thickBot="1" x14ac:dyDescent="0.4">
      <c r="A17" s="36" t="s">
        <v>27</v>
      </c>
      <c r="B17" s="3" t="s">
        <v>27</v>
      </c>
      <c r="C17" s="41">
        <v>1229</v>
      </c>
    </row>
    <row r="18" spans="1:3" ht="13" thickBot="1" x14ac:dyDescent="0.4">
      <c r="A18" s="36" t="s">
        <v>41</v>
      </c>
      <c r="B18" s="3" t="s">
        <v>41</v>
      </c>
      <c r="C18" s="41">
        <v>175</v>
      </c>
    </row>
    <row r="19" spans="1:3" ht="13" thickBot="1" x14ac:dyDescent="0.4">
      <c r="A19" s="36" t="s">
        <v>45</v>
      </c>
      <c r="B19" s="3" t="s">
        <v>45</v>
      </c>
      <c r="C19" s="41">
        <v>140</v>
      </c>
    </row>
    <row r="20" spans="1:3" ht="13" thickBot="1" x14ac:dyDescent="0.4">
      <c r="A20" s="36" t="s">
        <v>38</v>
      </c>
      <c r="B20" s="3" t="s">
        <v>38</v>
      </c>
      <c r="C20" s="41">
        <v>248</v>
      </c>
    </row>
    <row r="21" spans="1:3" ht="15" thickBot="1" x14ac:dyDescent="0.4">
      <c r="A21" s="36" t="s">
        <v>14</v>
      </c>
      <c r="B21" s="57" t="s">
        <v>14</v>
      </c>
      <c r="C21" s="41">
        <v>1993</v>
      </c>
    </row>
    <row r="22" spans="1:3" ht="13" thickBot="1" x14ac:dyDescent="0.4">
      <c r="B22" s="3" t="s">
        <v>39</v>
      </c>
      <c r="C22" s="41">
        <v>56</v>
      </c>
    </row>
    <row r="23" spans="1:3" ht="13" thickBot="1" x14ac:dyDescent="0.4">
      <c r="A23" s="36" t="s">
        <v>26</v>
      </c>
      <c r="B23" s="3" t="s">
        <v>26</v>
      </c>
      <c r="C23" s="41">
        <v>1251</v>
      </c>
    </row>
    <row r="24" spans="1:3" ht="13" thickBot="1" x14ac:dyDescent="0.4">
      <c r="A24" s="36" t="s">
        <v>17</v>
      </c>
      <c r="B24" s="3" t="s">
        <v>17</v>
      </c>
      <c r="C24" s="41">
        <v>3846</v>
      </c>
    </row>
    <row r="25" spans="1:3" ht="13" thickBot="1" x14ac:dyDescent="0.4">
      <c r="A25" s="36" t="s">
        <v>11</v>
      </c>
      <c r="B25" s="3" t="s">
        <v>11</v>
      </c>
      <c r="C25" s="41">
        <v>4020</v>
      </c>
    </row>
    <row r="26" spans="1:3" ht="13" thickBot="1" x14ac:dyDescent="0.4">
      <c r="A26" s="36" t="s">
        <v>32</v>
      </c>
      <c r="B26" s="3" t="s">
        <v>32</v>
      </c>
      <c r="C26" s="41">
        <v>395</v>
      </c>
    </row>
    <row r="27" spans="1:3" ht="13" thickBot="1" x14ac:dyDescent="0.4">
      <c r="A27" s="36" t="s">
        <v>30</v>
      </c>
      <c r="B27" s="3" t="s">
        <v>30</v>
      </c>
      <c r="C27" s="41">
        <v>291</v>
      </c>
    </row>
    <row r="28" spans="1:3" ht="13" thickBot="1" x14ac:dyDescent="0.4">
      <c r="A28" s="36" t="s">
        <v>35</v>
      </c>
      <c r="B28" s="3" t="s">
        <v>35</v>
      </c>
      <c r="C28" s="41">
        <v>377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76</v>
      </c>
    </row>
    <row r="31" spans="1:3" ht="13" thickBot="1" x14ac:dyDescent="0.4">
      <c r="A31" s="36" t="s">
        <v>31</v>
      </c>
      <c r="B31" s="3" t="s">
        <v>31</v>
      </c>
      <c r="C31" s="41">
        <v>257</v>
      </c>
    </row>
    <row r="32" spans="1:3" ht="13" thickBot="1" x14ac:dyDescent="0.4">
      <c r="A32" s="36" t="s">
        <v>42</v>
      </c>
      <c r="B32" s="3" t="s">
        <v>42</v>
      </c>
      <c r="C32" s="41">
        <v>84</v>
      </c>
    </row>
    <row r="33" spans="1:3" ht="15" thickBot="1" x14ac:dyDescent="0.4">
      <c r="A33" s="36" t="s">
        <v>8</v>
      </c>
      <c r="B33" s="57" t="s">
        <v>8</v>
      </c>
      <c r="C33" s="41">
        <v>7742</v>
      </c>
    </row>
    <row r="34" spans="1:3" ht="13" thickBot="1" x14ac:dyDescent="0.4">
      <c r="A34" s="36" t="s">
        <v>44</v>
      </c>
      <c r="B34" s="3" t="s">
        <v>44</v>
      </c>
      <c r="C34" s="41">
        <v>139</v>
      </c>
    </row>
    <row r="35" spans="1:3" ht="13" thickBot="1" x14ac:dyDescent="0.4">
      <c r="A35" s="36" t="s">
        <v>7</v>
      </c>
      <c r="B35" s="3" t="s">
        <v>7</v>
      </c>
      <c r="C35" s="41">
        <v>24368</v>
      </c>
    </row>
    <row r="36" spans="1:3" ht="13" thickBot="1" x14ac:dyDescent="0.4">
      <c r="A36" s="36" t="s">
        <v>24</v>
      </c>
      <c r="B36" s="3" t="s">
        <v>24</v>
      </c>
      <c r="C36" s="41">
        <v>430</v>
      </c>
    </row>
    <row r="37" spans="1:3" ht="13" thickBot="1" x14ac:dyDescent="0.4">
      <c r="B37" s="3" t="s">
        <v>53</v>
      </c>
      <c r="C37" s="41">
        <v>24</v>
      </c>
    </row>
    <row r="38" spans="1:3" ht="15" thickBot="1" x14ac:dyDescent="0.4">
      <c r="A38" s="36" t="s">
        <v>21</v>
      </c>
      <c r="B38" s="57" t="s">
        <v>21</v>
      </c>
      <c r="C38" s="41">
        <v>1021</v>
      </c>
    </row>
    <row r="39" spans="1:3" ht="13" thickBot="1" x14ac:dyDescent="0.4">
      <c r="A39" s="36" t="s">
        <v>46</v>
      </c>
      <c r="B39" s="3" t="s">
        <v>46</v>
      </c>
      <c r="C39" s="41">
        <v>238</v>
      </c>
    </row>
    <row r="40" spans="1:3" ht="13" thickBot="1" x14ac:dyDescent="0.4">
      <c r="A40" s="36" t="s">
        <v>37</v>
      </c>
      <c r="B40" s="3" t="s">
        <v>37</v>
      </c>
      <c r="C40" s="41">
        <v>109</v>
      </c>
    </row>
    <row r="41" spans="1:3" ht="15" thickBot="1" x14ac:dyDescent="0.4">
      <c r="A41" s="36" t="s">
        <v>19</v>
      </c>
      <c r="B41" s="57" t="s">
        <v>19</v>
      </c>
      <c r="C41" s="41">
        <v>2776</v>
      </c>
    </row>
    <row r="42" spans="1:3" ht="13" thickBot="1" x14ac:dyDescent="0.4">
      <c r="A42" s="36" t="s">
        <v>65</v>
      </c>
      <c r="B42" s="3" t="s">
        <v>65</v>
      </c>
      <c r="C42" s="41">
        <v>95</v>
      </c>
    </row>
    <row r="43" spans="1:3" ht="13" thickBot="1" x14ac:dyDescent="0.4">
      <c r="B43" s="3" t="s">
        <v>40</v>
      </c>
      <c r="C43" s="41">
        <v>296</v>
      </c>
    </row>
    <row r="44" spans="1:3" ht="13" thickBot="1" x14ac:dyDescent="0.4">
      <c r="A44" s="36" t="s">
        <v>25</v>
      </c>
      <c r="B44" s="3" t="s">
        <v>25</v>
      </c>
      <c r="C44" s="41">
        <v>267</v>
      </c>
    </row>
    <row r="45" spans="1:3" ht="13" thickBot="1" x14ac:dyDescent="0.4">
      <c r="A45" s="36" t="s">
        <v>54</v>
      </c>
      <c r="B45" s="3" t="s">
        <v>54</v>
      </c>
      <c r="C45" s="41">
        <v>21</v>
      </c>
    </row>
    <row r="46" spans="1:3" ht="13" thickBot="1" x14ac:dyDescent="0.4">
      <c r="A46" s="36" t="s">
        <v>20</v>
      </c>
      <c r="B46" s="3" t="s">
        <v>20</v>
      </c>
      <c r="C46" s="41">
        <v>209</v>
      </c>
    </row>
    <row r="47" spans="1:3" ht="15" thickBot="1" x14ac:dyDescent="0.4">
      <c r="A47" s="36" t="s">
        <v>15</v>
      </c>
      <c r="B47" s="57" t="s">
        <v>15</v>
      </c>
      <c r="C47" s="41">
        <v>874</v>
      </c>
    </row>
    <row r="48" spans="1:3" ht="13" thickBot="1" x14ac:dyDescent="0.4">
      <c r="A48" s="36" t="s">
        <v>28</v>
      </c>
      <c r="B48" s="3" t="s">
        <v>28</v>
      </c>
      <c r="C48" s="41">
        <v>49</v>
      </c>
    </row>
    <row r="49" spans="1:3" ht="13" thickBot="1" x14ac:dyDescent="0.4">
      <c r="A49" s="36" t="s">
        <v>48</v>
      </c>
      <c r="B49" s="3" t="s">
        <v>48</v>
      </c>
      <c r="C49" s="41">
        <v>51</v>
      </c>
    </row>
    <row r="50" spans="1:3" ht="13" thickBot="1" x14ac:dyDescent="0.4">
      <c r="A50" s="36" t="s">
        <v>29</v>
      </c>
      <c r="B50" s="3" t="s">
        <v>29</v>
      </c>
      <c r="C50" s="41">
        <v>616</v>
      </c>
    </row>
    <row r="51" spans="1:3" ht="13" thickBot="1" x14ac:dyDescent="0.4">
      <c r="A51" s="36" t="s">
        <v>9</v>
      </c>
      <c r="B51" s="3" t="s">
        <v>9</v>
      </c>
      <c r="C51" s="41">
        <v>836</v>
      </c>
    </row>
    <row r="52" spans="1:3" ht="13" thickBot="1" x14ac:dyDescent="0.4">
      <c r="B52" s="3" t="s">
        <v>56</v>
      </c>
      <c r="C52" s="41">
        <v>50</v>
      </c>
    </row>
    <row r="53" spans="1:3" ht="13" thickBot="1" x14ac:dyDescent="0.4">
      <c r="A53" s="36" t="s">
        <v>22</v>
      </c>
      <c r="B53" s="3" t="s">
        <v>22</v>
      </c>
      <c r="C53" s="41">
        <v>334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7" spans="1:3" ht="13" thickBot="1" x14ac:dyDescent="0.4"/>
    <row r="58" spans="1:3" ht="15" thickBot="1" x14ac:dyDescent="0.4">
      <c r="B58" s="3"/>
      <c r="C58" s="50"/>
    </row>
    <row r="59" spans="1:3" ht="15" thickBot="1" x14ac:dyDescent="0.4">
      <c r="B59" s="3"/>
      <c r="C59" s="50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C5766298-DBCD-4C52-B6BC-1145ED7F9D1D}"/>
    <hyperlink ref="B41" r:id="rId2" display="https://www.worldometers.info/coronavirus/usa/pennsylvania/" xr:uid="{332DF09D-6E78-4C2D-B572-AC5A8AF1F6A4}"/>
    <hyperlink ref="B11" r:id="rId3" display="https://www.worldometers.info/coronavirus/usa/florida/" xr:uid="{A47F9BE1-9B7D-4D85-8AD9-4B69308C35FB}"/>
    <hyperlink ref="B47" r:id="rId4" display="https://www.worldometers.info/coronavirus/usa/texas/" xr:uid="{6C627A86-C90C-4B6C-AF59-F60A736D1791}"/>
    <hyperlink ref="B21" r:id="rId5" display="https://www.worldometers.info/coronavirus/usa/louisiana/" xr:uid="{1BAEE50D-9BE5-43E8-B76D-5151E7732AED}"/>
    <hyperlink ref="B38" r:id="rId6" display="https://www.worldometers.info/coronavirus/usa/ohio/" xr:uid="{6EF30D09-3F24-49FD-9862-94B48313661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2020-05-03T11:12:43Z</dcterms:modified>
</cp:coreProperties>
</file>