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2" documentId="8_{6DE1420E-B398-4C25-A918-DA0FB92373ED}" xr6:coauthVersionLast="45" xr6:coauthVersionMax="45" xr10:uidLastSave="{7BC09B85-1C6A-492E-87E2-47DF3B5DC81C}"/>
  <bookViews>
    <workbookView xWindow="970" yWindow="2080" windowWidth="24030" windowHeight="143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0" i="3" l="1"/>
  <c r="L16" i="3"/>
  <c r="L7" i="3"/>
  <c r="L25" i="3"/>
  <c r="L36" i="3"/>
  <c r="L17" i="3"/>
  <c r="L32" i="3"/>
  <c r="L46" i="3"/>
  <c r="L4" i="3"/>
  <c r="L22" i="3"/>
  <c r="L13" i="3"/>
  <c r="L37" i="3"/>
  <c r="L40" i="3"/>
  <c r="L48" i="3"/>
  <c r="L53" i="3"/>
  <c r="L28" i="3"/>
  <c r="L24" i="3"/>
  <c r="L31" i="3"/>
  <c r="L9" i="3"/>
  <c r="L54" i="3"/>
  <c r="L8" i="3"/>
  <c r="L43" i="3"/>
  <c r="L21" i="3"/>
  <c r="L3" i="3"/>
  <c r="L35" i="3"/>
  <c r="L6" i="3"/>
  <c r="L51" i="3"/>
  <c r="L52" i="3"/>
  <c r="L18" i="3"/>
  <c r="L55" i="3"/>
  <c r="L2" i="3"/>
  <c r="L30" i="3"/>
  <c r="L45" i="3"/>
  <c r="L11" i="3"/>
  <c r="L29" i="3"/>
  <c r="L50" i="3"/>
  <c r="L47" i="3"/>
  <c r="L20" i="3"/>
  <c r="L41" i="3"/>
  <c r="L33" i="3"/>
  <c r="L34" i="3"/>
  <c r="L56" i="3"/>
  <c r="L44" i="3"/>
  <c r="L27" i="3"/>
  <c r="L42" i="3"/>
  <c r="L39" i="3"/>
  <c r="L12" i="3"/>
  <c r="L49" i="3"/>
  <c r="L19" i="3"/>
  <c r="L23" i="3"/>
  <c r="L5" i="3"/>
  <c r="L15" i="3"/>
  <c r="L38" i="3"/>
  <c r="L14" i="3"/>
  <c r="M51" i="3" l="1"/>
  <c r="M32" i="3"/>
  <c r="M38" i="3"/>
  <c r="M18" i="3"/>
  <c r="M27" i="3"/>
  <c r="M15" i="3"/>
  <c r="M41" i="3"/>
  <c r="M7" i="3"/>
  <c r="M4" i="3"/>
  <c r="M42" i="3"/>
  <c r="M50" i="3"/>
  <c r="M37" i="3"/>
  <c r="M56" i="3"/>
  <c r="M35" i="3"/>
  <c r="M26" i="3"/>
  <c r="M39" i="3"/>
  <c r="M31" i="3"/>
  <c r="M44" i="3"/>
  <c r="M24" i="3"/>
  <c r="M48" i="3"/>
  <c r="M16" i="3"/>
  <c r="M29" i="3"/>
  <c r="M55" i="3"/>
  <c r="M20" i="3"/>
  <c r="M30" i="3"/>
  <c r="M49" i="3"/>
  <c r="M21" i="3"/>
  <c r="M45" i="3"/>
  <c r="M3" i="3"/>
  <c r="M11" i="3"/>
  <c r="M19" i="3"/>
  <c r="M53" i="3"/>
  <c r="M25" i="3"/>
  <c r="M5" i="3"/>
  <c r="M22" i="3"/>
  <c r="M34" i="3"/>
  <c r="M9" i="3"/>
  <c r="M40" i="3"/>
  <c r="M33" i="3"/>
  <c r="M54" i="3"/>
  <c r="M10" i="3"/>
  <c r="M52" i="3"/>
  <c r="M8" i="3"/>
  <c r="M14" i="3"/>
  <c r="M46" i="3"/>
  <c r="M17" i="3"/>
  <c r="M12" i="3"/>
  <c r="M23" i="3"/>
  <c r="M13" i="3"/>
  <c r="M36" i="3"/>
  <c r="M47" i="3"/>
  <c r="M2" i="3"/>
  <c r="M28" i="3"/>
  <c r="M43" i="3"/>
  <c r="M6" i="3"/>
  <c r="M57" i="3" l="1"/>
  <c r="L26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<sst xmlns="http://schemas.openxmlformats.org/spreadsheetml/2006/main" count="318" uniqueCount="99">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</sst>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0" fillId="0" borderId="0"/>
  </cellStyleXfs>
  <cellXfs count="56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4" applyAlignment="1">
      <alignment horizontal="left" vertical="center"/>
    </xf>
    <xf numFmtId="0" fontId="11" fillId="0" borderId="0" xfId="0" applyFont="1"/>
    <xf numFmtId="165" fontId="12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10" fillId="0" borderId="0" xfId="4" applyNumberFormat="1" applyAlignment="1">
      <alignment horizontal="left" vertical="center"/>
    </xf>
    <xf numFmtId="0" fontId="5" fillId="5" borderId="3" xfId="3" applyFont="1" applyFill="1" applyBorder="1" applyAlignment="1">
      <alignment horizontal="right" vertical="top" wrapText="1"/>
    </xf>
    <xf numFmtId="165" fontId="13" fillId="0" borderId="0" xfId="2" applyNumberFormat="1" applyFont="1"/>
    <xf numFmtId="0" fontId="5" fillId="2" borderId="3" xfId="3" applyFont="1" applyFill="1" applyBorder="1" applyAlignment="1">
      <alignment horizontal="right" vertical="top" wrapText="1"/>
    </xf>
    <xf numFmtId="0" fontId="14" fillId="2" borderId="3" xfId="0" applyFont="1" applyFill="1" applyBorder="1" applyAlignment="1">
      <alignment horizontal="right" vertical="top" wrapText="1"/>
    </xf>
    <xf numFmtId="165" fontId="9" fillId="0" borderId="0" xfId="2" applyNumberFormat="1" applyFont="1"/>
    <xf numFmtId="165" fontId="9" fillId="0" borderId="0" xfId="0" applyNumberFormat="1" applyFont="1"/>
    <xf numFmtId="1" fontId="0" fillId="0" borderId="0" xfId="0" applyNumberFormat="1"/>
    <xf numFmtId="0" fontId="14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32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5"/>
  </cols>
  <sheetData>
    <row r="1" spans="1:21" x14ac:dyDescent="0.35">
      <c r="K1" s="54" t="s">
        <v>68</v>
      </c>
      <c r="L1" s="54"/>
      <c r="M1" s="54"/>
      <c r="N1" s="8">
        <v>1.4999999999999999E-2</v>
      </c>
      <c r="O1" s="8"/>
      <c r="P1" s="55" t="s">
        <v>77</v>
      </c>
      <c r="Q1" s="55"/>
      <c r="R1" s="55"/>
      <c r="S1" s="55"/>
      <c r="T1" s="55"/>
    </row>
    <row r="2" spans="1:21" ht="21.5" thickBot="1" x14ac:dyDescent="0.55000000000000004">
      <c r="A2" s="29" t="s">
        <v>57</v>
      </c>
      <c r="B2" s="29"/>
      <c r="C2" s="29"/>
      <c r="D2" s="29"/>
      <c r="E2" s="29"/>
      <c r="F2" s="29"/>
      <c r="G2" s="29"/>
      <c r="H2" s="29"/>
      <c r="I2" s="29"/>
      <c r="J2" s="29"/>
      <c r="K2" s="30"/>
      <c r="M2" s="29" t="s">
        <v>62</v>
      </c>
      <c r="N2" s="29"/>
      <c r="O2" s="22"/>
      <c r="P2" s="19">
        <v>0.15</v>
      </c>
      <c r="Q2" s="19">
        <v>0.6</v>
      </c>
      <c r="R2" s="19">
        <v>0.25</v>
      </c>
      <c r="S2" s="19">
        <v>0.125</v>
      </c>
      <c r="T2" s="20">
        <f>N1</f>
        <v>1.4999999999999999E-2</v>
      </c>
      <c r="U2" s="18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1"/>
      <c r="L3" s="13" t="s">
        <v>84</v>
      </c>
      <c r="M3" s="13" t="s">
        <v>58</v>
      </c>
      <c r="N3" s="13" t="s">
        <v>60</v>
      </c>
      <c r="O3" s="13"/>
      <c r="P3" s="23" t="s">
        <v>69</v>
      </c>
      <c r="Q3" s="23" t="s">
        <v>71</v>
      </c>
      <c r="R3" s="23" t="s">
        <v>73</v>
      </c>
      <c r="S3" s="23" t="s">
        <v>75</v>
      </c>
      <c r="T3" s="23" t="s">
        <v>76</v>
      </c>
      <c r="U3" s="23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1"/>
      <c r="L4" s="13" t="s">
        <v>85</v>
      </c>
      <c r="M4" s="13" t="s">
        <v>59</v>
      </c>
      <c r="N4" s="13" t="s">
        <v>61</v>
      </c>
      <c r="O4" s="13"/>
      <c r="P4" s="23" t="s">
        <v>70</v>
      </c>
      <c r="Q4" s="23" t="s">
        <v>72</v>
      </c>
      <c r="R4" s="23" t="s">
        <v>74</v>
      </c>
      <c r="S4" s="23" t="s">
        <v>74</v>
      </c>
      <c r="T4" s="23" t="s">
        <v>5</v>
      </c>
      <c r="U4" s="23" t="s">
        <v>78</v>
      </c>
    </row>
    <row r="5" spans="1:21" ht="15" thickBot="1" x14ac:dyDescent="0.4">
      <c r="A5" s="5" t="s">
        <v>7</v>
      </c>
      <c r="B5" s="1">
        <v>288313</v>
      </c>
      <c r="C5" s="2"/>
      <c r="D5" s="1">
        <v>21908</v>
      </c>
      <c r="E5" s="2"/>
      <c r="F5" s="1">
        <v>235187</v>
      </c>
      <c r="G5" s="1">
        <v>14696</v>
      </c>
      <c r="H5" s="1">
        <v>1117</v>
      </c>
      <c r="I5" s="1">
        <v>777568</v>
      </c>
      <c r="J5" s="1">
        <v>39635</v>
      </c>
      <c r="K5" s="9"/>
      <c r="L5" s="28">
        <f t="shared" ref="L5:L35" si="0">D5/B5</f>
        <v>7.5986861501215697E-2</v>
      </c>
      <c r="M5" s="6">
        <f t="shared" ref="M5:M35" si="1">D5/$N$1</f>
        <v>1460533.3333333335</v>
      </c>
      <c r="N5" s="7">
        <f t="shared" ref="N5:N35" si="2">ABS(F5-M5)/M5</f>
        <v>0.83897183677195541</v>
      </c>
      <c r="O5" s="7"/>
      <c r="P5" s="24">
        <f t="shared" ref="P5:P35" si="3">$P$2*$M5</f>
        <v>219080.00000000003</v>
      </c>
      <c r="Q5" s="24">
        <f t="shared" ref="Q5:Q35" si="4">$Q$2*$M5</f>
        <v>876320.00000000012</v>
      </c>
      <c r="R5" s="24">
        <f t="shared" ref="R5:R35" si="5">$R$2*$M5</f>
        <v>365133.33333333337</v>
      </c>
      <c r="S5" s="24">
        <f t="shared" ref="S5:S35" si="6">$S$2*$M5</f>
        <v>182566.66666666669</v>
      </c>
      <c r="T5" s="24">
        <f t="shared" ref="T5:T35" si="7">$T$2*$M5</f>
        <v>21908</v>
      </c>
      <c r="U5" s="21">
        <f t="shared" ref="U5:U35" si="8">M5-T5</f>
        <v>1438625.3333333335</v>
      </c>
    </row>
    <row r="6" spans="1:21" ht="15" thickBot="1" x14ac:dyDescent="0.4">
      <c r="A6" s="5" t="s">
        <v>8</v>
      </c>
      <c r="B6" s="1">
        <v>105523</v>
      </c>
      <c r="C6" s="2"/>
      <c r="D6" s="1">
        <v>5863</v>
      </c>
      <c r="E6" s="2"/>
      <c r="F6" s="1">
        <v>98389</v>
      </c>
      <c r="G6" s="1">
        <v>11881</v>
      </c>
      <c r="H6" s="2">
        <v>660</v>
      </c>
      <c r="I6" s="1">
        <v>213125</v>
      </c>
      <c r="J6" s="1">
        <v>23996</v>
      </c>
      <c r="K6" s="9"/>
      <c r="L6" s="28">
        <f t="shared" si="0"/>
        <v>5.5561346815386221E-2</v>
      </c>
      <c r="M6" s="6">
        <f t="shared" si="1"/>
        <v>390866.66666666669</v>
      </c>
      <c r="N6" s="7">
        <f t="shared" si="2"/>
        <v>0.74827989084086644</v>
      </c>
      <c r="O6" s="7"/>
      <c r="P6" s="24">
        <f t="shared" si="3"/>
        <v>58630</v>
      </c>
      <c r="Q6" s="24">
        <f t="shared" si="4"/>
        <v>234520</v>
      </c>
      <c r="R6" s="24">
        <f t="shared" si="5"/>
        <v>97716.666666666672</v>
      </c>
      <c r="S6" s="24">
        <f t="shared" si="6"/>
        <v>48858.333333333336</v>
      </c>
      <c r="T6" s="24">
        <f t="shared" si="7"/>
        <v>5863</v>
      </c>
      <c r="U6" s="21">
        <f t="shared" si="8"/>
        <v>385003.66666666669</v>
      </c>
    </row>
    <row r="7" spans="1:21" ht="15" thickBot="1" x14ac:dyDescent="0.4">
      <c r="A7" s="5" t="s">
        <v>17</v>
      </c>
      <c r="B7" s="1">
        <v>53348</v>
      </c>
      <c r="C7" s="2"/>
      <c r="D7" s="1">
        <v>2730</v>
      </c>
      <c r="E7" s="2"/>
      <c r="F7" s="1">
        <v>42500</v>
      </c>
      <c r="G7" s="1">
        <v>7811</v>
      </c>
      <c r="H7" s="2">
        <v>400</v>
      </c>
      <c r="I7" s="1">
        <v>226845</v>
      </c>
      <c r="J7" s="1">
        <v>33212</v>
      </c>
      <c r="K7" s="9"/>
      <c r="L7" s="28">
        <f t="shared" si="0"/>
        <v>5.1173427307490443E-2</v>
      </c>
      <c r="M7" s="6">
        <f t="shared" si="1"/>
        <v>182000</v>
      </c>
      <c r="N7" s="7">
        <f t="shared" si="2"/>
        <v>0.76648351648351654</v>
      </c>
      <c r="O7" s="7"/>
      <c r="P7" s="24">
        <f t="shared" si="3"/>
        <v>27300</v>
      </c>
      <c r="Q7" s="24">
        <f t="shared" si="4"/>
        <v>109200</v>
      </c>
      <c r="R7" s="24">
        <f t="shared" si="5"/>
        <v>45500</v>
      </c>
      <c r="S7" s="24">
        <f t="shared" si="6"/>
        <v>22750</v>
      </c>
      <c r="T7" s="24">
        <f t="shared" si="7"/>
        <v>2730</v>
      </c>
      <c r="U7" s="21">
        <f t="shared" si="8"/>
        <v>179270</v>
      </c>
    </row>
    <row r="8" spans="1:21" ht="15" thickBot="1" x14ac:dyDescent="0.4">
      <c r="A8" s="5" t="s">
        <v>10</v>
      </c>
      <c r="B8" s="1">
        <v>42596</v>
      </c>
      <c r="C8" s="4">
        <v>245</v>
      </c>
      <c r="D8" s="1">
        <v>1695</v>
      </c>
      <c r="E8" s="3">
        <v>9</v>
      </c>
      <c r="F8" s="1">
        <v>37564</v>
      </c>
      <c r="G8" s="1">
        <v>1088</v>
      </c>
      <c r="H8" s="2">
        <v>43</v>
      </c>
      <c r="I8" s="1">
        <v>494173</v>
      </c>
      <c r="J8" s="1">
        <v>12623</v>
      </c>
      <c r="K8" s="9"/>
      <c r="L8" s="28">
        <f t="shared" si="0"/>
        <v>3.9792468776410933E-2</v>
      </c>
      <c r="M8" s="6">
        <f t="shared" si="1"/>
        <v>113000</v>
      </c>
      <c r="N8" s="7">
        <f t="shared" si="2"/>
        <v>0.66757522123893809</v>
      </c>
      <c r="O8" s="7"/>
      <c r="P8" s="24">
        <f t="shared" si="3"/>
        <v>16950</v>
      </c>
      <c r="Q8" s="24">
        <f t="shared" si="4"/>
        <v>67800</v>
      </c>
      <c r="R8" s="24">
        <f t="shared" si="5"/>
        <v>28250</v>
      </c>
      <c r="S8" s="24">
        <f t="shared" si="6"/>
        <v>14125</v>
      </c>
      <c r="T8" s="24">
        <f t="shared" si="7"/>
        <v>1695</v>
      </c>
      <c r="U8" s="21">
        <f t="shared" si="8"/>
        <v>111305</v>
      </c>
    </row>
    <row r="9" spans="1:21" ht="15" thickBot="1" x14ac:dyDescent="0.4">
      <c r="A9" s="5" t="s">
        <v>12</v>
      </c>
      <c r="B9" s="1">
        <v>41777</v>
      </c>
      <c r="C9" s="2"/>
      <c r="D9" s="1">
        <v>1874</v>
      </c>
      <c r="E9" s="2"/>
      <c r="F9" s="1">
        <v>39297</v>
      </c>
      <c r="G9" s="1">
        <v>3258</v>
      </c>
      <c r="H9" s="2">
        <v>146</v>
      </c>
      <c r="I9" s="1">
        <v>201617</v>
      </c>
      <c r="J9" s="1">
        <v>15725</v>
      </c>
      <c r="K9" s="9"/>
      <c r="L9" s="28">
        <f t="shared" si="0"/>
        <v>4.4857218086506931E-2</v>
      </c>
      <c r="M9" s="6">
        <f t="shared" si="1"/>
        <v>124933.33333333334</v>
      </c>
      <c r="N9" s="7">
        <f t="shared" si="2"/>
        <v>0.68545624332977595</v>
      </c>
      <c r="O9" s="7"/>
      <c r="P9" s="24">
        <f t="shared" si="3"/>
        <v>18740</v>
      </c>
      <c r="Q9" s="24">
        <f t="shared" si="4"/>
        <v>74960</v>
      </c>
      <c r="R9" s="24">
        <f t="shared" si="5"/>
        <v>31233.333333333336</v>
      </c>
      <c r="S9" s="24">
        <f t="shared" si="6"/>
        <v>15616.666666666668</v>
      </c>
      <c r="T9" s="24">
        <f t="shared" si="7"/>
        <v>1874</v>
      </c>
      <c r="U9" s="21">
        <f t="shared" si="8"/>
        <v>123059.33333333334</v>
      </c>
    </row>
    <row r="10" spans="1:21" ht="15" thickBot="1" x14ac:dyDescent="0.4">
      <c r="A10" s="5" t="s">
        <v>19</v>
      </c>
      <c r="B10" s="1">
        <v>41697</v>
      </c>
      <c r="C10" s="2"/>
      <c r="D10" s="1">
        <v>1804</v>
      </c>
      <c r="E10" s="2"/>
      <c r="F10" s="1">
        <v>39243</v>
      </c>
      <c r="G10" s="1">
        <v>3260</v>
      </c>
      <c r="H10" s="2">
        <v>141</v>
      </c>
      <c r="I10" s="1">
        <v>192235</v>
      </c>
      <c r="J10" s="1">
        <v>15029</v>
      </c>
      <c r="K10" s="9"/>
      <c r="L10" s="28">
        <f t="shared" si="0"/>
        <v>4.3264503441494594E-2</v>
      </c>
      <c r="M10" s="6">
        <f t="shared" si="1"/>
        <v>120266.66666666667</v>
      </c>
      <c r="N10" s="7">
        <f t="shared" si="2"/>
        <v>0.67370011086474502</v>
      </c>
      <c r="O10" s="7"/>
      <c r="P10" s="24">
        <f t="shared" si="3"/>
        <v>18040</v>
      </c>
      <c r="Q10" s="24">
        <f t="shared" si="4"/>
        <v>72160</v>
      </c>
      <c r="R10" s="24">
        <f t="shared" si="5"/>
        <v>30066.666666666668</v>
      </c>
      <c r="S10" s="24">
        <f t="shared" si="6"/>
        <v>15033.333333333334</v>
      </c>
      <c r="T10" s="24">
        <f t="shared" si="7"/>
        <v>1804</v>
      </c>
      <c r="U10" s="21">
        <f t="shared" si="8"/>
        <v>118462.66666666667</v>
      </c>
    </row>
    <row r="11" spans="1:21" ht="15" thickBot="1" x14ac:dyDescent="0.4">
      <c r="A11" s="5" t="s">
        <v>11</v>
      </c>
      <c r="B11" s="1">
        <v>37203</v>
      </c>
      <c r="C11" s="2"/>
      <c r="D11" s="1">
        <v>3274</v>
      </c>
      <c r="E11" s="2"/>
      <c r="F11" s="1">
        <v>25587</v>
      </c>
      <c r="G11" s="1">
        <v>3736</v>
      </c>
      <c r="H11" s="2">
        <v>329</v>
      </c>
      <c r="I11" s="1">
        <v>144044</v>
      </c>
      <c r="J11" s="1">
        <v>14466</v>
      </c>
      <c r="K11" s="9"/>
      <c r="L11" s="28">
        <f t="shared" si="0"/>
        <v>8.8003655619170493E-2</v>
      </c>
      <c r="M11" s="6">
        <f t="shared" si="1"/>
        <v>218266.66666666669</v>
      </c>
      <c r="N11" s="7">
        <f t="shared" si="2"/>
        <v>0.88277183872938303</v>
      </c>
      <c r="O11" s="7"/>
      <c r="P11" s="24">
        <f t="shared" si="3"/>
        <v>32740</v>
      </c>
      <c r="Q11" s="24">
        <f t="shared" si="4"/>
        <v>130960</v>
      </c>
      <c r="R11" s="24">
        <f t="shared" si="5"/>
        <v>54566.666666666672</v>
      </c>
      <c r="S11" s="24">
        <f t="shared" si="6"/>
        <v>27283.333333333336</v>
      </c>
      <c r="T11" s="24">
        <f t="shared" si="7"/>
        <v>3274</v>
      </c>
      <c r="U11" s="21">
        <f t="shared" si="8"/>
        <v>214992.66666666669</v>
      </c>
    </row>
    <row r="12" spans="1:21" ht="15" thickBot="1" x14ac:dyDescent="0.4">
      <c r="A12" s="5" t="s">
        <v>13</v>
      </c>
      <c r="B12" s="1">
        <v>30839</v>
      </c>
      <c r="C12" s="2"/>
      <c r="D12" s="1">
        <v>1055</v>
      </c>
      <c r="E12" s="2"/>
      <c r="F12" s="1">
        <v>29098</v>
      </c>
      <c r="G12" s="1">
        <v>1497</v>
      </c>
      <c r="H12" s="2">
        <v>51</v>
      </c>
      <c r="I12" s="1">
        <v>334974</v>
      </c>
      <c r="J12" s="1">
        <v>16262</v>
      </c>
      <c r="K12" s="9"/>
      <c r="L12" s="28">
        <f t="shared" si="0"/>
        <v>3.4209928986024193E-2</v>
      </c>
      <c r="M12" s="6">
        <f t="shared" si="1"/>
        <v>70333.333333333343</v>
      </c>
      <c r="N12" s="7">
        <f t="shared" si="2"/>
        <v>0.58628436018957353</v>
      </c>
      <c r="O12" s="7"/>
      <c r="P12" s="24">
        <f t="shared" si="3"/>
        <v>10550.000000000002</v>
      </c>
      <c r="Q12" s="24">
        <f t="shared" si="4"/>
        <v>42200.000000000007</v>
      </c>
      <c r="R12" s="24">
        <f t="shared" si="5"/>
        <v>17583.333333333336</v>
      </c>
      <c r="S12" s="24">
        <f t="shared" si="6"/>
        <v>8791.6666666666679</v>
      </c>
      <c r="T12" s="24">
        <f t="shared" si="7"/>
        <v>1055</v>
      </c>
      <c r="U12" s="21">
        <f t="shared" si="8"/>
        <v>69278.333333333343</v>
      </c>
    </row>
    <row r="13" spans="1:21" ht="15" thickBot="1" x14ac:dyDescent="0.4">
      <c r="A13" s="5" t="s">
        <v>14</v>
      </c>
      <c r="B13" s="1">
        <v>26512</v>
      </c>
      <c r="C13" s="2"/>
      <c r="D13" s="1">
        <v>1703</v>
      </c>
      <c r="E13" s="2"/>
      <c r="F13" s="1">
        <v>9882</v>
      </c>
      <c r="G13" s="1">
        <v>5685</v>
      </c>
      <c r="H13" s="2">
        <v>365</v>
      </c>
      <c r="I13" s="1">
        <v>142056</v>
      </c>
      <c r="J13" s="1">
        <v>30460</v>
      </c>
      <c r="K13" s="9"/>
      <c r="L13" s="28">
        <f t="shared" si="0"/>
        <v>6.4235063367531681E-2</v>
      </c>
      <c r="M13" s="6">
        <f t="shared" si="1"/>
        <v>113533.33333333334</v>
      </c>
      <c r="N13" s="7">
        <f t="shared" si="2"/>
        <v>0.91295948326482679</v>
      </c>
      <c r="O13" s="7"/>
      <c r="P13" s="24">
        <f t="shared" si="3"/>
        <v>17030</v>
      </c>
      <c r="Q13" s="24">
        <f t="shared" si="4"/>
        <v>68120</v>
      </c>
      <c r="R13" s="24">
        <f t="shared" si="5"/>
        <v>28383.333333333336</v>
      </c>
      <c r="S13" s="24">
        <f t="shared" si="6"/>
        <v>14191.666666666668</v>
      </c>
      <c r="T13" s="24">
        <f t="shared" si="7"/>
        <v>1703</v>
      </c>
      <c r="U13" s="21">
        <f t="shared" si="8"/>
        <v>111830.33333333334</v>
      </c>
    </row>
    <row r="14" spans="1:21" ht="15" thickBot="1" x14ac:dyDescent="0.4">
      <c r="A14" s="5" t="s">
        <v>23</v>
      </c>
      <c r="B14" s="1">
        <v>24582</v>
      </c>
      <c r="C14" s="2"/>
      <c r="D14" s="1">
        <v>1862</v>
      </c>
      <c r="E14" s="2"/>
      <c r="F14" s="1">
        <v>22655</v>
      </c>
      <c r="G14" s="1">
        <v>6864</v>
      </c>
      <c r="H14" s="2">
        <v>520</v>
      </c>
      <c r="I14" s="1">
        <v>77602</v>
      </c>
      <c r="J14" s="1">
        <v>21667</v>
      </c>
      <c r="K14" s="9"/>
      <c r="L14" s="28">
        <f t="shared" si="0"/>
        <v>7.5746481165080135E-2</v>
      </c>
      <c r="M14" s="6">
        <f t="shared" si="1"/>
        <v>124133.33333333334</v>
      </c>
      <c r="N14" s="7">
        <f t="shared" si="2"/>
        <v>0.81749462943071971</v>
      </c>
      <c r="O14" s="7"/>
      <c r="P14" s="24">
        <f t="shared" si="3"/>
        <v>18620</v>
      </c>
      <c r="Q14" s="24">
        <f t="shared" si="4"/>
        <v>74480</v>
      </c>
      <c r="R14" s="24">
        <f t="shared" si="5"/>
        <v>31033.333333333336</v>
      </c>
      <c r="S14" s="24">
        <f t="shared" si="6"/>
        <v>15516.666666666668</v>
      </c>
      <c r="T14" s="24">
        <f t="shared" si="7"/>
        <v>1862</v>
      </c>
      <c r="U14" s="21">
        <f t="shared" si="8"/>
        <v>122271.33333333334</v>
      </c>
    </row>
    <row r="15" spans="1:21" ht="15" thickBot="1" x14ac:dyDescent="0.4">
      <c r="A15" s="5" t="s">
        <v>15</v>
      </c>
      <c r="B15" s="1">
        <v>24195</v>
      </c>
      <c r="C15" s="2"/>
      <c r="D15" s="2">
        <v>641</v>
      </c>
      <c r="E15" s="2"/>
      <c r="F15" s="1">
        <v>13568</v>
      </c>
      <c r="G15" s="2">
        <v>868</v>
      </c>
      <c r="H15" s="2">
        <v>23</v>
      </c>
      <c r="I15" s="1">
        <v>262816</v>
      </c>
      <c r="J15" s="1">
        <v>9425</v>
      </c>
      <c r="K15" s="9"/>
      <c r="L15" s="28">
        <f t="shared" si="0"/>
        <v>2.6493077082041745E-2</v>
      </c>
      <c r="M15" s="6">
        <f t="shared" si="1"/>
        <v>42733.333333333336</v>
      </c>
      <c r="N15" s="7">
        <f t="shared" si="2"/>
        <v>0.68249609984399373</v>
      </c>
      <c r="O15" s="7"/>
      <c r="P15" s="24">
        <f t="shared" si="3"/>
        <v>6410</v>
      </c>
      <c r="Q15" s="24">
        <f t="shared" si="4"/>
        <v>25640</v>
      </c>
      <c r="R15" s="24">
        <f t="shared" si="5"/>
        <v>10683.333333333334</v>
      </c>
      <c r="S15" s="24">
        <f t="shared" si="6"/>
        <v>5341.666666666667</v>
      </c>
      <c r="T15" s="24">
        <f t="shared" si="7"/>
        <v>641</v>
      </c>
      <c r="U15" s="21">
        <f t="shared" si="8"/>
        <v>42092.333333333336</v>
      </c>
    </row>
    <row r="16" spans="1:21" ht="15" thickBot="1" x14ac:dyDescent="0.4">
      <c r="A16" s="5" t="s">
        <v>16</v>
      </c>
      <c r="B16" s="1">
        <v>23216</v>
      </c>
      <c r="C16" s="2"/>
      <c r="D16" s="2">
        <v>907</v>
      </c>
      <c r="E16" s="2"/>
      <c r="F16" s="1">
        <v>22278</v>
      </c>
      <c r="G16" s="1">
        <v>2255</v>
      </c>
      <c r="H16" s="2">
        <v>88</v>
      </c>
      <c r="I16" s="1">
        <v>119014</v>
      </c>
      <c r="J16" s="1">
        <v>11558</v>
      </c>
      <c r="K16" s="9"/>
      <c r="L16" s="28">
        <f t="shared" si="0"/>
        <v>3.9067884217780839E-2</v>
      </c>
      <c r="M16" s="6">
        <f t="shared" si="1"/>
        <v>60466.666666666672</v>
      </c>
      <c r="N16" s="7">
        <f t="shared" si="2"/>
        <v>0.63156560088202873</v>
      </c>
      <c r="O16" s="7"/>
      <c r="P16" s="24">
        <f t="shared" si="3"/>
        <v>9070</v>
      </c>
      <c r="Q16" s="24">
        <f t="shared" si="4"/>
        <v>36280</v>
      </c>
      <c r="R16" s="24">
        <f t="shared" si="5"/>
        <v>15116.666666666668</v>
      </c>
      <c r="S16" s="24">
        <f t="shared" si="6"/>
        <v>7558.3333333333339</v>
      </c>
      <c r="T16" s="24">
        <f t="shared" si="7"/>
        <v>907</v>
      </c>
      <c r="U16" s="21">
        <f t="shared" si="8"/>
        <v>59559.666666666672</v>
      </c>
    </row>
    <row r="17" spans="1:21" ht="15" thickBot="1" x14ac:dyDescent="0.4">
      <c r="A17" s="5" t="s">
        <v>26</v>
      </c>
      <c r="B17" s="1">
        <v>17766</v>
      </c>
      <c r="C17" s="2"/>
      <c r="D17" s="2">
        <v>875</v>
      </c>
      <c r="E17" s="2"/>
      <c r="F17" s="1">
        <v>15726</v>
      </c>
      <c r="G17" s="1">
        <v>2959</v>
      </c>
      <c r="H17" s="2">
        <v>146</v>
      </c>
      <c r="I17" s="1">
        <v>89123</v>
      </c>
      <c r="J17" s="1">
        <v>14845</v>
      </c>
      <c r="K17" s="10"/>
      <c r="L17" s="28">
        <f t="shared" si="0"/>
        <v>4.9251379038613083E-2</v>
      </c>
      <c r="M17" s="6">
        <f t="shared" si="1"/>
        <v>58333.333333333336</v>
      </c>
      <c r="N17" s="7">
        <f t="shared" si="2"/>
        <v>0.7304114285714286</v>
      </c>
      <c r="O17" s="7"/>
      <c r="P17" s="24">
        <f t="shared" si="3"/>
        <v>8750</v>
      </c>
      <c r="Q17" s="24">
        <f t="shared" si="4"/>
        <v>35000</v>
      </c>
      <c r="R17" s="24">
        <f t="shared" si="5"/>
        <v>14583.333333333334</v>
      </c>
      <c r="S17" s="24">
        <f t="shared" si="6"/>
        <v>7291.666666666667</v>
      </c>
      <c r="T17" s="24">
        <f t="shared" si="7"/>
        <v>875</v>
      </c>
      <c r="U17" s="21">
        <f t="shared" si="8"/>
        <v>57458.333333333336</v>
      </c>
    </row>
    <row r="18" spans="1:21" ht="15" thickBot="1" x14ac:dyDescent="0.4">
      <c r="A18" s="5" t="s">
        <v>21</v>
      </c>
      <c r="B18" s="1">
        <v>15587</v>
      </c>
      <c r="C18" s="2"/>
      <c r="D18" s="2">
        <v>711</v>
      </c>
      <c r="E18" s="2"/>
      <c r="F18" s="1">
        <v>14756</v>
      </c>
      <c r="G18" s="1">
        <v>1339</v>
      </c>
      <c r="H18" s="2">
        <v>61</v>
      </c>
      <c r="I18" s="1">
        <v>111379</v>
      </c>
      <c r="J18" s="1">
        <v>9567</v>
      </c>
      <c r="K18" s="9"/>
      <c r="L18" s="28">
        <f t="shared" si="0"/>
        <v>4.5614935523192401E-2</v>
      </c>
      <c r="M18" s="6">
        <f t="shared" si="1"/>
        <v>47400</v>
      </c>
      <c r="N18" s="7">
        <f t="shared" si="2"/>
        <v>0.68869198312236291</v>
      </c>
      <c r="O18" s="7"/>
      <c r="P18" s="24">
        <f t="shared" si="3"/>
        <v>7110</v>
      </c>
      <c r="Q18" s="24">
        <f t="shared" si="4"/>
        <v>28440</v>
      </c>
      <c r="R18" s="24">
        <f t="shared" si="5"/>
        <v>11850</v>
      </c>
      <c r="S18" s="24">
        <f t="shared" si="6"/>
        <v>5925</v>
      </c>
      <c r="T18" s="24">
        <f t="shared" si="7"/>
        <v>711</v>
      </c>
      <c r="U18" s="21">
        <f t="shared" si="8"/>
        <v>46689</v>
      </c>
    </row>
    <row r="19" spans="1:21" ht="15" thickBot="1" x14ac:dyDescent="0.4">
      <c r="A19" s="5" t="s">
        <v>27</v>
      </c>
      <c r="B19" s="1">
        <v>14395</v>
      </c>
      <c r="C19" s="2"/>
      <c r="D19" s="2">
        <v>785</v>
      </c>
      <c r="E19" s="2"/>
      <c r="F19" s="1">
        <v>13596</v>
      </c>
      <c r="G19" s="1">
        <v>2169</v>
      </c>
      <c r="H19" s="2">
        <v>118</v>
      </c>
      <c r="I19" s="1">
        <v>79774</v>
      </c>
      <c r="J19" s="1">
        <v>12019</v>
      </c>
      <c r="K19" s="9"/>
      <c r="L19" s="28">
        <f t="shared" si="0"/>
        <v>5.4532823897186521E-2</v>
      </c>
      <c r="M19" s="6">
        <f t="shared" si="1"/>
        <v>52333.333333333336</v>
      </c>
      <c r="N19" s="7">
        <f t="shared" si="2"/>
        <v>0.74020382165605092</v>
      </c>
      <c r="O19" s="7"/>
      <c r="P19" s="24">
        <f t="shared" si="3"/>
        <v>7850</v>
      </c>
      <c r="Q19" s="24">
        <f t="shared" si="4"/>
        <v>31400</v>
      </c>
      <c r="R19" s="24">
        <f t="shared" si="5"/>
        <v>13083.333333333334</v>
      </c>
      <c r="S19" s="24">
        <f t="shared" si="6"/>
        <v>6541.666666666667</v>
      </c>
      <c r="T19" s="24">
        <f t="shared" si="7"/>
        <v>785</v>
      </c>
      <c r="U19" s="21">
        <f t="shared" si="8"/>
        <v>51548.333333333336</v>
      </c>
    </row>
    <row r="20" spans="1:21" ht="15" thickBot="1" x14ac:dyDescent="0.4">
      <c r="A20" s="5" t="s">
        <v>9</v>
      </c>
      <c r="B20" s="1">
        <v>13319</v>
      </c>
      <c r="C20" s="2"/>
      <c r="D20" s="2">
        <v>738</v>
      </c>
      <c r="E20" s="2"/>
      <c r="F20" s="1">
        <v>10774</v>
      </c>
      <c r="G20" s="1">
        <v>1826</v>
      </c>
      <c r="H20" s="2">
        <v>101</v>
      </c>
      <c r="I20" s="1">
        <v>170594</v>
      </c>
      <c r="J20" s="1">
        <v>23387</v>
      </c>
      <c r="K20" s="9"/>
      <c r="L20" s="28">
        <f t="shared" si="0"/>
        <v>5.5409565282678881E-2</v>
      </c>
      <c r="M20" s="6">
        <f t="shared" si="1"/>
        <v>49200</v>
      </c>
      <c r="N20" s="7">
        <f t="shared" si="2"/>
        <v>0.78101626016260162</v>
      </c>
      <c r="O20" s="7"/>
      <c r="P20" s="24">
        <f t="shared" si="3"/>
        <v>7380</v>
      </c>
      <c r="Q20" s="24">
        <f t="shared" si="4"/>
        <v>29520</v>
      </c>
      <c r="R20" s="24">
        <f t="shared" si="5"/>
        <v>12300</v>
      </c>
      <c r="S20" s="24">
        <f t="shared" si="6"/>
        <v>6150</v>
      </c>
      <c r="T20" s="24">
        <f t="shared" si="7"/>
        <v>738</v>
      </c>
      <c r="U20" s="21">
        <f t="shared" si="8"/>
        <v>48462</v>
      </c>
    </row>
    <row r="21" spans="1:21" ht="15" thickBot="1" x14ac:dyDescent="0.4">
      <c r="A21" s="5" t="s">
        <v>18</v>
      </c>
      <c r="B21" s="1">
        <v>12968</v>
      </c>
      <c r="C21" s="2"/>
      <c r="D21" s="2">
        <v>672</v>
      </c>
      <c r="E21" s="2"/>
      <c r="F21" s="1">
        <v>11737</v>
      </c>
      <c r="G21" s="1">
        <v>2345</v>
      </c>
      <c r="H21" s="2">
        <v>121</v>
      </c>
      <c r="I21" s="1">
        <v>59791</v>
      </c>
      <c r="J21" s="1">
        <v>10810</v>
      </c>
      <c r="K21" s="10"/>
      <c r="L21" s="28">
        <f t="shared" si="0"/>
        <v>5.1819864281307831E-2</v>
      </c>
      <c r="M21" s="6">
        <f t="shared" si="1"/>
        <v>44800</v>
      </c>
      <c r="N21" s="7">
        <f t="shared" si="2"/>
        <v>0.73801339285714285</v>
      </c>
      <c r="O21" s="7"/>
      <c r="P21" s="24">
        <f t="shared" si="3"/>
        <v>6720</v>
      </c>
      <c r="Q21" s="24">
        <f t="shared" si="4"/>
        <v>26880</v>
      </c>
      <c r="R21" s="24">
        <f t="shared" si="5"/>
        <v>11200</v>
      </c>
      <c r="S21" s="24">
        <f t="shared" si="6"/>
        <v>5600</v>
      </c>
      <c r="T21" s="24">
        <f t="shared" si="7"/>
        <v>672</v>
      </c>
      <c r="U21" s="21">
        <f t="shared" si="8"/>
        <v>44128</v>
      </c>
    </row>
    <row r="22" spans="1:21" ht="15" thickBot="1" x14ac:dyDescent="0.4">
      <c r="A22" s="5" t="s">
        <v>29</v>
      </c>
      <c r="B22" s="1">
        <v>12366</v>
      </c>
      <c r="C22" s="2"/>
      <c r="D22" s="2">
        <v>436</v>
      </c>
      <c r="E22" s="2"/>
      <c r="F22" s="1">
        <v>10258</v>
      </c>
      <c r="G22" s="1">
        <v>1470</v>
      </c>
      <c r="H22" s="2">
        <v>52</v>
      </c>
      <c r="I22" s="1">
        <v>72178</v>
      </c>
      <c r="J22" s="1">
        <v>8579</v>
      </c>
      <c r="K22" s="9"/>
      <c r="L22" s="28">
        <f t="shared" si="0"/>
        <v>3.5257965388969754E-2</v>
      </c>
      <c r="M22" s="6">
        <f t="shared" si="1"/>
        <v>29066.666666666668</v>
      </c>
      <c r="N22" s="7">
        <f t="shared" si="2"/>
        <v>0.6470871559633028</v>
      </c>
      <c r="O22" s="7"/>
      <c r="P22" s="24">
        <f t="shared" si="3"/>
        <v>4360</v>
      </c>
      <c r="Q22" s="24">
        <f t="shared" si="4"/>
        <v>17440</v>
      </c>
      <c r="R22" s="24">
        <f t="shared" si="5"/>
        <v>7266.666666666667</v>
      </c>
      <c r="S22" s="24">
        <f t="shared" si="6"/>
        <v>3633.3333333333335</v>
      </c>
      <c r="T22" s="24">
        <f t="shared" si="7"/>
        <v>436</v>
      </c>
      <c r="U22" s="21">
        <f t="shared" si="8"/>
        <v>28630.666666666668</v>
      </c>
    </row>
    <row r="23" spans="1:21" ht="15" thickBot="1" x14ac:dyDescent="0.4">
      <c r="A23" s="5" t="s">
        <v>20</v>
      </c>
      <c r="B23" s="1">
        <v>9189</v>
      </c>
      <c r="C23" s="2"/>
      <c r="D23" s="2">
        <v>178</v>
      </c>
      <c r="E23" s="2"/>
      <c r="F23" s="1">
        <v>4544</v>
      </c>
      <c r="G23" s="1">
        <v>1382</v>
      </c>
      <c r="H23" s="2">
        <v>27</v>
      </c>
      <c r="I23" s="1">
        <v>141406</v>
      </c>
      <c r="J23" s="1">
        <v>21261</v>
      </c>
      <c r="K23" s="9"/>
      <c r="L23" s="28">
        <f t="shared" si="0"/>
        <v>1.9370987049733376E-2</v>
      </c>
      <c r="M23" s="6">
        <f t="shared" si="1"/>
        <v>11866.666666666668</v>
      </c>
      <c r="N23" s="7">
        <f t="shared" si="2"/>
        <v>0.61707865168539333</v>
      </c>
      <c r="O23" s="7"/>
      <c r="P23" s="24">
        <f t="shared" si="3"/>
        <v>1780.0000000000002</v>
      </c>
      <c r="Q23" s="24">
        <f t="shared" si="4"/>
        <v>7120.0000000000009</v>
      </c>
      <c r="R23" s="24">
        <f t="shared" si="5"/>
        <v>2966.666666666667</v>
      </c>
      <c r="S23" s="24">
        <f t="shared" si="6"/>
        <v>1483.3333333333335</v>
      </c>
      <c r="T23" s="24">
        <f t="shared" si="7"/>
        <v>178</v>
      </c>
      <c r="U23" s="21">
        <f t="shared" si="8"/>
        <v>11688.666666666668</v>
      </c>
    </row>
    <row r="24" spans="1:21" ht="15" thickBot="1" x14ac:dyDescent="0.4">
      <c r="A24" s="5" t="s">
        <v>24</v>
      </c>
      <c r="B24" s="1">
        <v>8753</v>
      </c>
      <c r="C24" s="2"/>
      <c r="D24" s="2">
        <v>305</v>
      </c>
      <c r="E24" s="2"/>
      <c r="F24" s="1">
        <v>7146</v>
      </c>
      <c r="G24" s="2">
        <v>862</v>
      </c>
      <c r="H24" s="2">
        <v>30</v>
      </c>
      <c r="I24" s="1">
        <v>105265</v>
      </c>
      <c r="J24" s="1">
        <v>10365</v>
      </c>
      <c r="K24" s="9"/>
      <c r="L24" s="28">
        <f t="shared" si="0"/>
        <v>3.484519593282303E-2</v>
      </c>
      <c r="M24" s="6">
        <f t="shared" si="1"/>
        <v>20333.333333333336</v>
      </c>
      <c r="N24" s="7">
        <f t="shared" si="2"/>
        <v>0.64855737704918037</v>
      </c>
      <c r="O24" s="7"/>
      <c r="P24" s="24">
        <f t="shared" si="3"/>
        <v>3050.0000000000005</v>
      </c>
      <c r="Q24" s="24">
        <f t="shared" si="4"/>
        <v>12200.000000000002</v>
      </c>
      <c r="R24" s="24">
        <f t="shared" si="5"/>
        <v>5083.3333333333339</v>
      </c>
      <c r="S24" s="24">
        <f t="shared" si="6"/>
        <v>2541.666666666667</v>
      </c>
      <c r="T24" s="24">
        <f t="shared" si="7"/>
        <v>305</v>
      </c>
      <c r="U24" s="21">
        <f t="shared" si="8"/>
        <v>20028.333333333336</v>
      </c>
    </row>
    <row r="25" spans="1:21" ht="15" thickBot="1" x14ac:dyDescent="0.4">
      <c r="A25" s="5" t="s">
        <v>40</v>
      </c>
      <c r="B25" s="1">
        <v>7129</v>
      </c>
      <c r="C25" s="2"/>
      <c r="D25" s="2">
        <v>215</v>
      </c>
      <c r="E25" s="2"/>
      <c r="F25" s="1">
        <v>6572</v>
      </c>
      <c r="G25" s="1">
        <v>6747</v>
      </c>
      <c r="H25" s="2">
        <v>203</v>
      </c>
      <c r="I25" s="1">
        <v>50891</v>
      </c>
      <c r="J25" s="1">
        <v>48164</v>
      </c>
      <c r="K25" s="9"/>
      <c r="L25" s="28">
        <f t="shared" si="0"/>
        <v>3.0158507504558844E-2</v>
      </c>
      <c r="M25" s="6">
        <f t="shared" si="1"/>
        <v>14333.333333333334</v>
      </c>
      <c r="N25" s="7">
        <f t="shared" si="2"/>
        <v>0.54148837209302325</v>
      </c>
      <c r="O25" s="7"/>
      <c r="P25" s="24">
        <f t="shared" si="3"/>
        <v>2150</v>
      </c>
      <c r="Q25" s="24">
        <f t="shared" si="4"/>
        <v>8600</v>
      </c>
      <c r="R25" s="24">
        <f t="shared" si="5"/>
        <v>3583.3333333333335</v>
      </c>
      <c r="S25" s="24">
        <f t="shared" si="6"/>
        <v>1791.6666666666667</v>
      </c>
      <c r="T25" s="24">
        <f t="shared" si="7"/>
        <v>215</v>
      </c>
      <c r="U25" s="21">
        <f t="shared" si="8"/>
        <v>14118.333333333334</v>
      </c>
    </row>
    <row r="26" spans="1:21" ht="15" thickBot="1" x14ac:dyDescent="0.4">
      <c r="A26" s="5" t="s">
        <v>35</v>
      </c>
      <c r="B26" s="1">
        <v>6881</v>
      </c>
      <c r="C26" s="2"/>
      <c r="D26" s="2">
        <v>283</v>
      </c>
      <c r="E26" s="2"/>
      <c r="F26" s="1">
        <v>6051</v>
      </c>
      <c r="G26" s="1">
        <v>1130</v>
      </c>
      <c r="H26" s="2">
        <v>46</v>
      </c>
      <c r="I26" s="1">
        <v>67017</v>
      </c>
      <c r="J26" s="1">
        <v>11004</v>
      </c>
      <c r="K26" s="9"/>
      <c r="L26" s="28">
        <f t="shared" si="0"/>
        <v>4.1127743060601657E-2</v>
      </c>
      <c r="M26" s="6">
        <f t="shared" si="1"/>
        <v>18866.666666666668</v>
      </c>
      <c r="N26" s="7">
        <f t="shared" si="2"/>
        <v>0.6792756183745583</v>
      </c>
      <c r="O26" s="7"/>
      <c r="P26" s="24">
        <f t="shared" si="3"/>
        <v>2830</v>
      </c>
      <c r="Q26" s="24">
        <f t="shared" si="4"/>
        <v>11320</v>
      </c>
      <c r="R26" s="24">
        <f t="shared" si="5"/>
        <v>4716.666666666667</v>
      </c>
      <c r="S26" s="24">
        <f t="shared" si="6"/>
        <v>2358.3333333333335</v>
      </c>
      <c r="T26" s="24">
        <f t="shared" si="7"/>
        <v>283</v>
      </c>
      <c r="U26" s="21">
        <f t="shared" si="8"/>
        <v>18583.666666666668</v>
      </c>
    </row>
    <row r="27" spans="1:21" ht="15" thickBot="1" x14ac:dyDescent="0.4">
      <c r="A27" s="5" t="s">
        <v>33</v>
      </c>
      <c r="B27" s="1">
        <v>6280</v>
      </c>
      <c r="C27" s="2"/>
      <c r="D27" s="2">
        <v>273</v>
      </c>
      <c r="E27" s="2"/>
      <c r="F27" s="1">
        <v>5937</v>
      </c>
      <c r="G27" s="2">
        <v>904</v>
      </c>
      <c r="H27" s="2">
        <v>39</v>
      </c>
      <c r="I27" s="1">
        <v>62508</v>
      </c>
      <c r="J27" s="1">
        <v>8998</v>
      </c>
      <c r="K27" s="10"/>
      <c r="L27" s="28">
        <f t="shared" si="0"/>
        <v>4.3471337579617832E-2</v>
      </c>
      <c r="M27" s="6">
        <f t="shared" si="1"/>
        <v>18200</v>
      </c>
      <c r="N27" s="7">
        <f t="shared" si="2"/>
        <v>0.6737912087912088</v>
      </c>
      <c r="O27" s="7"/>
      <c r="P27" s="24">
        <f t="shared" si="3"/>
        <v>2730</v>
      </c>
      <c r="Q27" s="24">
        <f t="shared" si="4"/>
        <v>10920</v>
      </c>
      <c r="R27" s="24">
        <f t="shared" si="5"/>
        <v>4550</v>
      </c>
      <c r="S27" s="24">
        <f t="shared" si="6"/>
        <v>2275</v>
      </c>
      <c r="T27" s="24">
        <f t="shared" si="7"/>
        <v>273</v>
      </c>
      <c r="U27" s="21">
        <f t="shared" si="8"/>
        <v>17927</v>
      </c>
    </row>
    <row r="28" spans="1:21" ht="15" thickBot="1" x14ac:dyDescent="0.4">
      <c r="A28" s="5" t="s">
        <v>36</v>
      </c>
      <c r="B28" s="1">
        <v>6213</v>
      </c>
      <c r="C28" s="2"/>
      <c r="D28" s="2">
        <v>213</v>
      </c>
      <c r="E28" s="2"/>
      <c r="F28" s="1">
        <v>5980</v>
      </c>
      <c r="G28" s="1">
        <v>1277</v>
      </c>
      <c r="H28" s="2">
        <v>44</v>
      </c>
      <c r="I28" s="1">
        <v>71344</v>
      </c>
      <c r="J28" s="1">
        <v>14666</v>
      </c>
      <c r="K28" s="10"/>
      <c r="L28" s="28">
        <f t="shared" si="0"/>
        <v>3.4282955094157415E-2</v>
      </c>
      <c r="M28" s="6">
        <f t="shared" si="1"/>
        <v>14200</v>
      </c>
      <c r="N28" s="7">
        <f t="shared" si="2"/>
        <v>0.57887323943661972</v>
      </c>
      <c r="O28" s="7"/>
      <c r="P28" s="24">
        <f t="shared" si="3"/>
        <v>2130</v>
      </c>
      <c r="Q28" s="24">
        <f t="shared" si="4"/>
        <v>8520</v>
      </c>
      <c r="R28" s="24">
        <f t="shared" si="5"/>
        <v>3550</v>
      </c>
      <c r="S28" s="24">
        <f t="shared" si="6"/>
        <v>1775</v>
      </c>
      <c r="T28" s="24">
        <f t="shared" si="7"/>
        <v>213</v>
      </c>
      <c r="U28" s="21">
        <f t="shared" si="8"/>
        <v>13987</v>
      </c>
    </row>
    <row r="29" spans="1:21" ht="15" thickBot="1" x14ac:dyDescent="0.4">
      <c r="A29" s="5" t="s">
        <v>30</v>
      </c>
      <c r="B29" s="1">
        <v>5718</v>
      </c>
      <c r="C29" s="2"/>
      <c r="D29" s="2">
        <v>221</v>
      </c>
      <c r="E29" s="2"/>
      <c r="F29" s="1">
        <v>5497</v>
      </c>
      <c r="G29" s="1">
        <v>1913</v>
      </c>
      <c r="H29" s="2">
        <v>74</v>
      </c>
      <c r="I29" s="1">
        <v>58957</v>
      </c>
      <c r="J29" s="1">
        <v>19726</v>
      </c>
      <c r="K29" s="9"/>
      <c r="L29" s="28">
        <f t="shared" si="0"/>
        <v>3.8649877579573277E-2</v>
      </c>
      <c r="M29" s="6">
        <f t="shared" si="1"/>
        <v>14733.333333333334</v>
      </c>
      <c r="N29" s="7">
        <f t="shared" si="2"/>
        <v>0.62690045248868775</v>
      </c>
      <c r="O29" s="7"/>
      <c r="P29" s="24">
        <f t="shared" si="3"/>
        <v>2210</v>
      </c>
      <c r="Q29" s="24">
        <f t="shared" si="4"/>
        <v>8840</v>
      </c>
      <c r="R29" s="24">
        <f t="shared" si="5"/>
        <v>3683.3333333333335</v>
      </c>
      <c r="S29" s="24">
        <f t="shared" si="6"/>
        <v>1841.6666666666667</v>
      </c>
      <c r="T29" s="24">
        <f t="shared" si="7"/>
        <v>221</v>
      </c>
      <c r="U29" s="21">
        <f t="shared" si="8"/>
        <v>14512.333333333334</v>
      </c>
    </row>
    <row r="30" spans="1:21" ht="15" thickBot="1" x14ac:dyDescent="0.4">
      <c r="A30" s="5" t="s">
        <v>22</v>
      </c>
      <c r="B30" s="1">
        <v>5687</v>
      </c>
      <c r="C30" s="2"/>
      <c r="D30" s="2">
        <v>266</v>
      </c>
      <c r="E30" s="2"/>
      <c r="F30" s="1">
        <v>3108</v>
      </c>
      <c r="G30" s="2">
        <v>984</v>
      </c>
      <c r="H30" s="2">
        <v>46</v>
      </c>
      <c r="I30" s="1">
        <v>62825</v>
      </c>
      <c r="J30" s="1">
        <v>10872</v>
      </c>
      <c r="K30" s="9"/>
      <c r="L30" s="28">
        <f t="shared" si="0"/>
        <v>4.6773342711447161E-2</v>
      </c>
      <c r="M30" s="6">
        <f t="shared" si="1"/>
        <v>17733.333333333336</v>
      </c>
      <c r="N30" s="7">
        <f t="shared" si="2"/>
        <v>0.82473684210526321</v>
      </c>
      <c r="O30" s="7"/>
      <c r="P30" s="24">
        <f t="shared" si="3"/>
        <v>2660.0000000000005</v>
      </c>
      <c r="Q30" s="24">
        <f t="shared" si="4"/>
        <v>10640.000000000002</v>
      </c>
      <c r="R30" s="24">
        <f t="shared" si="5"/>
        <v>4433.3333333333339</v>
      </c>
      <c r="S30" s="24">
        <f t="shared" si="6"/>
        <v>2216.666666666667</v>
      </c>
      <c r="T30" s="24">
        <f t="shared" si="7"/>
        <v>266</v>
      </c>
      <c r="U30" s="21">
        <f t="shared" si="8"/>
        <v>17467.333333333336</v>
      </c>
    </row>
    <row r="31" spans="1:21" ht="15" thickBot="1" x14ac:dyDescent="0.4">
      <c r="A31" s="5" t="s">
        <v>25</v>
      </c>
      <c r="B31" s="1">
        <v>5253</v>
      </c>
      <c r="C31" s="2"/>
      <c r="D31" s="2">
        <v>166</v>
      </c>
      <c r="E31" s="2"/>
      <c r="F31" s="1">
        <v>1386</v>
      </c>
      <c r="G31" s="1">
        <v>1060</v>
      </c>
      <c r="H31" s="2">
        <v>33</v>
      </c>
      <c r="I31" s="1">
        <v>49014</v>
      </c>
      <c r="J31" s="1">
        <v>9890</v>
      </c>
      <c r="K31" s="9"/>
      <c r="L31" s="28">
        <f t="shared" si="0"/>
        <v>3.1600989910527316E-2</v>
      </c>
      <c r="M31" s="6">
        <f t="shared" si="1"/>
        <v>11066.666666666668</v>
      </c>
      <c r="N31" s="7">
        <f t="shared" si="2"/>
        <v>0.87475903614457828</v>
      </c>
      <c r="O31" s="7"/>
      <c r="P31" s="24">
        <f t="shared" si="3"/>
        <v>1660.0000000000002</v>
      </c>
      <c r="Q31" s="24">
        <f t="shared" si="4"/>
        <v>6640.0000000000009</v>
      </c>
      <c r="R31" s="24">
        <f t="shared" si="5"/>
        <v>2766.666666666667</v>
      </c>
      <c r="S31" s="24">
        <f t="shared" si="6"/>
        <v>1383.3333333333335</v>
      </c>
      <c r="T31" s="24">
        <f t="shared" si="7"/>
        <v>166</v>
      </c>
      <c r="U31" s="21">
        <f t="shared" si="8"/>
        <v>10900.666666666668</v>
      </c>
    </row>
    <row r="32" spans="1:21" ht="15" thickBot="1" x14ac:dyDescent="0.4">
      <c r="A32" s="5" t="s">
        <v>41</v>
      </c>
      <c r="B32" s="1">
        <v>5092</v>
      </c>
      <c r="C32" s="2"/>
      <c r="D32" s="2">
        <v>112</v>
      </c>
      <c r="E32" s="2"/>
      <c r="F32" s="1">
        <v>3376</v>
      </c>
      <c r="G32" s="1">
        <v>1626</v>
      </c>
      <c r="H32" s="2">
        <v>36</v>
      </c>
      <c r="I32" s="1">
        <v>31973</v>
      </c>
      <c r="J32" s="1">
        <v>10207</v>
      </c>
      <c r="K32" s="9"/>
      <c r="L32" s="28">
        <f t="shared" si="0"/>
        <v>2.199528672427337E-2</v>
      </c>
      <c r="M32" s="32">
        <f t="shared" si="1"/>
        <v>7466.666666666667</v>
      </c>
      <c r="N32" s="33">
        <f t="shared" si="2"/>
        <v>0.54785714285714282</v>
      </c>
      <c r="O32" s="7"/>
      <c r="P32" s="24">
        <f t="shared" si="3"/>
        <v>1120</v>
      </c>
      <c r="Q32" s="24">
        <f t="shared" si="4"/>
        <v>4480</v>
      </c>
      <c r="R32" s="24">
        <f t="shared" si="5"/>
        <v>1866.6666666666667</v>
      </c>
      <c r="S32" s="24">
        <f t="shared" si="6"/>
        <v>933.33333333333337</v>
      </c>
      <c r="T32" s="24">
        <f t="shared" si="7"/>
        <v>112</v>
      </c>
      <c r="U32" s="21">
        <f t="shared" si="8"/>
        <v>7354.666666666667</v>
      </c>
    </row>
    <row r="33" spans="1:21" ht="15" thickBot="1" x14ac:dyDescent="0.4">
      <c r="A33" s="5" t="s">
        <v>31</v>
      </c>
      <c r="B33" s="1">
        <v>4539</v>
      </c>
      <c r="C33" s="2"/>
      <c r="D33" s="2">
        <v>204</v>
      </c>
      <c r="E33" s="2"/>
      <c r="F33" s="1">
        <v>2494</v>
      </c>
      <c r="G33" s="1">
        <v>1553</v>
      </c>
      <c r="H33" s="2">
        <v>70</v>
      </c>
      <c r="I33" s="1">
        <v>45885</v>
      </c>
      <c r="J33" s="1">
        <v>15699</v>
      </c>
      <c r="K33" s="9"/>
      <c r="L33" s="28">
        <f t="shared" si="0"/>
        <v>4.49438202247191E-2</v>
      </c>
      <c r="M33" s="6">
        <f t="shared" si="1"/>
        <v>13600</v>
      </c>
      <c r="N33" s="7">
        <f t="shared" si="2"/>
        <v>0.81661764705882356</v>
      </c>
      <c r="O33" s="7"/>
      <c r="P33" s="24">
        <f t="shared" si="3"/>
        <v>2040</v>
      </c>
      <c r="Q33" s="24">
        <f t="shared" si="4"/>
        <v>8160</v>
      </c>
      <c r="R33" s="24">
        <f t="shared" si="5"/>
        <v>3400</v>
      </c>
      <c r="S33" s="24">
        <f t="shared" si="6"/>
        <v>1700</v>
      </c>
      <c r="T33" s="24">
        <f t="shared" si="7"/>
        <v>204</v>
      </c>
      <c r="U33" s="21">
        <f t="shared" si="8"/>
        <v>13396</v>
      </c>
    </row>
    <row r="34" spans="1:21" ht="15" thickBot="1" x14ac:dyDescent="0.4">
      <c r="A34" s="5" t="s">
        <v>28</v>
      </c>
      <c r="B34" s="1">
        <v>3948</v>
      </c>
      <c r="C34" s="2"/>
      <c r="D34" s="2">
        <v>41</v>
      </c>
      <c r="E34" s="2"/>
      <c r="F34" s="1">
        <v>3019</v>
      </c>
      <c r="G34" s="1">
        <v>1296</v>
      </c>
      <c r="H34" s="2">
        <v>13</v>
      </c>
      <c r="I34" s="1">
        <v>90206</v>
      </c>
      <c r="J34" s="1">
        <v>29621</v>
      </c>
      <c r="K34" s="10"/>
      <c r="L34" s="28">
        <f t="shared" si="0"/>
        <v>1.0385005065856131E-2</v>
      </c>
      <c r="M34" s="6">
        <f t="shared" si="1"/>
        <v>2733.3333333333335</v>
      </c>
      <c r="N34" s="7">
        <f t="shared" si="2"/>
        <v>0.10451219512195116</v>
      </c>
      <c r="O34" s="7"/>
      <c r="P34" s="24">
        <f t="shared" si="3"/>
        <v>410</v>
      </c>
      <c r="Q34" s="24">
        <f t="shared" si="4"/>
        <v>1640</v>
      </c>
      <c r="R34" s="24">
        <f t="shared" si="5"/>
        <v>683.33333333333337</v>
      </c>
      <c r="S34" s="24">
        <f t="shared" si="6"/>
        <v>341.66666666666669</v>
      </c>
      <c r="T34" s="24">
        <f t="shared" si="7"/>
        <v>41</v>
      </c>
      <c r="U34" s="21">
        <f t="shared" si="8"/>
        <v>2692.3333333333335</v>
      </c>
    </row>
    <row r="35" spans="1:21" ht="15" thickBot="1" x14ac:dyDescent="0.4">
      <c r="A35" s="5" t="s">
        <v>38</v>
      </c>
      <c r="B35" s="1">
        <v>3905</v>
      </c>
      <c r="C35" s="2"/>
      <c r="D35" s="2">
        <v>205</v>
      </c>
      <c r="E35" s="2"/>
      <c r="F35" s="1">
        <v>2578</v>
      </c>
      <c r="G35" s="2">
        <v>879</v>
      </c>
      <c r="H35" s="2">
        <v>46</v>
      </c>
      <c r="I35" s="1">
        <v>46558</v>
      </c>
      <c r="J35" s="1">
        <v>10486</v>
      </c>
      <c r="K35" s="10"/>
      <c r="L35" s="28">
        <f t="shared" si="0"/>
        <v>5.2496798975672214E-2</v>
      </c>
      <c r="M35" s="6">
        <f t="shared" si="1"/>
        <v>13666.666666666668</v>
      </c>
      <c r="N35" s="7">
        <f t="shared" si="2"/>
        <v>0.81136585365853664</v>
      </c>
      <c r="O35" s="7"/>
      <c r="P35" s="24">
        <f t="shared" si="3"/>
        <v>2050</v>
      </c>
      <c r="Q35" s="24">
        <f t="shared" si="4"/>
        <v>8200</v>
      </c>
      <c r="R35" s="24">
        <f t="shared" si="5"/>
        <v>3416.666666666667</v>
      </c>
      <c r="S35" s="24">
        <f t="shared" si="6"/>
        <v>1708.3333333333335</v>
      </c>
      <c r="T35" s="24">
        <f t="shared" si="7"/>
        <v>205</v>
      </c>
      <c r="U35" s="21">
        <f t="shared" si="8"/>
        <v>13461.666666666668</v>
      </c>
    </row>
    <row r="36" spans="1:21" ht="21.5" thickBot="1" x14ac:dyDescent="0.4">
      <c r="A36" s="5" t="s">
        <v>63</v>
      </c>
      <c r="B36" s="1">
        <v>3699</v>
      </c>
      <c r="C36" s="2"/>
      <c r="D36" s="2">
        <v>165</v>
      </c>
      <c r="E36" s="2"/>
      <c r="F36" s="1">
        <v>2882</v>
      </c>
      <c r="G36" s="1">
        <v>5404</v>
      </c>
      <c r="H36" s="2">
        <v>241</v>
      </c>
      <c r="I36" s="1">
        <v>17302</v>
      </c>
      <c r="J36" s="1">
        <v>25277</v>
      </c>
      <c r="K36" s="10"/>
      <c r="L36" s="28">
        <f t="shared" ref="L36:L57" si="9">D36/B36</f>
        <v>4.4606650446066508E-2</v>
      </c>
      <c r="M36" s="6">
        <f t="shared" ref="M36:M58" si="10">D36/$N$1</f>
        <v>11000</v>
      </c>
      <c r="N36" s="7">
        <f t="shared" ref="N36:N58" si="11">ABS(F36-M36)/M36</f>
        <v>0.73799999999999999</v>
      </c>
      <c r="O36" s="7"/>
      <c r="P36" s="24">
        <f t="shared" ref="P36:P57" si="12">$P$2*$M36</f>
        <v>1650</v>
      </c>
      <c r="Q36" s="24">
        <f t="shared" ref="Q36:Q57" si="13">$Q$2*$M36</f>
        <v>6600</v>
      </c>
      <c r="R36" s="24">
        <f t="shared" ref="R36:R57" si="14">$R$2*$M36</f>
        <v>2750</v>
      </c>
      <c r="S36" s="24">
        <f t="shared" ref="S36:S57" si="15">$S$2*$M36</f>
        <v>1375</v>
      </c>
      <c r="T36" s="24">
        <f t="shared" ref="T36:T57" si="16">$T$2*$M36</f>
        <v>165</v>
      </c>
      <c r="U36" s="21">
        <f t="shared" ref="U36:U57" si="17">M36-T36</f>
        <v>10835</v>
      </c>
    </row>
    <row r="37" spans="1:21" ht="15" thickBot="1" x14ac:dyDescent="0.4">
      <c r="A37" s="5" t="s">
        <v>43</v>
      </c>
      <c r="B37" s="1">
        <v>3576</v>
      </c>
      <c r="C37" s="2"/>
      <c r="D37" s="2">
        <v>112</v>
      </c>
      <c r="E37" s="2"/>
      <c r="F37" s="1">
        <v>2655</v>
      </c>
      <c r="G37" s="1">
        <v>3766</v>
      </c>
      <c r="H37" s="2">
        <v>118</v>
      </c>
      <c r="I37" s="1">
        <v>17698</v>
      </c>
      <c r="J37" s="1">
        <v>18639</v>
      </c>
      <c r="K37" s="10"/>
      <c r="L37" s="28">
        <f t="shared" si="9"/>
        <v>3.1319910514541388E-2</v>
      </c>
      <c r="M37" s="6">
        <f t="shared" si="10"/>
        <v>7466.666666666667</v>
      </c>
      <c r="N37" s="7">
        <f t="shared" si="11"/>
        <v>0.64441964285714293</v>
      </c>
      <c r="O37" s="7"/>
      <c r="P37" s="24">
        <f t="shared" si="12"/>
        <v>1120</v>
      </c>
      <c r="Q37" s="24">
        <f t="shared" si="13"/>
        <v>4480</v>
      </c>
      <c r="R37" s="24">
        <f t="shared" si="14"/>
        <v>1866.6666666666667</v>
      </c>
      <c r="S37" s="24">
        <f t="shared" si="15"/>
        <v>933.33333333333337</v>
      </c>
      <c r="T37" s="24">
        <f t="shared" si="16"/>
        <v>112</v>
      </c>
      <c r="U37" s="21">
        <f t="shared" si="17"/>
        <v>7354.666666666667</v>
      </c>
    </row>
    <row r="38" spans="1:21" ht="15" thickBot="1" x14ac:dyDescent="0.4">
      <c r="A38" s="5" t="s">
        <v>32</v>
      </c>
      <c r="B38" s="1">
        <v>3446</v>
      </c>
      <c r="C38" s="2"/>
      <c r="D38" s="2">
        <v>244</v>
      </c>
      <c r="E38" s="2"/>
      <c r="F38" s="1">
        <v>1548</v>
      </c>
      <c r="G38" s="2">
        <v>623</v>
      </c>
      <c r="H38" s="2">
        <v>44</v>
      </c>
      <c r="I38" s="1">
        <v>56597</v>
      </c>
      <c r="J38" s="1">
        <v>10239</v>
      </c>
      <c r="K38" s="9"/>
      <c r="L38" s="28">
        <f t="shared" si="9"/>
        <v>7.0806732443412651E-2</v>
      </c>
      <c r="M38" s="6">
        <f t="shared" si="10"/>
        <v>16266.666666666668</v>
      </c>
      <c r="N38" s="7">
        <f t="shared" si="11"/>
        <v>0.9048360655737705</v>
      </c>
      <c r="O38" s="7"/>
      <c r="P38" s="24">
        <f t="shared" si="12"/>
        <v>2440</v>
      </c>
      <c r="Q38" s="24">
        <f t="shared" si="13"/>
        <v>9760</v>
      </c>
      <c r="R38" s="24">
        <f t="shared" si="14"/>
        <v>4066.666666666667</v>
      </c>
      <c r="S38" s="24">
        <f t="shared" si="15"/>
        <v>2033.3333333333335</v>
      </c>
      <c r="T38" s="24">
        <f t="shared" si="16"/>
        <v>244</v>
      </c>
      <c r="U38" s="21">
        <f t="shared" si="17"/>
        <v>16022.666666666668</v>
      </c>
    </row>
    <row r="39" spans="1:21" ht="15" thickBot="1" x14ac:dyDescent="0.4">
      <c r="A39" s="5" t="s">
        <v>46</v>
      </c>
      <c r="B39" s="1">
        <v>3193</v>
      </c>
      <c r="C39" s="2"/>
      <c r="D39" s="2">
        <v>194</v>
      </c>
      <c r="E39" s="2"/>
      <c r="F39" s="2">
        <v>919</v>
      </c>
      <c r="G39" s="2">
        <v>815</v>
      </c>
      <c r="H39" s="2">
        <v>50</v>
      </c>
      <c r="I39" s="1">
        <v>53012</v>
      </c>
      <c r="J39" s="1">
        <v>13530</v>
      </c>
      <c r="K39" s="9"/>
      <c r="L39" s="28">
        <f t="shared" si="9"/>
        <v>6.0757907923582835E-2</v>
      </c>
      <c r="M39" s="6">
        <f t="shared" si="10"/>
        <v>12933.333333333334</v>
      </c>
      <c r="N39" s="7">
        <f t="shared" si="11"/>
        <v>0.92894329896907213</v>
      </c>
      <c r="O39" s="7"/>
      <c r="P39" s="24">
        <f t="shared" si="12"/>
        <v>1940</v>
      </c>
      <c r="Q39" s="24">
        <f t="shared" si="13"/>
        <v>7760</v>
      </c>
      <c r="R39" s="24">
        <f t="shared" si="14"/>
        <v>3233.3333333333335</v>
      </c>
      <c r="S39" s="24">
        <f t="shared" si="15"/>
        <v>1616.6666666666667</v>
      </c>
      <c r="T39" s="24">
        <f t="shared" si="16"/>
        <v>194</v>
      </c>
      <c r="U39" s="21">
        <f t="shared" si="17"/>
        <v>12739.333333333334</v>
      </c>
    </row>
    <row r="40" spans="1:21" ht="15" thickBot="1" x14ac:dyDescent="0.4">
      <c r="A40" s="5" t="s">
        <v>45</v>
      </c>
      <c r="B40" s="1">
        <v>3135</v>
      </c>
      <c r="C40" s="2"/>
      <c r="D40" s="2">
        <v>120</v>
      </c>
      <c r="E40" s="2"/>
      <c r="F40" s="1">
        <v>2512</v>
      </c>
      <c r="G40" s="1">
        <v>1078</v>
      </c>
      <c r="H40" s="2">
        <v>41</v>
      </c>
      <c r="I40" s="1">
        <v>25199</v>
      </c>
      <c r="J40" s="1">
        <v>8663</v>
      </c>
      <c r="K40" s="9"/>
      <c r="L40" s="28">
        <f t="shared" si="9"/>
        <v>3.8277511961722487E-2</v>
      </c>
      <c r="M40" s="6">
        <f t="shared" si="10"/>
        <v>8000</v>
      </c>
      <c r="N40" s="7">
        <f t="shared" si="11"/>
        <v>0.68600000000000005</v>
      </c>
      <c r="O40" s="7"/>
      <c r="P40" s="24">
        <f t="shared" si="12"/>
        <v>1200</v>
      </c>
      <c r="Q40" s="24">
        <f t="shared" si="13"/>
        <v>4800</v>
      </c>
      <c r="R40" s="24">
        <f t="shared" si="14"/>
        <v>2000</v>
      </c>
      <c r="S40" s="24">
        <f t="shared" si="15"/>
        <v>1000</v>
      </c>
      <c r="T40" s="24">
        <f t="shared" si="16"/>
        <v>120</v>
      </c>
      <c r="U40" s="21">
        <f t="shared" si="17"/>
        <v>7880</v>
      </c>
    </row>
    <row r="41" spans="1:21" ht="15" thickBot="1" x14ac:dyDescent="0.4">
      <c r="A41" s="5" t="s">
        <v>34</v>
      </c>
      <c r="B41" s="1">
        <v>2909</v>
      </c>
      <c r="C41" s="2"/>
      <c r="D41" s="2">
        <v>48</v>
      </c>
      <c r="E41" s="2"/>
      <c r="F41" s="1">
        <v>1876</v>
      </c>
      <c r="G41" s="2">
        <v>973</v>
      </c>
      <c r="H41" s="2">
        <v>16</v>
      </c>
      <c r="I41" s="1">
        <v>38163</v>
      </c>
      <c r="J41" s="1">
        <v>12761</v>
      </c>
      <c r="K41" s="10"/>
      <c r="L41" s="28">
        <f t="shared" si="9"/>
        <v>1.6500515641113784E-2</v>
      </c>
      <c r="M41" s="6">
        <f t="shared" si="10"/>
        <v>3200</v>
      </c>
      <c r="N41" s="7">
        <f t="shared" si="11"/>
        <v>0.41375000000000001</v>
      </c>
      <c r="O41" s="7"/>
      <c r="P41" s="24">
        <f t="shared" si="12"/>
        <v>480</v>
      </c>
      <c r="Q41" s="24">
        <f t="shared" si="13"/>
        <v>1920</v>
      </c>
      <c r="R41" s="24">
        <f t="shared" si="14"/>
        <v>800</v>
      </c>
      <c r="S41" s="24">
        <f t="shared" si="15"/>
        <v>400</v>
      </c>
      <c r="T41" s="24">
        <f t="shared" si="16"/>
        <v>48</v>
      </c>
      <c r="U41" s="21">
        <f t="shared" si="17"/>
        <v>3152</v>
      </c>
    </row>
    <row r="42" spans="1:21" ht="15" thickBot="1" x14ac:dyDescent="0.4">
      <c r="A42" s="5" t="s">
        <v>50</v>
      </c>
      <c r="B42" s="1">
        <v>2732</v>
      </c>
      <c r="C42" s="2"/>
      <c r="D42" s="2">
        <v>53</v>
      </c>
      <c r="E42" s="2"/>
      <c r="F42" s="1">
        <v>2657</v>
      </c>
      <c r="G42" s="1">
        <v>1434</v>
      </c>
      <c r="H42" s="2">
        <v>28</v>
      </c>
      <c r="I42" s="1">
        <v>21377</v>
      </c>
      <c r="J42" s="1">
        <v>11223</v>
      </c>
      <c r="K42" s="9"/>
      <c r="L42" s="28">
        <f t="shared" si="9"/>
        <v>1.9399707174231333E-2</v>
      </c>
      <c r="M42" s="6">
        <f t="shared" si="10"/>
        <v>3533.3333333333335</v>
      </c>
      <c r="N42" s="7">
        <f t="shared" si="11"/>
        <v>0.24801886792452835</v>
      </c>
      <c r="O42" s="7"/>
      <c r="P42" s="24">
        <f t="shared" si="12"/>
        <v>530</v>
      </c>
      <c r="Q42" s="24">
        <f t="shared" si="13"/>
        <v>2120</v>
      </c>
      <c r="R42" s="24">
        <f t="shared" si="14"/>
        <v>883.33333333333337</v>
      </c>
      <c r="S42" s="24">
        <f t="shared" si="15"/>
        <v>441.66666666666669</v>
      </c>
      <c r="T42" s="24">
        <f t="shared" si="16"/>
        <v>53</v>
      </c>
      <c r="U42" s="21">
        <f t="shared" si="17"/>
        <v>3480.3333333333335</v>
      </c>
    </row>
    <row r="43" spans="1:21" ht="15" thickBot="1" x14ac:dyDescent="0.4">
      <c r="A43" s="5" t="s">
        <v>44</v>
      </c>
      <c r="B43" s="1">
        <v>2660</v>
      </c>
      <c r="C43" s="2"/>
      <c r="D43" s="2">
        <v>93</v>
      </c>
      <c r="E43" s="2"/>
      <c r="F43" s="1">
        <v>1953</v>
      </c>
      <c r="G43" s="1">
        <v>1271</v>
      </c>
      <c r="H43" s="2">
        <v>44</v>
      </c>
      <c r="I43" s="1">
        <v>51510</v>
      </c>
      <c r="J43" s="1">
        <v>24617</v>
      </c>
      <c r="K43" s="9"/>
      <c r="L43" s="28">
        <f t="shared" si="9"/>
        <v>3.4962406015037591E-2</v>
      </c>
      <c r="M43" s="6">
        <f t="shared" si="10"/>
        <v>6200</v>
      </c>
      <c r="N43" s="7">
        <f t="shared" si="11"/>
        <v>0.68500000000000005</v>
      </c>
      <c r="O43" s="7"/>
      <c r="P43" s="24">
        <f t="shared" si="12"/>
        <v>930</v>
      </c>
      <c r="Q43" s="24">
        <f t="shared" si="13"/>
        <v>3720</v>
      </c>
      <c r="R43" s="24">
        <f t="shared" si="14"/>
        <v>1550</v>
      </c>
      <c r="S43" s="24">
        <f t="shared" si="15"/>
        <v>775</v>
      </c>
      <c r="T43" s="24">
        <f t="shared" si="16"/>
        <v>93</v>
      </c>
      <c r="U43" s="21">
        <f t="shared" si="17"/>
        <v>6107</v>
      </c>
    </row>
    <row r="44" spans="1:21" ht="15" thickBot="1" x14ac:dyDescent="0.4">
      <c r="A44" s="5" t="s">
        <v>37</v>
      </c>
      <c r="B44" s="1">
        <v>2253</v>
      </c>
      <c r="C44" s="2"/>
      <c r="D44" s="2">
        <v>87</v>
      </c>
      <c r="E44" s="2"/>
      <c r="F44" s="1">
        <v>2166</v>
      </c>
      <c r="G44" s="2">
        <v>552</v>
      </c>
      <c r="H44" s="2">
        <v>21</v>
      </c>
      <c r="I44" s="1">
        <v>47377</v>
      </c>
      <c r="J44" s="1">
        <v>11606</v>
      </c>
      <c r="K44" s="9"/>
      <c r="L44" s="28">
        <f t="shared" si="9"/>
        <v>3.8615179760319571E-2</v>
      </c>
      <c r="M44" s="6">
        <f t="shared" si="10"/>
        <v>5800</v>
      </c>
      <c r="N44" s="7">
        <f t="shared" si="11"/>
        <v>0.62655172413793103</v>
      </c>
      <c r="O44" s="7"/>
      <c r="P44" s="24">
        <f t="shared" si="12"/>
        <v>870</v>
      </c>
      <c r="Q44" s="24">
        <f t="shared" si="13"/>
        <v>3480</v>
      </c>
      <c r="R44" s="24">
        <f t="shared" si="14"/>
        <v>1450</v>
      </c>
      <c r="S44" s="24">
        <f t="shared" si="15"/>
        <v>725</v>
      </c>
      <c r="T44" s="24">
        <f t="shared" si="16"/>
        <v>87</v>
      </c>
      <c r="U44" s="21">
        <f t="shared" si="17"/>
        <v>5713</v>
      </c>
    </row>
    <row r="45" spans="1:21" ht="15" thickBot="1" x14ac:dyDescent="0.4">
      <c r="A45" s="5" t="s">
        <v>54</v>
      </c>
      <c r="B45" s="1">
        <v>2147</v>
      </c>
      <c r="C45" s="2"/>
      <c r="D45" s="2">
        <v>10</v>
      </c>
      <c r="E45" s="2"/>
      <c r="F45" s="2">
        <v>947</v>
      </c>
      <c r="G45" s="1">
        <v>2484</v>
      </c>
      <c r="H45" s="2">
        <v>12</v>
      </c>
      <c r="I45" s="1">
        <v>15596</v>
      </c>
      <c r="J45" s="1">
        <v>18045</v>
      </c>
      <c r="K45" s="10"/>
      <c r="L45" s="28">
        <f t="shared" si="9"/>
        <v>4.657661853749418E-3</v>
      </c>
      <c r="M45" s="6">
        <f t="shared" si="10"/>
        <v>666.66666666666674</v>
      </c>
      <c r="N45" s="7">
        <f t="shared" si="11"/>
        <v>0.42049999999999982</v>
      </c>
      <c r="O45" s="7"/>
      <c r="P45" s="24">
        <f t="shared" si="12"/>
        <v>100.00000000000001</v>
      </c>
      <c r="Q45" s="24">
        <f t="shared" si="13"/>
        <v>400.00000000000006</v>
      </c>
      <c r="R45" s="24">
        <f t="shared" si="14"/>
        <v>166.66666666666669</v>
      </c>
      <c r="S45" s="24">
        <f t="shared" si="15"/>
        <v>83.333333333333343</v>
      </c>
      <c r="T45" s="24">
        <f t="shared" si="16"/>
        <v>10</v>
      </c>
      <c r="U45" s="21">
        <f t="shared" si="17"/>
        <v>656.66666666666674</v>
      </c>
    </row>
    <row r="46" spans="1:21" ht="15" thickBot="1" x14ac:dyDescent="0.4">
      <c r="A46" s="5" t="s">
        <v>49</v>
      </c>
      <c r="B46" s="1">
        <v>1887</v>
      </c>
      <c r="C46" s="2"/>
      <c r="D46" s="2">
        <v>56</v>
      </c>
      <c r="E46" s="2"/>
      <c r="F46" s="2">
        <v>964</v>
      </c>
      <c r="G46" s="1">
        <v>1118</v>
      </c>
      <c r="H46" s="2">
        <v>33</v>
      </c>
      <c r="I46" s="1">
        <v>19361</v>
      </c>
      <c r="J46" s="1">
        <v>11471</v>
      </c>
      <c r="K46" s="9"/>
      <c r="L46" s="28">
        <f t="shared" si="9"/>
        <v>2.96767355590885E-2</v>
      </c>
      <c r="M46" s="6">
        <f t="shared" si="10"/>
        <v>3733.3333333333335</v>
      </c>
      <c r="N46" s="7">
        <f t="shared" si="11"/>
        <v>0.74178571428571427</v>
      </c>
      <c r="O46" s="7"/>
      <c r="P46" s="24">
        <f t="shared" si="12"/>
        <v>560</v>
      </c>
      <c r="Q46" s="24">
        <f t="shared" si="13"/>
        <v>2240</v>
      </c>
      <c r="R46" s="24">
        <f t="shared" si="14"/>
        <v>933.33333333333337</v>
      </c>
      <c r="S46" s="24">
        <f t="shared" si="15"/>
        <v>466.66666666666669</v>
      </c>
      <c r="T46" s="24">
        <f t="shared" si="16"/>
        <v>56</v>
      </c>
      <c r="U46" s="21">
        <f t="shared" si="17"/>
        <v>3677.3333333333335</v>
      </c>
    </row>
    <row r="47" spans="1:21" ht="15" thickBot="1" x14ac:dyDescent="0.4">
      <c r="A47" s="5" t="s">
        <v>42</v>
      </c>
      <c r="B47" s="1">
        <v>1787</v>
      </c>
      <c r="C47" s="2"/>
      <c r="D47" s="2">
        <v>60</v>
      </c>
      <c r="E47" s="2"/>
      <c r="F47" s="1">
        <v>1177</v>
      </c>
      <c r="G47" s="1">
        <v>1330</v>
      </c>
      <c r="H47" s="2">
        <v>45</v>
      </c>
      <c r="I47" s="1">
        <v>17727</v>
      </c>
      <c r="J47" s="1">
        <v>13193</v>
      </c>
      <c r="K47" s="10"/>
      <c r="L47" s="28">
        <f t="shared" si="9"/>
        <v>3.3575825405707888E-2</v>
      </c>
      <c r="M47" s="6">
        <f t="shared" si="10"/>
        <v>4000</v>
      </c>
      <c r="N47" s="7">
        <f t="shared" si="11"/>
        <v>0.70574999999999999</v>
      </c>
      <c r="O47" s="7"/>
      <c r="P47" s="24">
        <f t="shared" si="12"/>
        <v>600</v>
      </c>
      <c r="Q47" s="24">
        <f t="shared" si="13"/>
        <v>2400</v>
      </c>
      <c r="R47" s="24">
        <f t="shared" si="14"/>
        <v>1000</v>
      </c>
      <c r="S47" s="24">
        <f t="shared" si="15"/>
        <v>500</v>
      </c>
      <c r="T47" s="24">
        <f t="shared" si="16"/>
        <v>60</v>
      </c>
      <c r="U47" s="21">
        <f t="shared" si="17"/>
        <v>3940</v>
      </c>
    </row>
    <row r="48" spans="1:21" ht="15" thickBot="1" x14ac:dyDescent="0.4">
      <c r="A48" s="5" t="s">
        <v>56</v>
      </c>
      <c r="B48" s="1">
        <v>1025</v>
      </c>
      <c r="C48" s="2"/>
      <c r="D48" s="2">
        <v>33</v>
      </c>
      <c r="E48" s="2"/>
      <c r="F48" s="2">
        <v>767</v>
      </c>
      <c r="G48" s="2">
        <v>560</v>
      </c>
      <c r="H48" s="2">
        <v>18</v>
      </c>
      <c r="I48" s="1">
        <v>33210</v>
      </c>
      <c r="J48" s="1">
        <v>18157</v>
      </c>
      <c r="K48" s="10"/>
      <c r="L48" s="28">
        <f t="shared" si="9"/>
        <v>3.2195121951219513E-2</v>
      </c>
      <c r="M48" s="6">
        <f t="shared" si="10"/>
        <v>2200</v>
      </c>
      <c r="N48" s="7">
        <f t="shared" si="11"/>
        <v>0.65136363636363637</v>
      </c>
      <c r="O48" s="7"/>
      <c r="P48" s="24">
        <f t="shared" si="12"/>
        <v>330</v>
      </c>
      <c r="Q48" s="24">
        <f t="shared" si="13"/>
        <v>1320</v>
      </c>
      <c r="R48" s="24">
        <f t="shared" si="14"/>
        <v>550</v>
      </c>
      <c r="S48" s="24">
        <f t="shared" si="15"/>
        <v>275</v>
      </c>
      <c r="T48" s="24">
        <f t="shared" si="16"/>
        <v>33</v>
      </c>
      <c r="U48" s="21">
        <f t="shared" si="17"/>
        <v>2167</v>
      </c>
    </row>
    <row r="49" spans="1:21" ht="15" thickBot="1" x14ac:dyDescent="0.4">
      <c r="A49" s="5" t="s">
        <v>39</v>
      </c>
      <c r="B49" s="2">
        <v>990</v>
      </c>
      <c r="C49" s="2"/>
      <c r="D49" s="2">
        <v>50</v>
      </c>
      <c r="E49" s="2"/>
      <c r="F49" s="2">
        <v>421</v>
      </c>
      <c r="G49" s="2">
        <v>743</v>
      </c>
      <c r="H49" s="2">
        <v>38</v>
      </c>
      <c r="I49" s="1">
        <v>17721</v>
      </c>
      <c r="J49" s="1">
        <v>13296</v>
      </c>
      <c r="K49" s="9"/>
      <c r="L49" s="28">
        <f t="shared" si="9"/>
        <v>5.0505050505050504E-2</v>
      </c>
      <c r="M49" s="6">
        <f t="shared" si="10"/>
        <v>3333.3333333333335</v>
      </c>
      <c r="N49" s="7">
        <f t="shared" si="11"/>
        <v>0.87370000000000003</v>
      </c>
      <c r="O49" s="7"/>
      <c r="P49" s="24">
        <f t="shared" si="12"/>
        <v>500</v>
      </c>
      <c r="Q49" s="24">
        <f t="shared" si="13"/>
        <v>2000</v>
      </c>
      <c r="R49" s="24">
        <f t="shared" si="14"/>
        <v>833.33333333333337</v>
      </c>
      <c r="S49" s="24">
        <f t="shared" si="15"/>
        <v>416.66666666666669</v>
      </c>
      <c r="T49" s="24">
        <f t="shared" si="16"/>
        <v>50</v>
      </c>
      <c r="U49" s="21">
        <f t="shared" si="17"/>
        <v>3283.3333333333335</v>
      </c>
    </row>
    <row r="50" spans="1:21" ht="15" thickBot="1" x14ac:dyDescent="0.4">
      <c r="A50" s="5" t="s">
        <v>48</v>
      </c>
      <c r="B50" s="2">
        <v>843</v>
      </c>
      <c r="C50" s="2"/>
      <c r="D50" s="2">
        <v>46</v>
      </c>
      <c r="E50" s="2"/>
      <c r="F50" s="2">
        <v>797</v>
      </c>
      <c r="G50" s="1">
        <v>1349</v>
      </c>
      <c r="H50" s="2">
        <v>74</v>
      </c>
      <c r="I50" s="1">
        <v>14682</v>
      </c>
      <c r="J50" s="1">
        <v>23492</v>
      </c>
      <c r="K50" s="10"/>
      <c r="L50" s="28">
        <f t="shared" si="9"/>
        <v>5.4567022538552785E-2</v>
      </c>
      <c r="M50" s="6">
        <f t="shared" si="10"/>
        <v>3066.666666666667</v>
      </c>
      <c r="N50" s="7">
        <f t="shared" si="11"/>
        <v>0.74010869565217396</v>
      </c>
      <c r="O50" s="7"/>
      <c r="P50" s="24">
        <f t="shared" si="12"/>
        <v>460.00000000000006</v>
      </c>
      <c r="Q50" s="24">
        <f t="shared" si="13"/>
        <v>1840.0000000000002</v>
      </c>
      <c r="R50" s="24">
        <f t="shared" si="14"/>
        <v>766.66666666666674</v>
      </c>
      <c r="S50" s="24">
        <f t="shared" si="15"/>
        <v>383.33333333333337</v>
      </c>
      <c r="T50" s="24">
        <f t="shared" si="16"/>
        <v>46</v>
      </c>
      <c r="U50" s="21">
        <f t="shared" si="17"/>
        <v>3020.666666666667</v>
      </c>
    </row>
    <row r="51" spans="1:21" ht="15" thickBot="1" x14ac:dyDescent="0.4">
      <c r="A51" s="5" t="s">
        <v>53</v>
      </c>
      <c r="B51" s="2">
        <v>803</v>
      </c>
      <c r="C51" s="2"/>
      <c r="D51" s="2">
        <v>16</v>
      </c>
      <c r="E51" s="2"/>
      <c r="F51" s="2">
        <v>477</v>
      </c>
      <c r="G51" s="1">
        <v>1068</v>
      </c>
      <c r="H51" s="2">
        <v>21</v>
      </c>
      <c r="I51" s="1">
        <v>19350</v>
      </c>
      <c r="J51" s="1">
        <v>25725</v>
      </c>
      <c r="K51" s="10"/>
      <c r="L51" s="28">
        <f t="shared" si="9"/>
        <v>1.9925280199252802E-2</v>
      </c>
      <c r="M51" s="6">
        <f t="shared" si="10"/>
        <v>1066.6666666666667</v>
      </c>
      <c r="N51" s="7">
        <f t="shared" si="11"/>
        <v>0.55281250000000004</v>
      </c>
      <c r="O51" s="7"/>
      <c r="P51" s="24">
        <f t="shared" si="12"/>
        <v>160</v>
      </c>
      <c r="Q51" s="24">
        <f t="shared" si="13"/>
        <v>640</v>
      </c>
      <c r="R51" s="24">
        <f t="shared" si="14"/>
        <v>266.66666666666669</v>
      </c>
      <c r="S51" s="24">
        <f t="shared" si="15"/>
        <v>133.33333333333334</v>
      </c>
      <c r="T51" s="24">
        <f t="shared" si="16"/>
        <v>16</v>
      </c>
      <c r="U51" s="21">
        <f t="shared" si="17"/>
        <v>1050.6666666666667</v>
      </c>
    </row>
    <row r="52" spans="1:21" ht="15" thickBot="1" x14ac:dyDescent="0.4">
      <c r="A52" s="5" t="s">
        <v>47</v>
      </c>
      <c r="B52" s="2">
        <v>604</v>
      </c>
      <c r="C52" s="2"/>
      <c r="D52" s="2">
        <v>14</v>
      </c>
      <c r="E52" s="2"/>
      <c r="F52" s="2">
        <v>108</v>
      </c>
      <c r="G52" s="2">
        <v>425</v>
      </c>
      <c r="H52" s="2">
        <v>10</v>
      </c>
      <c r="I52" s="1">
        <v>28272</v>
      </c>
      <c r="J52" s="1">
        <v>19881</v>
      </c>
      <c r="K52" s="9"/>
      <c r="L52" s="28">
        <f t="shared" si="9"/>
        <v>2.3178807947019868E-2</v>
      </c>
      <c r="M52" s="6">
        <f t="shared" si="10"/>
        <v>933.33333333333337</v>
      </c>
      <c r="N52" s="7">
        <f t="shared" si="11"/>
        <v>0.88428571428571434</v>
      </c>
      <c r="O52" s="7"/>
      <c r="P52" s="24">
        <f t="shared" si="12"/>
        <v>140</v>
      </c>
      <c r="Q52" s="24">
        <f t="shared" si="13"/>
        <v>560</v>
      </c>
      <c r="R52" s="24">
        <f t="shared" si="14"/>
        <v>233.33333333333334</v>
      </c>
      <c r="S52" s="24">
        <f t="shared" si="15"/>
        <v>116.66666666666667</v>
      </c>
      <c r="T52" s="24">
        <f t="shared" si="16"/>
        <v>14</v>
      </c>
      <c r="U52" s="21">
        <f t="shared" si="17"/>
        <v>919.33333333333337</v>
      </c>
    </row>
    <row r="53" spans="1:21" ht="15" thickBot="1" x14ac:dyDescent="0.4">
      <c r="A53" s="5" t="s">
        <v>55</v>
      </c>
      <c r="B53" s="2">
        <v>473</v>
      </c>
      <c r="C53" s="2"/>
      <c r="D53" s="2">
        <v>7</v>
      </c>
      <c r="E53" s="2"/>
      <c r="F53" s="2">
        <v>145</v>
      </c>
      <c r="G53" s="2">
        <v>813</v>
      </c>
      <c r="H53" s="2">
        <v>12</v>
      </c>
      <c r="I53" s="1">
        <v>7623</v>
      </c>
      <c r="J53" s="1">
        <v>13102</v>
      </c>
      <c r="K53" s="9"/>
      <c r="L53" s="28">
        <f t="shared" si="9"/>
        <v>1.4799154334038054E-2</v>
      </c>
      <c r="M53" s="6">
        <f t="shared" si="10"/>
        <v>466.66666666666669</v>
      </c>
      <c r="N53" s="7">
        <f t="shared" si="11"/>
        <v>0.68928571428571428</v>
      </c>
      <c r="O53" s="7"/>
      <c r="P53" s="24">
        <f t="shared" si="12"/>
        <v>70</v>
      </c>
      <c r="Q53" s="24">
        <f t="shared" si="13"/>
        <v>280</v>
      </c>
      <c r="R53" s="24">
        <f t="shared" si="14"/>
        <v>116.66666666666667</v>
      </c>
      <c r="S53" s="24">
        <f t="shared" si="15"/>
        <v>58.333333333333336</v>
      </c>
      <c r="T53" s="24">
        <f t="shared" si="16"/>
        <v>7</v>
      </c>
      <c r="U53" s="21">
        <f t="shared" si="17"/>
        <v>459.66666666666669</v>
      </c>
    </row>
    <row r="54" spans="1:21" ht="15" thickBot="1" x14ac:dyDescent="0.4">
      <c r="A54" s="5" t="s">
        <v>51</v>
      </c>
      <c r="B54" s="2">
        <v>445</v>
      </c>
      <c r="C54" s="2"/>
      <c r="D54" s="2">
        <v>14</v>
      </c>
      <c r="E54" s="2"/>
      <c r="F54" s="2">
        <v>92</v>
      </c>
      <c r="G54" s="2">
        <v>427</v>
      </c>
      <c r="H54" s="2">
        <v>13</v>
      </c>
      <c r="I54" s="1">
        <v>12497</v>
      </c>
      <c r="J54" s="1">
        <v>11996</v>
      </c>
      <c r="K54" s="9"/>
      <c r="L54" s="28">
        <f t="shared" si="9"/>
        <v>3.1460674157303373E-2</v>
      </c>
      <c r="M54" s="6">
        <f t="shared" si="10"/>
        <v>933.33333333333337</v>
      </c>
      <c r="N54" s="7">
        <f t="shared" si="11"/>
        <v>0.90142857142857147</v>
      </c>
      <c r="O54" s="7"/>
      <c r="P54" s="24">
        <f t="shared" si="12"/>
        <v>140</v>
      </c>
      <c r="Q54" s="24">
        <f t="shared" si="13"/>
        <v>560</v>
      </c>
      <c r="R54" s="24">
        <f t="shared" si="14"/>
        <v>233.33333333333334</v>
      </c>
      <c r="S54" s="24">
        <f t="shared" si="15"/>
        <v>116.66666666666667</v>
      </c>
      <c r="T54" s="24">
        <f t="shared" si="16"/>
        <v>14</v>
      </c>
      <c r="U54" s="21">
        <f t="shared" si="17"/>
        <v>919.33333333333337</v>
      </c>
    </row>
    <row r="55" spans="1:21" ht="15" thickBot="1" x14ac:dyDescent="0.4">
      <c r="A55" s="5" t="s">
        <v>52</v>
      </c>
      <c r="B55" s="2">
        <v>339</v>
      </c>
      <c r="C55" s="2"/>
      <c r="D55" s="2">
        <v>9</v>
      </c>
      <c r="E55" s="2"/>
      <c r="F55" s="2">
        <v>113</v>
      </c>
      <c r="G55" s="2">
        <v>459</v>
      </c>
      <c r="H55" s="2">
        <v>12</v>
      </c>
      <c r="I55" s="1">
        <v>15732</v>
      </c>
      <c r="J55" s="1">
        <v>21302</v>
      </c>
      <c r="K55" s="10"/>
      <c r="L55" s="28">
        <f t="shared" si="9"/>
        <v>2.6548672566371681E-2</v>
      </c>
      <c r="M55" s="6">
        <f t="shared" si="10"/>
        <v>600</v>
      </c>
      <c r="N55" s="7">
        <f t="shared" si="11"/>
        <v>0.81166666666666665</v>
      </c>
      <c r="O55" s="7"/>
      <c r="P55" s="24">
        <f t="shared" si="12"/>
        <v>90</v>
      </c>
      <c r="Q55" s="24">
        <f t="shared" si="13"/>
        <v>360</v>
      </c>
      <c r="R55" s="24">
        <f t="shared" si="14"/>
        <v>150</v>
      </c>
      <c r="S55" s="24">
        <f t="shared" si="15"/>
        <v>75</v>
      </c>
      <c r="T55" s="24">
        <f t="shared" si="16"/>
        <v>9</v>
      </c>
      <c r="U55" s="21">
        <f t="shared" si="17"/>
        <v>591</v>
      </c>
    </row>
    <row r="56" spans="1:21" ht="15" thickBot="1" x14ac:dyDescent="0.4">
      <c r="A56" s="5" t="s">
        <v>64</v>
      </c>
      <c r="B56" s="2">
        <v>141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10"/>
      <c r="L56" s="28">
        <f t="shared" si="9"/>
        <v>3.5460992907801421E-2</v>
      </c>
      <c r="M56" s="6">
        <f t="shared" si="10"/>
        <v>333.33333333333337</v>
      </c>
      <c r="N56" s="7">
        <f t="shared" si="11"/>
        <v>0.97</v>
      </c>
      <c r="O56" s="7"/>
      <c r="P56" s="24">
        <f t="shared" si="12"/>
        <v>50.000000000000007</v>
      </c>
      <c r="Q56" s="24">
        <f t="shared" si="13"/>
        <v>200.00000000000003</v>
      </c>
      <c r="R56" s="24">
        <f t="shared" si="14"/>
        <v>83.333333333333343</v>
      </c>
      <c r="S56" s="24">
        <f t="shared" si="15"/>
        <v>41.666666666666671</v>
      </c>
      <c r="T56" s="24">
        <f t="shared" si="16"/>
        <v>5</v>
      </c>
      <c r="U56" s="21">
        <f t="shared" si="17"/>
        <v>328.33333333333337</v>
      </c>
    </row>
    <row r="57" spans="1:21" ht="21.5" thickBot="1" x14ac:dyDescent="0.4">
      <c r="A57" s="5" t="s">
        <v>67</v>
      </c>
      <c r="B57" s="2">
        <v>14</v>
      </c>
      <c r="C57" s="2"/>
      <c r="D57" s="2">
        <v>2</v>
      </c>
      <c r="E57" s="2"/>
      <c r="F57" s="2">
        <v>1</v>
      </c>
      <c r="G57" s="2"/>
      <c r="H57" s="2"/>
      <c r="I57" s="2">
        <v>45</v>
      </c>
      <c r="J57" s="2"/>
      <c r="K57" s="9"/>
      <c r="L57" s="28">
        <f t="shared" si="9"/>
        <v>0.14285714285714285</v>
      </c>
      <c r="M57" s="6">
        <f t="shared" si="10"/>
        <v>133.33333333333334</v>
      </c>
      <c r="N57" s="7">
        <f t="shared" si="11"/>
        <v>0.99250000000000005</v>
      </c>
      <c r="O57" s="7"/>
      <c r="P57" s="24">
        <f t="shared" si="12"/>
        <v>20</v>
      </c>
      <c r="Q57" s="24">
        <f t="shared" si="13"/>
        <v>80</v>
      </c>
      <c r="R57" s="24">
        <f t="shared" si="14"/>
        <v>33.333333333333336</v>
      </c>
      <c r="S57" s="24">
        <f t="shared" si="15"/>
        <v>16.666666666666668</v>
      </c>
      <c r="T57" s="24">
        <f t="shared" si="16"/>
        <v>2</v>
      </c>
      <c r="U57" s="21">
        <f t="shared" si="17"/>
        <v>131.33333333333334</v>
      </c>
    </row>
    <row r="58" spans="1:21" ht="15" thickBot="1" x14ac:dyDescent="0.4">
      <c r="A58" s="5" t="s">
        <v>65</v>
      </c>
      <c r="B58" s="1">
        <v>1307</v>
      </c>
      <c r="C58" s="2"/>
      <c r="D58" s="2">
        <v>83</v>
      </c>
      <c r="E58" s="2"/>
      <c r="F58" s="2">
        <v>833</v>
      </c>
      <c r="G58" s="2">
        <v>386</v>
      </c>
      <c r="H58" s="2">
        <v>25</v>
      </c>
      <c r="I58" s="1">
        <v>11633</v>
      </c>
      <c r="J58" s="1">
        <v>3435</v>
      </c>
      <c r="K58" s="9"/>
      <c r="L58" s="27"/>
      <c r="M58" s="6">
        <f t="shared" si="10"/>
        <v>5533.3333333333339</v>
      </c>
      <c r="N58" s="7">
        <f t="shared" si="11"/>
        <v>0.84945783132530117</v>
      </c>
      <c r="O58" s="7"/>
      <c r="P58" s="24">
        <f>P55*$M58</f>
        <v>498000.00000000006</v>
      </c>
      <c r="Q58" s="24">
        <f>Q55*$M58</f>
        <v>1992000.0000000002</v>
      </c>
      <c r="R58" s="24">
        <f>R55*$M58</f>
        <v>830000.00000000012</v>
      </c>
      <c r="S58" s="24">
        <f>S55*$M58</f>
        <v>415000.00000000006</v>
      </c>
      <c r="T58" s="24">
        <f>T55*$M58</f>
        <v>49800.000000000007</v>
      </c>
    </row>
    <row r="59" spans="1:21" ht="21.5" thickBot="1" x14ac:dyDescent="0.4">
      <c r="A59" s="16" t="s">
        <v>66</v>
      </c>
      <c r="B59" s="17">
        <v>55</v>
      </c>
      <c r="C59" s="17"/>
      <c r="D59" s="17">
        <v>3</v>
      </c>
      <c r="E59" s="17"/>
      <c r="F59" s="17">
        <v>2</v>
      </c>
      <c r="G59" s="17"/>
      <c r="H59" s="17"/>
      <c r="I59" s="17">
        <v>770</v>
      </c>
      <c r="J59" s="17"/>
      <c r="K59" s="42"/>
      <c r="L59" s="26"/>
      <c r="M59" s="6"/>
      <c r="N59" s="7"/>
      <c r="O59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7" customWidth="1"/>
    <col min="2" max="2" width="11.90625" style="37" customWidth="1"/>
    <col min="3" max="3" width="14.36328125" style="37" hidden="1" customWidth="1"/>
    <col min="4" max="4" width="14.36328125" style="37" customWidth="1"/>
    <col min="5" max="5" width="14.36328125" style="37" hidden="1" customWidth="1"/>
    <col min="6" max="10" width="14.36328125" style="37" customWidth="1"/>
    <col min="11" max="11" width="8.7265625" style="36"/>
    <col min="12" max="12" width="10.08984375" style="36" customWidth="1"/>
    <col min="13" max="16384" width="8.7265625" style="36"/>
  </cols>
  <sheetData>
    <row r="1" spans="1:13" customFormat="1" ht="44" thickBot="1" x14ac:dyDescent="0.4">
      <c r="A1" s="34" t="s">
        <v>1</v>
      </c>
      <c r="B1" s="35" t="s">
        <v>93</v>
      </c>
      <c r="C1" s="35" t="s">
        <v>92</v>
      </c>
      <c r="D1" s="35" t="s">
        <v>91</v>
      </c>
      <c r="E1" s="35" t="s">
        <v>90</v>
      </c>
      <c r="F1" s="35" t="s">
        <v>89</v>
      </c>
      <c r="G1" s="35" t="s">
        <v>88</v>
      </c>
      <c r="H1" s="35" t="s">
        <v>94</v>
      </c>
      <c r="I1" s="35" t="s">
        <v>87</v>
      </c>
      <c r="J1" s="35" t="s">
        <v>86</v>
      </c>
      <c r="L1" s="35" t="s">
        <v>98</v>
      </c>
    </row>
    <row r="2" spans="1:13" ht="15" thickBot="1" x14ac:dyDescent="0.4">
      <c r="A2" s="5" t="s">
        <v>36</v>
      </c>
      <c r="B2" s="1">
        <v>6213</v>
      </c>
      <c r="C2" s="2"/>
      <c r="D2" s="2">
        <v>213</v>
      </c>
      <c r="E2" s="2"/>
      <c r="F2" s="1">
        <v>5980</v>
      </c>
      <c r="G2" s="1">
        <v>1277</v>
      </c>
      <c r="H2" s="2">
        <v>44</v>
      </c>
      <c r="I2" s="1">
        <v>71344</v>
      </c>
      <c r="J2" s="1">
        <v>14666</v>
      </c>
      <c r="K2" s="49"/>
      <c r="L2" s="47">
        <f>IFERROR(B2/I2,0)</f>
        <v>8.7085108768782241E-2</v>
      </c>
      <c r="M2" s="50">
        <f>IFERROR(H2/G2,0)</f>
        <v>3.4455755677368832E-2</v>
      </c>
    </row>
    <row r="3" spans="1:13" ht="15" thickBot="1" x14ac:dyDescent="0.4">
      <c r="A3" s="5" t="s">
        <v>52</v>
      </c>
      <c r="B3" s="2">
        <v>339</v>
      </c>
      <c r="C3" s="2"/>
      <c r="D3" s="2">
        <v>9</v>
      </c>
      <c r="E3" s="2"/>
      <c r="F3" s="2">
        <v>113</v>
      </c>
      <c r="G3" s="2">
        <v>459</v>
      </c>
      <c r="H3" s="2">
        <v>12</v>
      </c>
      <c r="I3" s="1">
        <v>15732</v>
      </c>
      <c r="J3" s="1">
        <v>21302</v>
      </c>
      <c r="K3" s="48"/>
      <c r="L3" s="47">
        <f>IFERROR(B3/I3,0)</f>
        <v>2.1548436308161709E-2</v>
      </c>
      <c r="M3" s="50">
        <f>IFERROR(H3/G3,0)</f>
        <v>2.6143790849673203E-2</v>
      </c>
    </row>
    <row r="4" spans="1:13" ht="15" thickBot="1" x14ac:dyDescent="0.4">
      <c r="A4" s="5" t="s">
        <v>33</v>
      </c>
      <c r="B4" s="1">
        <v>6280</v>
      </c>
      <c r="C4" s="2"/>
      <c r="D4" s="2">
        <v>273</v>
      </c>
      <c r="E4" s="2"/>
      <c r="F4" s="1">
        <v>5937</v>
      </c>
      <c r="G4" s="2">
        <v>904</v>
      </c>
      <c r="H4" s="2">
        <v>39</v>
      </c>
      <c r="I4" s="1">
        <v>62508</v>
      </c>
      <c r="J4" s="1">
        <v>8998</v>
      </c>
      <c r="K4" s="48"/>
      <c r="L4" s="47">
        <f>IFERROR(B4/I4,0)</f>
        <v>0.10046714020605363</v>
      </c>
      <c r="M4" s="50">
        <f>IFERROR(H4/G4,0)</f>
        <v>4.314159292035398E-2</v>
      </c>
    </row>
    <row r="5" spans="1:13" ht="12.5" customHeight="1" thickBot="1" x14ac:dyDescent="0.4">
      <c r="A5" s="5" t="s">
        <v>34</v>
      </c>
      <c r="B5" s="1">
        <v>2909</v>
      </c>
      <c r="C5" s="2"/>
      <c r="D5" s="2">
        <v>48</v>
      </c>
      <c r="E5" s="2"/>
      <c r="F5" s="1">
        <v>1876</v>
      </c>
      <c r="G5" s="2">
        <v>973</v>
      </c>
      <c r="H5" s="2">
        <v>16</v>
      </c>
      <c r="I5" s="1">
        <v>38163</v>
      </c>
      <c r="J5" s="1">
        <v>12761</v>
      </c>
      <c r="K5" s="49"/>
      <c r="L5" s="47">
        <f>IFERROR(B5/I5,0)</f>
        <v>7.622566360086995E-2</v>
      </c>
      <c r="M5" s="50">
        <f>IFERROR(H5/G5,0)</f>
        <v>1.644398766700925E-2</v>
      </c>
    </row>
    <row r="6" spans="1:13" ht="15" thickBot="1" x14ac:dyDescent="0.4">
      <c r="A6" s="5" t="s">
        <v>10</v>
      </c>
      <c r="B6" s="1">
        <v>42596</v>
      </c>
      <c r="C6" s="4">
        <v>245</v>
      </c>
      <c r="D6" s="1">
        <v>1695</v>
      </c>
      <c r="E6" s="3">
        <v>9</v>
      </c>
      <c r="F6" s="1">
        <v>37564</v>
      </c>
      <c r="G6" s="1">
        <v>1088</v>
      </c>
      <c r="H6" s="2">
        <v>43</v>
      </c>
      <c r="I6" s="1">
        <v>494173</v>
      </c>
      <c r="J6" s="1">
        <v>12623</v>
      </c>
      <c r="K6" s="49"/>
      <c r="L6" s="47">
        <f>IFERROR(B6/I6,0)</f>
        <v>8.6196534412037895E-2</v>
      </c>
      <c r="M6" s="50">
        <f>IFERROR(H6/G6,0)</f>
        <v>3.952205882352941E-2</v>
      </c>
    </row>
    <row r="7" spans="1:13" ht="15" thickBot="1" x14ac:dyDescent="0.4">
      <c r="A7" s="5" t="s">
        <v>18</v>
      </c>
      <c r="B7" s="1">
        <v>12968</v>
      </c>
      <c r="C7" s="2"/>
      <c r="D7" s="2">
        <v>672</v>
      </c>
      <c r="E7" s="2"/>
      <c r="F7" s="1">
        <v>11737</v>
      </c>
      <c r="G7" s="1">
        <v>2345</v>
      </c>
      <c r="H7" s="2">
        <v>121</v>
      </c>
      <c r="I7" s="1">
        <v>59791</v>
      </c>
      <c r="J7" s="1">
        <v>10810</v>
      </c>
      <c r="K7" s="49"/>
      <c r="L7" s="47">
        <f>IFERROR(B7/I7,0)</f>
        <v>0.21688882942248833</v>
      </c>
      <c r="M7" s="50">
        <f>IFERROR(H7/G7,0)</f>
        <v>5.1599147121535183E-2</v>
      </c>
    </row>
    <row r="8" spans="1:13" ht="15" thickBot="1" x14ac:dyDescent="0.4">
      <c r="A8" s="5" t="s">
        <v>23</v>
      </c>
      <c r="B8" s="1">
        <v>24582</v>
      </c>
      <c r="C8" s="2"/>
      <c r="D8" s="1">
        <v>1862</v>
      </c>
      <c r="E8" s="2"/>
      <c r="F8" s="1">
        <v>22655</v>
      </c>
      <c r="G8" s="1">
        <v>6864</v>
      </c>
      <c r="H8" s="2">
        <v>520</v>
      </c>
      <c r="I8" s="1">
        <v>77602</v>
      </c>
      <c r="J8" s="1">
        <v>21667</v>
      </c>
      <c r="K8" s="48"/>
      <c r="L8" s="47">
        <f>IFERROR(B8/I8,0)</f>
        <v>0.31677018633540371</v>
      </c>
      <c r="M8" s="50">
        <f>IFERROR(H8/G8,0)</f>
        <v>7.575757575757576E-2</v>
      </c>
    </row>
    <row r="9" spans="1:13" ht="15" thickBot="1" x14ac:dyDescent="0.4">
      <c r="A9" s="5" t="s">
        <v>43</v>
      </c>
      <c r="B9" s="1">
        <v>3576</v>
      </c>
      <c r="C9" s="2"/>
      <c r="D9" s="2">
        <v>112</v>
      </c>
      <c r="E9" s="2"/>
      <c r="F9" s="1">
        <v>2655</v>
      </c>
      <c r="G9" s="1">
        <v>3766</v>
      </c>
      <c r="H9" s="2">
        <v>118</v>
      </c>
      <c r="I9" s="1">
        <v>17698</v>
      </c>
      <c r="J9" s="1">
        <v>18639</v>
      </c>
      <c r="K9" s="49"/>
      <c r="L9" s="47">
        <f>IFERROR(B9/I9,0)</f>
        <v>0.20205672957396317</v>
      </c>
      <c r="M9" s="50">
        <f>IFERROR(H9/G9,0)</f>
        <v>3.1332979288369624E-2</v>
      </c>
    </row>
    <row r="10" spans="1:13" ht="15" thickBot="1" x14ac:dyDescent="0.4">
      <c r="A10" s="5" t="s">
        <v>63</v>
      </c>
      <c r="B10" s="1">
        <v>3699</v>
      </c>
      <c r="C10" s="2"/>
      <c r="D10" s="2">
        <v>165</v>
      </c>
      <c r="E10" s="2"/>
      <c r="F10" s="1">
        <v>2882</v>
      </c>
      <c r="G10" s="1">
        <v>5404</v>
      </c>
      <c r="H10" s="2">
        <v>241</v>
      </c>
      <c r="I10" s="1">
        <v>17302</v>
      </c>
      <c r="J10" s="1">
        <v>25277</v>
      </c>
      <c r="K10" s="49"/>
      <c r="L10" s="47">
        <f>IFERROR(B10/I10,0)</f>
        <v>0.21379031325858283</v>
      </c>
      <c r="M10" s="50">
        <f>IFERROR(H10/G10,0)</f>
        <v>4.4596595114729833E-2</v>
      </c>
    </row>
    <row r="11" spans="1:13" ht="15" thickBot="1" x14ac:dyDescent="0.4">
      <c r="A11" s="5" t="s">
        <v>13</v>
      </c>
      <c r="B11" s="1">
        <v>30839</v>
      </c>
      <c r="C11" s="2"/>
      <c r="D11" s="1">
        <v>1055</v>
      </c>
      <c r="E11" s="2"/>
      <c r="F11" s="1">
        <v>29098</v>
      </c>
      <c r="G11" s="1">
        <v>1497</v>
      </c>
      <c r="H11" s="2">
        <v>51</v>
      </c>
      <c r="I11" s="1">
        <v>334974</v>
      </c>
      <c r="J11" s="1">
        <v>16262</v>
      </c>
      <c r="K11" s="48"/>
      <c r="L11" s="47">
        <f>IFERROR(B11/I11,0)</f>
        <v>9.2063861672846248E-2</v>
      </c>
      <c r="M11" s="50">
        <f>IFERROR(H11/G11,0)</f>
        <v>3.406813627254509E-2</v>
      </c>
    </row>
    <row r="12" spans="1:13" ht="15" thickBot="1" x14ac:dyDescent="0.4">
      <c r="A12" s="5" t="s">
        <v>16</v>
      </c>
      <c r="B12" s="1">
        <v>23216</v>
      </c>
      <c r="C12" s="2"/>
      <c r="D12" s="2">
        <v>907</v>
      </c>
      <c r="E12" s="2"/>
      <c r="F12" s="1">
        <v>22278</v>
      </c>
      <c r="G12" s="1">
        <v>2255</v>
      </c>
      <c r="H12" s="2">
        <v>88</v>
      </c>
      <c r="I12" s="1">
        <v>119014</v>
      </c>
      <c r="J12" s="1">
        <v>11558</v>
      </c>
      <c r="K12" s="49"/>
      <c r="L12" s="47">
        <f>IFERROR(B12/I12,0)</f>
        <v>0.19506948762330481</v>
      </c>
      <c r="M12" s="50">
        <f>IFERROR(H12/G12,0)</f>
        <v>3.9024390243902439E-2</v>
      </c>
    </row>
    <row r="13" spans="1:13" ht="15" thickBot="1" x14ac:dyDescent="0.4">
      <c r="A13" s="5" t="s">
        <v>64</v>
      </c>
      <c r="B13" s="2">
        <v>141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8"/>
      <c r="L13" s="47">
        <f>IFERROR(B13/I13,0)</f>
        <v>0.23305785123966943</v>
      </c>
      <c r="M13" s="50">
        <f>IFERROR(H13/G13,0)</f>
        <v>0</v>
      </c>
    </row>
    <row r="14" spans="1:13" ht="15" thickBot="1" x14ac:dyDescent="0.4">
      <c r="A14" s="5" t="s">
        <v>47</v>
      </c>
      <c r="B14" s="2">
        <v>604</v>
      </c>
      <c r="C14" s="2"/>
      <c r="D14" s="2">
        <v>14</v>
      </c>
      <c r="E14" s="2"/>
      <c r="F14" s="2">
        <v>108</v>
      </c>
      <c r="G14" s="2">
        <v>425</v>
      </c>
      <c r="H14" s="2">
        <v>10</v>
      </c>
      <c r="I14" s="1">
        <v>28272</v>
      </c>
      <c r="J14" s="1">
        <v>19881</v>
      </c>
      <c r="K14" s="48"/>
      <c r="L14" s="47">
        <f>IFERROR(B14/I14,0)</f>
        <v>2.1363893604980193E-2</v>
      </c>
      <c r="M14" s="50">
        <f>IFERROR(H14/G14,0)</f>
        <v>2.3529411764705882E-2</v>
      </c>
    </row>
    <row r="15" spans="1:13" ht="15" thickBot="1" x14ac:dyDescent="0.4">
      <c r="A15" s="5" t="s">
        <v>49</v>
      </c>
      <c r="B15" s="1">
        <v>1887</v>
      </c>
      <c r="C15" s="2"/>
      <c r="D15" s="2">
        <v>56</v>
      </c>
      <c r="E15" s="2"/>
      <c r="F15" s="2">
        <v>964</v>
      </c>
      <c r="G15" s="1">
        <v>1118</v>
      </c>
      <c r="H15" s="2">
        <v>33</v>
      </c>
      <c r="I15" s="1">
        <v>19361</v>
      </c>
      <c r="J15" s="1">
        <v>11471</v>
      </c>
      <c r="K15" s="49"/>
      <c r="L15" s="47">
        <f>IFERROR(B15/I15,0)</f>
        <v>9.7463973968286766E-2</v>
      </c>
      <c r="M15" s="50">
        <f>IFERROR(H15/G15,0)</f>
        <v>2.9516994633273702E-2</v>
      </c>
    </row>
    <row r="16" spans="1:13" ht="15" thickBot="1" x14ac:dyDescent="0.4">
      <c r="A16" s="5" t="s">
        <v>12</v>
      </c>
      <c r="B16" s="1">
        <v>41777</v>
      </c>
      <c r="C16" s="2"/>
      <c r="D16" s="1">
        <v>1874</v>
      </c>
      <c r="E16" s="2"/>
      <c r="F16" s="1">
        <v>39297</v>
      </c>
      <c r="G16" s="1">
        <v>3258</v>
      </c>
      <c r="H16" s="2">
        <v>146</v>
      </c>
      <c r="I16" s="1">
        <v>201617</v>
      </c>
      <c r="J16" s="1">
        <v>15725</v>
      </c>
      <c r="K16" s="49"/>
      <c r="L16" s="47">
        <f>IFERROR(B16/I16,0)</f>
        <v>0.20720970949870299</v>
      </c>
      <c r="M16" s="50">
        <f>IFERROR(H16/G16,0)</f>
        <v>4.4812768569674644E-2</v>
      </c>
    </row>
    <row r="17" spans="1:13" ht="15" thickBot="1" x14ac:dyDescent="0.4">
      <c r="A17" s="5" t="s">
        <v>27</v>
      </c>
      <c r="B17" s="1">
        <v>14395</v>
      </c>
      <c r="C17" s="2"/>
      <c r="D17" s="2">
        <v>785</v>
      </c>
      <c r="E17" s="2"/>
      <c r="F17" s="1">
        <v>13596</v>
      </c>
      <c r="G17" s="1">
        <v>2169</v>
      </c>
      <c r="H17" s="2">
        <v>118</v>
      </c>
      <c r="I17" s="1">
        <v>79774</v>
      </c>
      <c r="J17" s="1">
        <v>12019</v>
      </c>
      <c r="K17" s="49"/>
      <c r="L17" s="47">
        <f>IFERROR(B17/I17,0)</f>
        <v>0.18044726351944243</v>
      </c>
      <c r="M17" s="50">
        <f>IFERROR(H17/G17,0)</f>
        <v>5.4402950668510835E-2</v>
      </c>
    </row>
    <row r="18" spans="1:13" ht="15" thickBot="1" x14ac:dyDescent="0.4">
      <c r="A18" s="5" t="s">
        <v>41</v>
      </c>
      <c r="B18" s="1">
        <v>5092</v>
      </c>
      <c r="C18" s="2"/>
      <c r="D18" s="2">
        <v>112</v>
      </c>
      <c r="E18" s="2"/>
      <c r="F18" s="1">
        <v>3376</v>
      </c>
      <c r="G18" s="1">
        <v>1626</v>
      </c>
      <c r="H18" s="2">
        <v>36</v>
      </c>
      <c r="I18" s="1">
        <v>31973</v>
      </c>
      <c r="J18" s="1">
        <v>10207</v>
      </c>
      <c r="K18" s="49"/>
      <c r="L18" s="47">
        <f>IFERROR(B18/I18,0)</f>
        <v>0.15925937509773871</v>
      </c>
      <c r="M18" s="50">
        <f>IFERROR(H18/G18,0)</f>
        <v>2.2140221402214021E-2</v>
      </c>
    </row>
    <row r="19" spans="1:13" ht="15" thickBot="1" x14ac:dyDescent="0.4">
      <c r="A19" s="5" t="s">
        <v>45</v>
      </c>
      <c r="B19" s="1">
        <v>3135</v>
      </c>
      <c r="C19" s="2"/>
      <c r="D19" s="2">
        <v>120</v>
      </c>
      <c r="E19" s="2"/>
      <c r="F19" s="1">
        <v>2512</v>
      </c>
      <c r="G19" s="1">
        <v>1078</v>
      </c>
      <c r="H19" s="2">
        <v>41</v>
      </c>
      <c r="I19" s="1">
        <v>25199</v>
      </c>
      <c r="J19" s="1">
        <v>8663</v>
      </c>
      <c r="K19" s="48"/>
      <c r="L19" s="47">
        <f>IFERROR(B19/I19,0)</f>
        <v>0.12440969879757133</v>
      </c>
      <c r="M19" s="50">
        <f>IFERROR(H19/G19,0)</f>
        <v>3.8033395176252316E-2</v>
      </c>
    </row>
    <row r="20" spans="1:13" ht="15" thickBot="1" x14ac:dyDescent="0.4">
      <c r="A20" s="5" t="s">
        <v>38</v>
      </c>
      <c r="B20" s="1">
        <v>3905</v>
      </c>
      <c r="C20" s="2"/>
      <c r="D20" s="2">
        <v>205</v>
      </c>
      <c r="E20" s="2"/>
      <c r="F20" s="1">
        <v>2578</v>
      </c>
      <c r="G20" s="2">
        <v>879</v>
      </c>
      <c r="H20" s="2">
        <v>46</v>
      </c>
      <c r="I20" s="1">
        <v>46558</v>
      </c>
      <c r="J20" s="1">
        <v>10486</v>
      </c>
      <c r="K20" s="49"/>
      <c r="L20" s="47">
        <f>IFERROR(B20/I20,0)</f>
        <v>8.3873877743889338E-2</v>
      </c>
      <c r="M20" s="50">
        <f>IFERROR(H20/G20,0)</f>
        <v>5.2332195676905571E-2</v>
      </c>
    </row>
    <row r="21" spans="1:13" ht="15" thickBot="1" x14ac:dyDescent="0.4">
      <c r="A21" s="5" t="s">
        <v>14</v>
      </c>
      <c r="B21" s="1">
        <v>26512</v>
      </c>
      <c r="C21" s="2"/>
      <c r="D21" s="1">
        <v>1703</v>
      </c>
      <c r="E21" s="2"/>
      <c r="F21" s="1">
        <v>9882</v>
      </c>
      <c r="G21" s="1">
        <v>5685</v>
      </c>
      <c r="H21" s="2">
        <v>365</v>
      </c>
      <c r="I21" s="1">
        <v>142056</v>
      </c>
      <c r="J21" s="1">
        <v>30460</v>
      </c>
      <c r="K21" s="49"/>
      <c r="L21" s="47">
        <f>IFERROR(B21/I21,0)</f>
        <v>0.18663062454243398</v>
      </c>
      <c r="M21" s="50">
        <f>IFERROR(H21/G21,0)</f>
        <v>6.4204045734388746E-2</v>
      </c>
    </row>
    <row r="22" spans="1:13" ht="15" thickBot="1" x14ac:dyDescent="0.4">
      <c r="A22" s="5" t="s">
        <v>39</v>
      </c>
      <c r="B22" s="2">
        <v>990</v>
      </c>
      <c r="C22" s="2"/>
      <c r="D22" s="2">
        <v>50</v>
      </c>
      <c r="E22" s="2"/>
      <c r="F22" s="2">
        <v>421</v>
      </c>
      <c r="G22" s="2">
        <v>743</v>
      </c>
      <c r="H22" s="2">
        <v>38</v>
      </c>
      <c r="I22" s="1">
        <v>17721</v>
      </c>
      <c r="J22" s="1">
        <v>13296</v>
      </c>
      <c r="K22" s="49"/>
      <c r="L22" s="47">
        <f>IFERROR(B22/I22,0)</f>
        <v>5.5865921787709494E-2</v>
      </c>
      <c r="M22" s="50">
        <f>IFERROR(H22/G22,0)</f>
        <v>5.1144010767160158E-2</v>
      </c>
    </row>
    <row r="23" spans="1:13" ht="15" thickBot="1" x14ac:dyDescent="0.4">
      <c r="A23" s="5" t="s">
        <v>26</v>
      </c>
      <c r="B23" s="1">
        <v>17766</v>
      </c>
      <c r="C23" s="2"/>
      <c r="D23" s="2">
        <v>875</v>
      </c>
      <c r="E23" s="2"/>
      <c r="F23" s="1">
        <v>15726</v>
      </c>
      <c r="G23" s="1">
        <v>2959</v>
      </c>
      <c r="H23" s="2">
        <v>146</v>
      </c>
      <c r="I23" s="1">
        <v>89123</v>
      </c>
      <c r="J23" s="1">
        <v>14845</v>
      </c>
      <c r="K23" s="48"/>
      <c r="L23" s="47">
        <f>IFERROR(B23/I23,0)</f>
        <v>0.19934248173872066</v>
      </c>
      <c r="M23" s="50">
        <f>IFERROR(H23/G23,0)</f>
        <v>4.9340993578911793E-2</v>
      </c>
    </row>
    <row r="24" spans="1:13" ht="15" thickBot="1" x14ac:dyDescent="0.4">
      <c r="A24" s="5" t="s">
        <v>17</v>
      </c>
      <c r="B24" s="1">
        <v>53348</v>
      </c>
      <c r="C24" s="2"/>
      <c r="D24" s="1">
        <v>2730</v>
      </c>
      <c r="E24" s="2"/>
      <c r="F24" s="1">
        <v>42500</v>
      </c>
      <c r="G24" s="1">
        <v>7811</v>
      </c>
      <c r="H24" s="2">
        <v>400</v>
      </c>
      <c r="I24" s="1">
        <v>226845</v>
      </c>
      <c r="J24" s="1">
        <v>33212</v>
      </c>
      <c r="K24" s="48"/>
      <c r="L24" s="47">
        <f>IFERROR(B24/I24,0)</f>
        <v>0.23517379708611608</v>
      </c>
      <c r="M24" s="50">
        <f>IFERROR(H24/G24,0)</f>
        <v>5.120983228779926E-2</v>
      </c>
    </row>
    <row r="25" spans="1:13" ht="15" thickBot="1" x14ac:dyDescent="0.4">
      <c r="A25" s="5" t="s">
        <v>11</v>
      </c>
      <c r="B25" s="1">
        <v>37203</v>
      </c>
      <c r="C25" s="2"/>
      <c r="D25" s="1">
        <v>3274</v>
      </c>
      <c r="E25" s="2"/>
      <c r="F25" s="1">
        <v>25587</v>
      </c>
      <c r="G25" s="1">
        <v>3736</v>
      </c>
      <c r="H25" s="2">
        <v>329</v>
      </c>
      <c r="I25" s="1">
        <v>144044</v>
      </c>
      <c r="J25" s="1">
        <v>14466</v>
      </c>
      <c r="K25" s="46"/>
      <c r="L25" s="47">
        <f>IFERROR(B25/I25,0)</f>
        <v>0.25827524922940215</v>
      </c>
      <c r="M25" s="50">
        <f>IFERROR(H25/G25,0)</f>
        <v>8.8062098501070663E-2</v>
      </c>
    </row>
    <row r="26" spans="1:13" ht="15" thickBot="1" x14ac:dyDescent="0.4">
      <c r="A26" s="5" t="s">
        <v>32</v>
      </c>
      <c r="B26" s="1">
        <v>3446</v>
      </c>
      <c r="C26" s="2"/>
      <c r="D26" s="2">
        <v>244</v>
      </c>
      <c r="E26" s="2"/>
      <c r="F26" s="1">
        <v>1548</v>
      </c>
      <c r="G26" s="2">
        <v>623</v>
      </c>
      <c r="H26" s="2">
        <v>44</v>
      </c>
      <c r="I26" s="1">
        <v>56597</v>
      </c>
      <c r="J26" s="1">
        <v>10239</v>
      </c>
      <c r="K26" s="49"/>
      <c r="L26" s="47">
        <f>IFERROR(B26/I26,0)</f>
        <v>6.088661943212538E-2</v>
      </c>
      <c r="M26" s="50">
        <f>IFERROR(H26/G26,0)</f>
        <v>7.0626003210272875E-2</v>
      </c>
    </row>
    <row r="27" spans="1:13" ht="15" thickBot="1" x14ac:dyDescent="0.4">
      <c r="A27" s="5" t="s">
        <v>30</v>
      </c>
      <c r="B27" s="1">
        <v>5718</v>
      </c>
      <c r="C27" s="2"/>
      <c r="D27" s="2">
        <v>221</v>
      </c>
      <c r="E27" s="2"/>
      <c r="F27" s="1">
        <v>5497</v>
      </c>
      <c r="G27" s="1">
        <v>1913</v>
      </c>
      <c r="H27" s="2">
        <v>74</v>
      </c>
      <c r="I27" s="1">
        <v>58957</v>
      </c>
      <c r="J27" s="1">
        <v>19726</v>
      </c>
      <c r="K27" s="48"/>
      <c r="L27" s="47">
        <f>IFERROR(B27/I27,0)</f>
        <v>9.698593890462541E-2</v>
      </c>
      <c r="M27" s="50">
        <f>IFERROR(H27/G27,0)</f>
        <v>3.8682697334030319E-2</v>
      </c>
    </row>
    <row r="28" spans="1:13" ht="15" thickBot="1" x14ac:dyDescent="0.4">
      <c r="A28" s="5" t="s">
        <v>35</v>
      </c>
      <c r="B28" s="1">
        <v>6881</v>
      </c>
      <c r="C28" s="2"/>
      <c r="D28" s="2">
        <v>283</v>
      </c>
      <c r="E28" s="2"/>
      <c r="F28" s="1">
        <v>6051</v>
      </c>
      <c r="G28" s="1">
        <v>1130</v>
      </c>
      <c r="H28" s="2">
        <v>46</v>
      </c>
      <c r="I28" s="1">
        <v>67017</v>
      </c>
      <c r="J28" s="1">
        <v>11004</v>
      </c>
      <c r="K28" s="49"/>
      <c r="L28" s="47">
        <f>IFERROR(B28/I28,0)</f>
        <v>0.10267544055985794</v>
      </c>
      <c r="M28" s="50">
        <f>IFERROR(H28/G28,0)</f>
        <v>4.0707964601769911E-2</v>
      </c>
    </row>
    <row r="29" spans="1:13" ht="15" thickBot="1" x14ac:dyDescent="0.4">
      <c r="A29" s="5" t="s">
        <v>51</v>
      </c>
      <c r="B29" s="2">
        <v>445</v>
      </c>
      <c r="C29" s="2"/>
      <c r="D29" s="2">
        <v>14</v>
      </c>
      <c r="E29" s="2"/>
      <c r="F29" s="2">
        <v>92</v>
      </c>
      <c r="G29" s="2">
        <v>427</v>
      </c>
      <c r="H29" s="2">
        <v>13</v>
      </c>
      <c r="I29" s="1">
        <v>12497</v>
      </c>
      <c r="J29" s="1">
        <v>11996</v>
      </c>
      <c r="K29" s="49"/>
      <c r="L29" s="47">
        <f>IFERROR(B29/I29,0)</f>
        <v>3.5608546051052251E-2</v>
      </c>
      <c r="M29" s="50">
        <f>IFERROR(H29/G29,0)</f>
        <v>3.0444964871194378E-2</v>
      </c>
    </row>
    <row r="30" spans="1:13" ht="15" thickBot="1" x14ac:dyDescent="0.4">
      <c r="A30" s="5" t="s">
        <v>50</v>
      </c>
      <c r="B30" s="1">
        <v>2732</v>
      </c>
      <c r="C30" s="2"/>
      <c r="D30" s="2">
        <v>53</v>
      </c>
      <c r="E30" s="2"/>
      <c r="F30" s="1">
        <v>2657</v>
      </c>
      <c r="G30" s="1">
        <v>1434</v>
      </c>
      <c r="H30" s="2">
        <v>28</v>
      </c>
      <c r="I30" s="1">
        <v>21377</v>
      </c>
      <c r="J30" s="1">
        <v>11223</v>
      </c>
      <c r="K30" s="49"/>
      <c r="L30" s="47">
        <f>IFERROR(B30/I30,0)</f>
        <v>0.12780090751742526</v>
      </c>
      <c r="M30" s="50">
        <f>IFERROR(H30/G30,0)</f>
        <v>1.9525801952580194E-2</v>
      </c>
    </row>
    <row r="31" spans="1:13" ht="15" thickBot="1" x14ac:dyDescent="0.4">
      <c r="A31" s="5" t="s">
        <v>31</v>
      </c>
      <c r="B31" s="1">
        <v>4539</v>
      </c>
      <c r="C31" s="2"/>
      <c r="D31" s="2">
        <v>204</v>
      </c>
      <c r="E31" s="2"/>
      <c r="F31" s="1">
        <v>2494</v>
      </c>
      <c r="G31" s="1">
        <v>1553</v>
      </c>
      <c r="H31" s="2">
        <v>70</v>
      </c>
      <c r="I31" s="1">
        <v>45885</v>
      </c>
      <c r="J31" s="1">
        <v>15699</v>
      </c>
      <c r="K31" s="49"/>
      <c r="L31" s="47">
        <f>IFERROR(B31/I31,0)</f>
        <v>9.892121608368748E-2</v>
      </c>
      <c r="M31" s="50">
        <f>IFERROR(H31/G31,0)</f>
        <v>4.5074050225370248E-2</v>
      </c>
    </row>
    <row r="32" spans="1:13" ht="15" thickBot="1" x14ac:dyDescent="0.4">
      <c r="A32" s="5" t="s">
        <v>42</v>
      </c>
      <c r="B32" s="1">
        <v>1787</v>
      </c>
      <c r="C32" s="2"/>
      <c r="D32" s="2">
        <v>60</v>
      </c>
      <c r="E32" s="2"/>
      <c r="F32" s="1">
        <v>1177</v>
      </c>
      <c r="G32" s="1">
        <v>1330</v>
      </c>
      <c r="H32" s="2">
        <v>45</v>
      </c>
      <c r="I32" s="1">
        <v>17727</v>
      </c>
      <c r="J32" s="1">
        <v>13193</v>
      </c>
      <c r="K32" s="49"/>
      <c r="L32" s="47">
        <f>IFERROR(B32/I32,0)</f>
        <v>0.10080667907711401</v>
      </c>
      <c r="M32" s="50">
        <f>IFERROR(H32/G32,0)</f>
        <v>3.3834586466165412E-2</v>
      </c>
    </row>
    <row r="33" spans="1:14" ht="15" thickBot="1" x14ac:dyDescent="0.4">
      <c r="A33" s="5" t="s">
        <v>8</v>
      </c>
      <c r="B33" s="1">
        <v>105523</v>
      </c>
      <c r="C33" s="2"/>
      <c r="D33" s="1">
        <v>5863</v>
      </c>
      <c r="E33" s="2"/>
      <c r="F33" s="1">
        <v>98389</v>
      </c>
      <c r="G33" s="1">
        <v>11881</v>
      </c>
      <c r="H33" s="2">
        <v>660</v>
      </c>
      <c r="I33" s="1">
        <v>213125</v>
      </c>
      <c r="J33" s="1">
        <v>23996</v>
      </c>
      <c r="K33" s="49"/>
      <c r="L33" s="47">
        <f>IFERROR(B33/I33,0)</f>
        <v>0.49512258064516129</v>
      </c>
      <c r="M33" s="50">
        <f>IFERROR(H33/G33,0)</f>
        <v>5.5550879555592965E-2</v>
      </c>
    </row>
    <row r="34" spans="1:14" ht="15" thickBot="1" x14ac:dyDescent="0.4">
      <c r="A34" s="5" t="s">
        <v>44</v>
      </c>
      <c r="B34" s="1">
        <v>2660</v>
      </c>
      <c r="C34" s="2"/>
      <c r="D34" s="2">
        <v>93</v>
      </c>
      <c r="E34" s="2"/>
      <c r="F34" s="1">
        <v>1953</v>
      </c>
      <c r="G34" s="1">
        <v>1271</v>
      </c>
      <c r="H34" s="2">
        <v>44</v>
      </c>
      <c r="I34" s="1">
        <v>51510</v>
      </c>
      <c r="J34" s="1">
        <v>24617</v>
      </c>
      <c r="K34" s="48"/>
      <c r="L34" s="47">
        <f>IFERROR(B34/I34,0)</f>
        <v>5.1640458163463403E-2</v>
      </c>
      <c r="M34" s="50">
        <f>IFERROR(H34/G34,0)</f>
        <v>3.4618410700236038E-2</v>
      </c>
    </row>
    <row r="35" spans="1:14" ht="15" thickBot="1" x14ac:dyDescent="0.4">
      <c r="A35" s="5" t="s">
        <v>7</v>
      </c>
      <c r="B35" s="1">
        <v>288313</v>
      </c>
      <c r="C35" s="2"/>
      <c r="D35" s="1">
        <v>21908</v>
      </c>
      <c r="E35" s="2"/>
      <c r="F35" s="1">
        <v>235187</v>
      </c>
      <c r="G35" s="1">
        <v>14696</v>
      </c>
      <c r="H35" s="1">
        <v>1117</v>
      </c>
      <c r="I35" s="1">
        <v>777568</v>
      </c>
      <c r="J35" s="1">
        <v>39635</v>
      </c>
      <c r="K35" s="49"/>
      <c r="L35" s="47">
        <f>IFERROR(B35/I35,0)</f>
        <v>0.37078814971809537</v>
      </c>
      <c r="M35" s="50">
        <f>IFERROR(H35/G35,0)</f>
        <v>7.6007076755579744E-2</v>
      </c>
    </row>
    <row r="36" spans="1:14" ht="15" thickBot="1" x14ac:dyDescent="0.4">
      <c r="A36" s="5" t="s">
        <v>24</v>
      </c>
      <c r="B36" s="1">
        <v>8753</v>
      </c>
      <c r="C36" s="2"/>
      <c r="D36" s="2">
        <v>305</v>
      </c>
      <c r="E36" s="2"/>
      <c r="F36" s="1">
        <v>7146</v>
      </c>
      <c r="G36" s="2">
        <v>862</v>
      </c>
      <c r="H36" s="2">
        <v>30</v>
      </c>
      <c r="I36" s="1">
        <v>105265</v>
      </c>
      <c r="J36" s="1">
        <v>10365</v>
      </c>
      <c r="K36" s="49"/>
      <c r="L36" s="47">
        <f>IFERROR(B36/I36,0)</f>
        <v>8.3152044839215317E-2</v>
      </c>
      <c r="M36" s="50">
        <f>IFERROR(H36/G36,0)</f>
        <v>3.4802784222737818E-2</v>
      </c>
      <c r="N36" s="39"/>
    </row>
    <row r="37" spans="1:14" ht="15" thickBot="1" x14ac:dyDescent="0.4">
      <c r="A37" s="5" t="s">
        <v>53</v>
      </c>
      <c r="B37" s="2">
        <v>803</v>
      </c>
      <c r="C37" s="2"/>
      <c r="D37" s="2">
        <v>16</v>
      </c>
      <c r="E37" s="2"/>
      <c r="F37" s="2">
        <v>477</v>
      </c>
      <c r="G37" s="1">
        <v>1068</v>
      </c>
      <c r="H37" s="2">
        <v>21</v>
      </c>
      <c r="I37" s="1">
        <v>19350</v>
      </c>
      <c r="J37" s="1">
        <v>25725</v>
      </c>
      <c r="K37" s="49"/>
      <c r="L37" s="47">
        <f>IFERROR(B37/I37,0)</f>
        <v>4.1498708010335915E-2</v>
      </c>
      <c r="M37" s="50">
        <f>IFERROR(H37/G37,0)</f>
        <v>1.9662921348314606E-2</v>
      </c>
    </row>
    <row r="38" spans="1:14" ht="15" thickBot="1" x14ac:dyDescent="0.4">
      <c r="A38" s="5" t="s">
        <v>67</v>
      </c>
      <c r="B38" s="2">
        <v>14</v>
      </c>
      <c r="C38" s="2"/>
      <c r="D38" s="2">
        <v>2</v>
      </c>
      <c r="E38" s="2"/>
      <c r="F38" s="2">
        <v>1</v>
      </c>
      <c r="G38" s="2"/>
      <c r="H38" s="2"/>
      <c r="I38" s="2">
        <v>45</v>
      </c>
      <c r="J38" s="2"/>
      <c r="K38" s="48"/>
      <c r="L38" s="47">
        <f>IFERROR(B38/I38,0)</f>
        <v>0.31111111111111112</v>
      </c>
      <c r="M38" s="50">
        <f>IFERROR(H38/G38,0)</f>
        <v>0</v>
      </c>
    </row>
    <row r="39" spans="1:14" ht="15" thickBot="1" x14ac:dyDescent="0.4">
      <c r="A39" s="5" t="s">
        <v>21</v>
      </c>
      <c r="B39" s="1">
        <v>15587</v>
      </c>
      <c r="C39" s="2"/>
      <c r="D39" s="2">
        <v>711</v>
      </c>
      <c r="E39" s="2"/>
      <c r="F39" s="1">
        <v>14756</v>
      </c>
      <c r="G39" s="1">
        <v>1339</v>
      </c>
      <c r="H39" s="2">
        <v>61</v>
      </c>
      <c r="I39" s="1">
        <v>111379</v>
      </c>
      <c r="J39" s="1">
        <v>9567</v>
      </c>
      <c r="K39" s="49"/>
      <c r="L39" s="47">
        <f>IFERROR(B39/I39,0)</f>
        <v>0.13994559117966582</v>
      </c>
      <c r="M39" s="50">
        <f>IFERROR(H39/G39,0)</f>
        <v>4.5556385362210607E-2</v>
      </c>
    </row>
    <row r="40" spans="1:14" ht="15" thickBot="1" x14ac:dyDescent="0.4">
      <c r="A40" s="5" t="s">
        <v>46</v>
      </c>
      <c r="B40" s="1">
        <v>3193</v>
      </c>
      <c r="C40" s="2"/>
      <c r="D40" s="2">
        <v>194</v>
      </c>
      <c r="E40" s="2"/>
      <c r="F40" s="2">
        <v>919</v>
      </c>
      <c r="G40" s="2">
        <v>815</v>
      </c>
      <c r="H40" s="2">
        <v>50</v>
      </c>
      <c r="I40" s="1">
        <v>53012</v>
      </c>
      <c r="J40" s="1">
        <v>13530</v>
      </c>
      <c r="K40" s="48"/>
      <c r="L40" s="47">
        <f>IFERROR(B40/I40,0)</f>
        <v>6.0231645665132422E-2</v>
      </c>
      <c r="M40" s="50">
        <f>IFERROR(H40/G40,0)</f>
        <v>6.1349693251533742E-2</v>
      </c>
    </row>
    <row r="41" spans="1:14" ht="15" thickBot="1" x14ac:dyDescent="0.4">
      <c r="A41" s="5" t="s">
        <v>37</v>
      </c>
      <c r="B41" s="1">
        <v>2253</v>
      </c>
      <c r="C41" s="2"/>
      <c r="D41" s="2">
        <v>87</v>
      </c>
      <c r="E41" s="2"/>
      <c r="F41" s="1">
        <v>2166</v>
      </c>
      <c r="G41" s="2">
        <v>552</v>
      </c>
      <c r="H41" s="2">
        <v>21</v>
      </c>
      <c r="I41" s="1">
        <v>47377</v>
      </c>
      <c r="J41" s="1">
        <v>11606</v>
      </c>
      <c r="K41" s="48"/>
      <c r="L41" s="47">
        <f>IFERROR(B41/I41,0)</f>
        <v>4.7554720645038732E-2</v>
      </c>
      <c r="M41" s="50">
        <f>IFERROR(H41/G41,0)</f>
        <v>3.8043478260869568E-2</v>
      </c>
    </row>
    <row r="42" spans="1:14" ht="15" thickBot="1" x14ac:dyDescent="0.4">
      <c r="A42" s="5" t="s">
        <v>19</v>
      </c>
      <c r="B42" s="1">
        <v>41697</v>
      </c>
      <c r="C42" s="2"/>
      <c r="D42" s="1">
        <v>1804</v>
      </c>
      <c r="E42" s="2"/>
      <c r="F42" s="1">
        <v>39243</v>
      </c>
      <c r="G42" s="1">
        <v>3260</v>
      </c>
      <c r="H42" s="2">
        <v>141</v>
      </c>
      <c r="I42" s="1">
        <v>192235</v>
      </c>
      <c r="J42" s="1">
        <v>15029</v>
      </c>
      <c r="K42" s="49"/>
      <c r="L42" s="47">
        <f>IFERROR(B42/I42,0)</f>
        <v>0.21690639061565273</v>
      </c>
      <c r="M42" s="50">
        <f>IFERROR(H42/G42,0)</f>
        <v>4.3251533742331288E-2</v>
      </c>
    </row>
    <row r="43" spans="1:14" ht="15" thickBot="1" x14ac:dyDescent="0.4">
      <c r="A43" s="5" t="s">
        <v>65</v>
      </c>
      <c r="B43" s="1">
        <v>1307</v>
      </c>
      <c r="C43" s="2"/>
      <c r="D43" s="2">
        <v>83</v>
      </c>
      <c r="E43" s="2"/>
      <c r="F43" s="2">
        <v>833</v>
      </c>
      <c r="G43" s="2">
        <v>386</v>
      </c>
      <c r="H43" s="2">
        <v>25</v>
      </c>
      <c r="I43" s="1">
        <v>11633</v>
      </c>
      <c r="J43" s="1">
        <v>3435</v>
      </c>
      <c r="K43" s="49"/>
      <c r="L43" s="47">
        <f>IFERROR(B43/I43,0)</f>
        <v>0.11235278947820855</v>
      </c>
      <c r="M43" s="50">
        <f>IFERROR(H43/G43,0)</f>
        <v>6.4766839378238336E-2</v>
      </c>
    </row>
    <row r="44" spans="1:14" ht="15" thickBot="1" x14ac:dyDescent="0.4">
      <c r="A44" s="5" t="s">
        <v>40</v>
      </c>
      <c r="B44" s="1">
        <v>7129</v>
      </c>
      <c r="C44" s="2"/>
      <c r="D44" s="2">
        <v>215</v>
      </c>
      <c r="E44" s="2"/>
      <c r="F44" s="1">
        <v>6572</v>
      </c>
      <c r="G44" s="1">
        <v>6747</v>
      </c>
      <c r="H44" s="2">
        <v>203</v>
      </c>
      <c r="I44" s="1">
        <v>50891</v>
      </c>
      <c r="J44" s="1">
        <v>48164</v>
      </c>
      <c r="K44" s="49"/>
      <c r="L44" s="47">
        <f>IFERROR(B44/I44,0)</f>
        <v>0.14008370831777722</v>
      </c>
      <c r="M44" s="50">
        <f>IFERROR(H44/G44,0)</f>
        <v>3.008744627241737E-2</v>
      </c>
    </row>
    <row r="45" spans="1:14" ht="15" thickBot="1" x14ac:dyDescent="0.4">
      <c r="A45" s="5" t="s">
        <v>25</v>
      </c>
      <c r="B45" s="1">
        <v>5253</v>
      </c>
      <c r="C45" s="2"/>
      <c r="D45" s="2">
        <v>166</v>
      </c>
      <c r="E45" s="2"/>
      <c r="F45" s="1">
        <v>1386</v>
      </c>
      <c r="G45" s="1">
        <v>1060</v>
      </c>
      <c r="H45" s="2">
        <v>33</v>
      </c>
      <c r="I45" s="1">
        <v>49014</v>
      </c>
      <c r="J45" s="1">
        <v>9890</v>
      </c>
      <c r="K45" s="48"/>
      <c r="L45" s="47">
        <f>IFERROR(B45/I45,0)</f>
        <v>0.10717346064389766</v>
      </c>
      <c r="M45" s="50">
        <f>IFERROR(H45/G45,0)</f>
        <v>3.1132075471698113E-2</v>
      </c>
    </row>
    <row r="46" spans="1:14" ht="15" thickBot="1" x14ac:dyDescent="0.4">
      <c r="A46" s="5" t="s">
        <v>54</v>
      </c>
      <c r="B46" s="1">
        <v>2147</v>
      </c>
      <c r="C46" s="2"/>
      <c r="D46" s="2">
        <v>10</v>
      </c>
      <c r="E46" s="2"/>
      <c r="F46" s="2">
        <v>947</v>
      </c>
      <c r="G46" s="1">
        <v>2484</v>
      </c>
      <c r="H46" s="2">
        <v>12</v>
      </c>
      <c r="I46" s="1">
        <v>15596</v>
      </c>
      <c r="J46" s="1">
        <v>18045</v>
      </c>
      <c r="K46" s="49"/>
      <c r="L46" s="47">
        <f>IFERROR(B46/I46,0)</f>
        <v>0.13766350346242626</v>
      </c>
      <c r="M46" s="50">
        <f>IFERROR(H46/G46,0)</f>
        <v>4.830917874396135E-3</v>
      </c>
    </row>
    <row r="47" spans="1:14" ht="15" thickBot="1" x14ac:dyDescent="0.4">
      <c r="A47" s="5" t="s">
        <v>20</v>
      </c>
      <c r="B47" s="1">
        <v>9189</v>
      </c>
      <c r="C47" s="2"/>
      <c r="D47" s="2">
        <v>178</v>
      </c>
      <c r="E47" s="2"/>
      <c r="F47" s="1">
        <v>4544</v>
      </c>
      <c r="G47" s="1">
        <v>1382</v>
      </c>
      <c r="H47" s="2">
        <v>27</v>
      </c>
      <c r="I47" s="1">
        <v>141406</v>
      </c>
      <c r="J47" s="1">
        <v>21261</v>
      </c>
      <c r="K47" s="49"/>
      <c r="L47" s="47">
        <f>IFERROR(B47/I47,0)</f>
        <v>6.4983098312659998E-2</v>
      </c>
      <c r="M47" s="50">
        <f>IFERROR(H47/G47,0)</f>
        <v>1.9536903039073805E-2</v>
      </c>
    </row>
    <row r="48" spans="1:14" ht="15" thickBot="1" x14ac:dyDescent="0.4">
      <c r="A48" s="5" t="s">
        <v>15</v>
      </c>
      <c r="B48" s="1">
        <v>24195</v>
      </c>
      <c r="C48" s="2"/>
      <c r="D48" s="2">
        <v>641</v>
      </c>
      <c r="E48" s="2"/>
      <c r="F48" s="1">
        <v>13568</v>
      </c>
      <c r="G48" s="2">
        <v>868</v>
      </c>
      <c r="H48" s="2">
        <v>23</v>
      </c>
      <c r="I48" s="1">
        <v>262816</v>
      </c>
      <c r="J48" s="1">
        <v>9425</v>
      </c>
      <c r="K48" s="49"/>
      <c r="L48" s="47">
        <f>IFERROR(B48/I48,0)</f>
        <v>9.2060605138195542E-2</v>
      </c>
      <c r="M48" s="50">
        <f>IFERROR(H48/G48,0)</f>
        <v>2.6497695852534562E-2</v>
      </c>
    </row>
    <row r="49" spans="1:13" ht="15" thickBot="1" x14ac:dyDescent="0.4">
      <c r="A49" s="5" t="s">
        <v>66</v>
      </c>
      <c r="B49" s="2">
        <v>55</v>
      </c>
      <c r="C49" s="2"/>
      <c r="D49" s="2">
        <v>3</v>
      </c>
      <c r="E49" s="2"/>
      <c r="F49" s="2">
        <v>2</v>
      </c>
      <c r="G49" s="2"/>
      <c r="H49" s="2"/>
      <c r="I49" s="2">
        <v>770</v>
      </c>
      <c r="J49" s="2"/>
      <c r="K49" s="49"/>
      <c r="L49" s="47">
        <f>IFERROR(B49/I49,0)</f>
        <v>7.1428571428571425E-2</v>
      </c>
      <c r="M49" s="50">
        <f>IFERROR(H49/G49,0)</f>
        <v>0</v>
      </c>
    </row>
    <row r="50" spans="1:13" ht="15" thickBot="1" x14ac:dyDescent="0.4">
      <c r="A50" s="5" t="s">
        <v>28</v>
      </c>
      <c r="B50" s="1">
        <v>3948</v>
      </c>
      <c r="C50" s="2"/>
      <c r="D50" s="2">
        <v>41</v>
      </c>
      <c r="E50" s="2"/>
      <c r="F50" s="1">
        <v>3019</v>
      </c>
      <c r="G50" s="1">
        <v>1296</v>
      </c>
      <c r="H50" s="2">
        <v>13</v>
      </c>
      <c r="I50" s="1">
        <v>90206</v>
      </c>
      <c r="J50" s="1">
        <v>29621</v>
      </c>
      <c r="K50" s="48"/>
      <c r="L50" s="47">
        <f>IFERROR(B50/I50,0)</f>
        <v>4.3766490033922356E-2</v>
      </c>
      <c r="M50" s="50">
        <f>IFERROR(H50/G50,0)</f>
        <v>1.0030864197530864E-2</v>
      </c>
    </row>
    <row r="51" spans="1:13" ht="15" thickBot="1" x14ac:dyDescent="0.4">
      <c r="A51" s="5" t="s">
        <v>48</v>
      </c>
      <c r="B51" s="2">
        <v>843</v>
      </c>
      <c r="C51" s="2"/>
      <c r="D51" s="2">
        <v>46</v>
      </c>
      <c r="E51" s="2"/>
      <c r="F51" s="2">
        <v>797</v>
      </c>
      <c r="G51" s="1">
        <v>1349</v>
      </c>
      <c r="H51" s="2">
        <v>74</v>
      </c>
      <c r="I51" s="1">
        <v>14682</v>
      </c>
      <c r="J51" s="1">
        <v>23492</v>
      </c>
      <c r="K51" s="49"/>
      <c r="L51" s="47">
        <f>IFERROR(B51/I51,0)</f>
        <v>5.741724560686555E-2</v>
      </c>
      <c r="M51" s="50">
        <f>IFERROR(H51/G51,0)</f>
        <v>5.4855448480355819E-2</v>
      </c>
    </row>
    <row r="52" spans="1:13" ht="15" thickBot="1" x14ac:dyDescent="0.4">
      <c r="A52" s="5" t="s">
        <v>29</v>
      </c>
      <c r="B52" s="1">
        <v>12366</v>
      </c>
      <c r="C52" s="2"/>
      <c r="D52" s="2">
        <v>436</v>
      </c>
      <c r="E52" s="2"/>
      <c r="F52" s="1">
        <v>10258</v>
      </c>
      <c r="G52" s="1">
        <v>1470</v>
      </c>
      <c r="H52" s="2">
        <v>52</v>
      </c>
      <c r="I52" s="1">
        <v>72178</v>
      </c>
      <c r="J52" s="1">
        <v>8579</v>
      </c>
      <c r="K52" s="49"/>
      <c r="L52" s="47">
        <f>IFERROR(B52/I52,0)</f>
        <v>0.17132644296045887</v>
      </c>
      <c r="M52" s="50">
        <f>IFERROR(H52/G52,0)</f>
        <v>3.5374149659863949E-2</v>
      </c>
    </row>
    <row r="53" spans="1:13" ht="15" thickBot="1" x14ac:dyDescent="0.4">
      <c r="A53" s="5" t="s">
        <v>9</v>
      </c>
      <c r="B53" s="1">
        <v>13319</v>
      </c>
      <c r="C53" s="2"/>
      <c r="D53" s="2">
        <v>738</v>
      </c>
      <c r="E53" s="2"/>
      <c r="F53" s="1">
        <v>10774</v>
      </c>
      <c r="G53" s="1">
        <v>1826</v>
      </c>
      <c r="H53" s="2">
        <v>101</v>
      </c>
      <c r="I53" s="1">
        <v>170594</v>
      </c>
      <c r="J53" s="1">
        <v>23387</v>
      </c>
      <c r="K53" s="48"/>
      <c r="L53" s="47">
        <f>IFERROR(B53/I53,0)</f>
        <v>7.8074258180240802E-2</v>
      </c>
      <c r="M53" s="50">
        <f>IFERROR(H53/G53,0)</f>
        <v>5.5312157721796276E-2</v>
      </c>
    </row>
    <row r="54" spans="1:13" ht="15" thickBot="1" x14ac:dyDescent="0.4">
      <c r="A54" s="5" t="s">
        <v>56</v>
      </c>
      <c r="B54" s="1">
        <v>1025</v>
      </c>
      <c r="C54" s="2"/>
      <c r="D54" s="2">
        <v>33</v>
      </c>
      <c r="E54" s="2"/>
      <c r="F54" s="2">
        <v>767</v>
      </c>
      <c r="G54" s="2">
        <v>560</v>
      </c>
      <c r="H54" s="2">
        <v>18</v>
      </c>
      <c r="I54" s="1">
        <v>33210</v>
      </c>
      <c r="J54" s="1">
        <v>18157</v>
      </c>
      <c r="K54" s="48"/>
      <c r="L54" s="47">
        <f>IFERROR(B54/I54,0)</f>
        <v>3.0864197530864196E-2</v>
      </c>
      <c r="M54" s="50">
        <f>IFERROR(H54/G54,0)</f>
        <v>3.214285714285714E-2</v>
      </c>
    </row>
    <row r="55" spans="1:13" ht="15" thickBot="1" x14ac:dyDescent="0.4">
      <c r="A55" s="5" t="s">
        <v>22</v>
      </c>
      <c r="B55" s="1">
        <v>5687</v>
      </c>
      <c r="C55" s="2"/>
      <c r="D55" s="2">
        <v>266</v>
      </c>
      <c r="E55" s="2"/>
      <c r="F55" s="1">
        <v>3108</v>
      </c>
      <c r="G55" s="2">
        <v>984</v>
      </c>
      <c r="H55" s="2">
        <v>46</v>
      </c>
      <c r="I55" s="1">
        <v>62825</v>
      </c>
      <c r="J55" s="1">
        <v>10872</v>
      </c>
      <c r="K55" s="48"/>
      <c r="L55" s="47">
        <f>IFERROR(B55/I55,0)</f>
        <v>9.0521289295662555E-2</v>
      </c>
      <c r="M55" s="50">
        <f>IFERROR(H55/G55,0)</f>
        <v>4.6747967479674794E-2</v>
      </c>
    </row>
    <row r="56" spans="1:13" ht="15" thickBot="1" x14ac:dyDescent="0.4">
      <c r="A56" s="16" t="s">
        <v>55</v>
      </c>
      <c r="B56" s="17">
        <v>473</v>
      </c>
      <c r="C56" s="17"/>
      <c r="D56" s="17">
        <v>7</v>
      </c>
      <c r="E56" s="17"/>
      <c r="F56" s="17">
        <v>145</v>
      </c>
      <c r="G56" s="17">
        <v>813</v>
      </c>
      <c r="H56" s="17">
        <v>12</v>
      </c>
      <c r="I56" s="41">
        <v>7623</v>
      </c>
      <c r="J56" s="41">
        <v>13102</v>
      </c>
      <c r="K56" s="53"/>
      <c r="L56" s="47">
        <f>IFERROR(B56/I56,0)</f>
        <v>6.2049062049062048E-2</v>
      </c>
      <c r="M56" s="50">
        <f>IFERROR(H56/G56,0)</f>
        <v>1.4760147601476014E-2</v>
      </c>
    </row>
    <row r="57" spans="1:13" ht="15" thickBot="1" x14ac:dyDescent="0.35">
      <c r="A57" s="5"/>
      <c r="B57" s="2"/>
      <c r="C57" s="2"/>
      <c r="D57" s="2"/>
      <c r="E57" s="2"/>
      <c r="F57" s="2"/>
      <c r="G57" s="1"/>
      <c r="H57" s="2"/>
      <c r="I57" s="1"/>
      <c r="J57" s="1"/>
      <c r="K57" s="10"/>
      <c r="L57" s="40"/>
      <c r="M57" s="51">
        <f>AVERAGE(M2:M56)</f>
        <v>3.8520538736912059E-2</v>
      </c>
    </row>
    <row r="58" spans="1:13" ht="15" thickBot="1" x14ac:dyDescent="0.35">
      <c r="A58" s="5"/>
      <c r="B58" s="2"/>
      <c r="C58" s="2"/>
      <c r="D58" s="2"/>
      <c r="E58" s="2"/>
      <c r="F58" s="2"/>
      <c r="G58" s="1"/>
      <c r="H58" s="2"/>
      <c r="I58" s="1"/>
      <c r="J58" s="1"/>
      <c r="K58" s="10"/>
    </row>
    <row r="59" spans="1:13" ht="13.5" thickBot="1" x14ac:dyDescent="0.35">
      <c r="A59" s="5"/>
      <c r="B59" s="1"/>
      <c r="C59" s="2"/>
      <c r="D59" s="2"/>
      <c r="E59" s="2"/>
      <c r="F59" s="1"/>
      <c r="G59" s="2"/>
      <c r="H59" s="2"/>
      <c r="I59" s="1"/>
      <c r="J59" s="1"/>
      <c r="K59" s="9"/>
      <c r="L59" s="40"/>
    </row>
    <row r="60" spans="1:13" ht="13.5" thickBot="1" x14ac:dyDescent="0.35">
      <c r="A60" s="5"/>
      <c r="B60" s="1"/>
      <c r="C60" s="2"/>
      <c r="D60" s="2"/>
      <c r="E60" s="2"/>
      <c r="F60" s="1"/>
      <c r="G60" s="2"/>
      <c r="H60" s="2"/>
      <c r="I60" s="1"/>
      <c r="J60" s="1"/>
      <c r="K60" s="9"/>
      <c r="L60" s="40"/>
    </row>
    <row r="61" spans="1:13" ht="13.5" thickBot="1" x14ac:dyDescent="0.35">
      <c r="A61" s="5"/>
      <c r="B61" s="1"/>
      <c r="C61" s="2"/>
      <c r="D61" s="2"/>
      <c r="E61" s="2"/>
      <c r="F61" s="1"/>
      <c r="G61" s="1"/>
      <c r="H61" s="2"/>
      <c r="I61" s="1"/>
      <c r="J61" s="1"/>
      <c r="K61" s="9"/>
      <c r="L61" s="40"/>
    </row>
    <row r="62" spans="1:13" ht="13.5" thickBot="1" x14ac:dyDescent="0.35">
      <c r="A62" s="5"/>
      <c r="B62" s="1"/>
      <c r="C62" s="2"/>
      <c r="D62" s="2"/>
      <c r="E62" s="2"/>
      <c r="F62" s="1"/>
      <c r="G62" s="1"/>
      <c r="H62" s="2"/>
      <c r="I62" s="1"/>
      <c r="J62" s="1"/>
      <c r="K62" s="9"/>
      <c r="L62" s="40"/>
    </row>
    <row r="63" spans="1:13" ht="15" thickBot="1" x14ac:dyDescent="0.35">
      <c r="A63" s="5"/>
      <c r="B63" s="2"/>
      <c r="C63" s="2"/>
      <c r="D63" s="2"/>
      <c r="E63" s="2"/>
      <c r="F63" s="2"/>
      <c r="G63" s="2"/>
      <c r="H63" s="2"/>
      <c r="I63" s="1"/>
      <c r="J63" s="1"/>
      <c r="K63" s="10"/>
      <c r="L63" s="40"/>
    </row>
    <row r="64" spans="1:13" ht="15" thickBot="1" x14ac:dyDescent="0.35">
      <c r="A64" s="5"/>
      <c r="B64" s="2"/>
      <c r="C64" s="2"/>
      <c r="D64" s="2"/>
      <c r="E64" s="2"/>
      <c r="F64" s="2"/>
      <c r="G64" s="2"/>
      <c r="H64" s="2"/>
      <c r="I64" s="1"/>
      <c r="J64" s="1"/>
      <c r="K64" s="10"/>
    </row>
    <row r="65" spans="1:12" ht="13.5" thickBot="1" x14ac:dyDescent="0.35">
      <c r="A65" s="5"/>
      <c r="B65" s="1"/>
      <c r="C65" s="2"/>
      <c r="D65" s="2"/>
      <c r="E65" s="2"/>
      <c r="F65" s="1"/>
      <c r="G65" s="2"/>
      <c r="H65" s="2"/>
      <c r="I65" s="1"/>
      <c r="J65" s="1"/>
      <c r="K65" s="9"/>
    </row>
    <row r="66" spans="1:12" ht="13.5" thickBot="1" x14ac:dyDescent="0.35">
      <c r="A66" s="5"/>
      <c r="B66" s="1"/>
      <c r="C66" s="2"/>
      <c r="D66" s="2"/>
      <c r="E66" s="2"/>
      <c r="F66" s="1"/>
      <c r="G66" s="2"/>
      <c r="H66" s="2"/>
      <c r="I66" s="1"/>
      <c r="J66" s="1"/>
      <c r="K66" s="9"/>
      <c r="L66" s="40"/>
    </row>
    <row r="67" spans="1:12" ht="13.5" thickBot="1" x14ac:dyDescent="0.35">
      <c r="A67" s="5"/>
      <c r="B67" s="2"/>
      <c r="C67" s="2"/>
      <c r="D67" s="2"/>
      <c r="E67" s="2"/>
      <c r="F67" s="2"/>
      <c r="G67" s="2"/>
      <c r="H67" s="2"/>
      <c r="I67" s="1"/>
      <c r="J67" s="1"/>
      <c r="K67" s="9"/>
      <c r="L67" s="40"/>
    </row>
    <row r="68" spans="1:12" ht="13.5" thickBot="1" x14ac:dyDescent="0.35">
      <c r="A68" s="16"/>
      <c r="B68" s="17"/>
      <c r="C68" s="17"/>
      <c r="D68" s="17"/>
      <c r="E68" s="17"/>
      <c r="F68" s="17"/>
      <c r="G68" s="17"/>
      <c r="H68" s="17"/>
      <c r="I68" s="41"/>
      <c r="J68" s="41"/>
      <c r="K68" s="42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52"/>
  </cols>
  <sheetData>
    <row r="1" spans="1:2" ht="15" thickBot="1" x14ac:dyDescent="0.4"/>
    <row r="2" spans="1:2" ht="15" thickBot="1" x14ac:dyDescent="0.4">
      <c r="A2" s="5" t="s">
        <v>36</v>
      </c>
      <c r="B2" s="43">
        <v>213</v>
      </c>
    </row>
    <row r="3" spans="1:2" ht="15" thickBot="1" x14ac:dyDescent="0.4">
      <c r="A3" s="5" t="s">
        <v>52</v>
      </c>
      <c r="B3" s="43">
        <v>9</v>
      </c>
    </row>
    <row r="4" spans="1:2" ht="15" thickBot="1" x14ac:dyDescent="0.4">
      <c r="A4" s="5" t="s">
        <v>33</v>
      </c>
      <c r="B4" s="43">
        <v>273</v>
      </c>
    </row>
    <row r="5" spans="1:2" ht="15" thickBot="1" x14ac:dyDescent="0.4">
      <c r="A5" s="5" t="s">
        <v>34</v>
      </c>
      <c r="B5" s="43">
        <v>48</v>
      </c>
    </row>
    <row r="6" spans="1:2" ht="15" thickBot="1" x14ac:dyDescent="0.4">
      <c r="A6" s="5" t="s">
        <v>10</v>
      </c>
      <c r="B6" s="43">
        <v>1695</v>
      </c>
    </row>
    <row r="7" spans="1:2" ht="15" thickBot="1" x14ac:dyDescent="0.4">
      <c r="A7" s="5" t="s">
        <v>18</v>
      </c>
      <c r="B7" s="43">
        <v>672</v>
      </c>
    </row>
    <row r="8" spans="1:2" ht="15" thickBot="1" x14ac:dyDescent="0.4">
      <c r="A8" s="5" t="s">
        <v>23</v>
      </c>
      <c r="B8" s="43">
        <v>1862</v>
      </c>
    </row>
    <row r="9" spans="1:2" ht="15" thickBot="1" x14ac:dyDescent="0.4">
      <c r="A9" s="5" t="s">
        <v>43</v>
      </c>
      <c r="B9" s="43">
        <v>112</v>
      </c>
    </row>
    <row r="10" spans="1:2" ht="21.5" thickBot="1" x14ac:dyDescent="0.4">
      <c r="A10" s="5" t="s">
        <v>63</v>
      </c>
      <c r="B10" s="43">
        <v>165</v>
      </c>
    </row>
    <row r="11" spans="1:2" ht="15" thickBot="1" x14ac:dyDescent="0.4">
      <c r="A11" s="5" t="s">
        <v>13</v>
      </c>
      <c r="B11" s="43">
        <v>1055</v>
      </c>
    </row>
    <row r="12" spans="1:2" ht="15" thickBot="1" x14ac:dyDescent="0.4">
      <c r="A12" s="5" t="s">
        <v>16</v>
      </c>
      <c r="B12" s="43">
        <v>907</v>
      </c>
    </row>
    <row r="13" spans="1:2" ht="15" thickBot="1" x14ac:dyDescent="0.4">
      <c r="A13" s="5" t="s">
        <v>64</v>
      </c>
      <c r="B13" s="43">
        <v>5</v>
      </c>
    </row>
    <row r="14" spans="1:2" ht="15" thickBot="1" x14ac:dyDescent="0.4">
      <c r="A14" s="5" t="s">
        <v>47</v>
      </c>
      <c r="B14" s="43">
        <v>14</v>
      </c>
    </row>
    <row r="15" spans="1:2" ht="15" thickBot="1" x14ac:dyDescent="0.4">
      <c r="A15" s="5" t="s">
        <v>49</v>
      </c>
      <c r="B15" s="43">
        <v>56</v>
      </c>
    </row>
    <row r="16" spans="1:2" ht="15" thickBot="1" x14ac:dyDescent="0.4">
      <c r="A16" s="5" t="s">
        <v>12</v>
      </c>
      <c r="B16" s="43">
        <v>1874</v>
      </c>
    </row>
    <row r="17" spans="1:2" ht="15" thickBot="1" x14ac:dyDescent="0.4">
      <c r="A17" s="5" t="s">
        <v>27</v>
      </c>
      <c r="B17" s="43">
        <v>785</v>
      </c>
    </row>
    <row r="18" spans="1:2" ht="15" thickBot="1" x14ac:dyDescent="0.4">
      <c r="A18" s="5" t="s">
        <v>41</v>
      </c>
      <c r="B18" s="43">
        <v>112</v>
      </c>
    </row>
    <row r="19" spans="1:2" ht="15" thickBot="1" x14ac:dyDescent="0.4">
      <c r="A19" s="5" t="s">
        <v>45</v>
      </c>
      <c r="B19" s="43">
        <v>120</v>
      </c>
    </row>
    <row r="20" spans="1:2" ht="15" thickBot="1" x14ac:dyDescent="0.4">
      <c r="A20" s="5" t="s">
        <v>38</v>
      </c>
      <c r="B20" s="43">
        <v>205</v>
      </c>
    </row>
    <row r="21" spans="1:2" ht="15" thickBot="1" x14ac:dyDescent="0.4">
      <c r="A21" s="5" t="s">
        <v>14</v>
      </c>
      <c r="B21" s="43">
        <v>1703</v>
      </c>
    </row>
    <row r="22" spans="1:2" ht="15" thickBot="1" x14ac:dyDescent="0.4">
      <c r="A22" s="5" t="s">
        <v>39</v>
      </c>
      <c r="B22" s="43">
        <v>50</v>
      </c>
    </row>
    <row r="23" spans="1:2" ht="15" thickBot="1" x14ac:dyDescent="0.4">
      <c r="A23" s="5" t="s">
        <v>26</v>
      </c>
      <c r="B23" s="43">
        <v>875</v>
      </c>
    </row>
    <row r="24" spans="1:2" ht="15" thickBot="1" x14ac:dyDescent="0.4">
      <c r="A24" s="5" t="s">
        <v>17</v>
      </c>
      <c r="B24" s="43">
        <v>2730</v>
      </c>
    </row>
    <row r="25" spans="1:2" ht="15" thickBot="1" x14ac:dyDescent="0.4">
      <c r="A25" s="5" t="s">
        <v>11</v>
      </c>
      <c r="B25" s="43">
        <v>3274</v>
      </c>
    </row>
    <row r="26" spans="1:2" ht="15" thickBot="1" x14ac:dyDescent="0.4">
      <c r="A26" s="5" t="s">
        <v>32</v>
      </c>
      <c r="B26" s="43">
        <v>244</v>
      </c>
    </row>
    <row r="27" spans="1:2" ht="15" thickBot="1" x14ac:dyDescent="0.4">
      <c r="A27" s="5" t="s">
        <v>30</v>
      </c>
      <c r="B27" s="43">
        <v>221</v>
      </c>
    </row>
    <row r="28" spans="1:2" ht="15" thickBot="1" x14ac:dyDescent="0.4">
      <c r="A28" s="5" t="s">
        <v>35</v>
      </c>
      <c r="B28" s="43">
        <v>283</v>
      </c>
    </row>
    <row r="29" spans="1:2" ht="15" thickBot="1" x14ac:dyDescent="0.4">
      <c r="A29" s="5" t="s">
        <v>51</v>
      </c>
      <c r="B29" s="43">
        <v>14</v>
      </c>
    </row>
    <row r="30" spans="1:2" ht="15" thickBot="1" x14ac:dyDescent="0.4">
      <c r="A30" s="5" t="s">
        <v>50</v>
      </c>
      <c r="B30" s="43">
        <v>53</v>
      </c>
    </row>
    <row r="31" spans="1:2" ht="15" thickBot="1" x14ac:dyDescent="0.4">
      <c r="A31" s="5" t="s">
        <v>31</v>
      </c>
      <c r="B31" s="43">
        <v>204</v>
      </c>
    </row>
    <row r="32" spans="1:2" ht="15" thickBot="1" x14ac:dyDescent="0.4">
      <c r="A32" s="5" t="s">
        <v>42</v>
      </c>
      <c r="B32" s="43">
        <v>60</v>
      </c>
    </row>
    <row r="33" spans="1:2" ht="15" thickBot="1" x14ac:dyDescent="0.4">
      <c r="A33" s="5" t="s">
        <v>8</v>
      </c>
      <c r="B33" s="43">
        <v>5863</v>
      </c>
    </row>
    <row r="34" spans="1:2" ht="15" thickBot="1" x14ac:dyDescent="0.4">
      <c r="A34" s="5" t="s">
        <v>44</v>
      </c>
      <c r="B34" s="43">
        <v>93</v>
      </c>
    </row>
    <row r="35" spans="1:2" ht="15" thickBot="1" x14ac:dyDescent="0.4">
      <c r="A35" s="5" t="s">
        <v>7</v>
      </c>
      <c r="B35" s="43">
        <v>21908</v>
      </c>
    </row>
    <row r="36" spans="1:2" ht="15" thickBot="1" x14ac:dyDescent="0.4">
      <c r="A36" s="5" t="s">
        <v>24</v>
      </c>
      <c r="B36" s="43">
        <v>305</v>
      </c>
    </row>
    <row r="37" spans="1:2" ht="15" thickBot="1" x14ac:dyDescent="0.4">
      <c r="A37" s="5" t="s">
        <v>53</v>
      </c>
      <c r="B37" s="43">
        <v>16</v>
      </c>
    </row>
    <row r="38" spans="1:2" ht="21.5" thickBot="1" x14ac:dyDescent="0.4">
      <c r="A38" s="5" t="s">
        <v>67</v>
      </c>
      <c r="B38" s="43">
        <v>2</v>
      </c>
    </row>
    <row r="39" spans="1:2" ht="15" thickBot="1" x14ac:dyDescent="0.4">
      <c r="A39" s="5" t="s">
        <v>21</v>
      </c>
      <c r="B39" s="43">
        <v>711</v>
      </c>
    </row>
    <row r="40" spans="1:2" ht="15" thickBot="1" x14ac:dyDescent="0.4">
      <c r="A40" s="5" t="s">
        <v>46</v>
      </c>
      <c r="B40" s="43">
        <v>194</v>
      </c>
    </row>
    <row r="41" spans="1:2" ht="15" thickBot="1" x14ac:dyDescent="0.4">
      <c r="A41" s="5" t="s">
        <v>37</v>
      </c>
      <c r="B41" s="43">
        <v>87</v>
      </c>
    </row>
    <row r="42" spans="1:2" ht="15" thickBot="1" x14ac:dyDescent="0.4">
      <c r="A42" s="5" t="s">
        <v>19</v>
      </c>
      <c r="B42" s="43">
        <v>1804</v>
      </c>
    </row>
    <row r="43" spans="1:2" ht="15" thickBot="1" x14ac:dyDescent="0.4">
      <c r="A43" s="5" t="s">
        <v>65</v>
      </c>
      <c r="B43" s="43">
        <v>83</v>
      </c>
    </row>
    <row r="44" spans="1:2" ht="15" thickBot="1" x14ac:dyDescent="0.4">
      <c r="A44" s="5" t="s">
        <v>40</v>
      </c>
      <c r="B44" s="43">
        <v>215</v>
      </c>
    </row>
    <row r="45" spans="1:2" ht="15" thickBot="1" x14ac:dyDescent="0.4">
      <c r="A45" s="5" t="s">
        <v>25</v>
      </c>
      <c r="B45" s="43">
        <v>166</v>
      </c>
    </row>
    <row r="46" spans="1:2" ht="15" thickBot="1" x14ac:dyDescent="0.4">
      <c r="A46" s="5" t="s">
        <v>54</v>
      </c>
      <c r="B46" s="43">
        <v>10</v>
      </c>
    </row>
    <row r="47" spans="1:2" ht="15" thickBot="1" x14ac:dyDescent="0.4">
      <c r="A47" s="5" t="s">
        <v>20</v>
      </c>
      <c r="B47" s="43">
        <v>178</v>
      </c>
    </row>
    <row r="48" spans="1:2" ht="15" thickBot="1" x14ac:dyDescent="0.4">
      <c r="A48" s="5" t="s">
        <v>15</v>
      </c>
      <c r="B48" s="43">
        <v>641</v>
      </c>
    </row>
    <row r="49" spans="1:2" ht="21.5" thickBot="1" x14ac:dyDescent="0.4">
      <c r="A49" s="5" t="s">
        <v>66</v>
      </c>
      <c r="B49" s="43">
        <v>3</v>
      </c>
    </row>
    <row r="50" spans="1:2" ht="15" thickBot="1" x14ac:dyDescent="0.4">
      <c r="A50" s="5" t="s">
        <v>28</v>
      </c>
      <c r="B50" s="43">
        <v>41</v>
      </c>
    </row>
    <row r="51" spans="1:2" ht="15" thickBot="1" x14ac:dyDescent="0.4">
      <c r="A51" s="5" t="s">
        <v>48</v>
      </c>
      <c r="B51" s="43">
        <v>46</v>
      </c>
    </row>
    <row r="52" spans="1:2" ht="15" thickBot="1" x14ac:dyDescent="0.4">
      <c r="A52" s="5" t="s">
        <v>29</v>
      </c>
      <c r="B52" s="43">
        <v>436</v>
      </c>
    </row>
    <row r="53" spans="1:2" ht="15" thickBot="1" x14ac:dyDescent="0.4">
      <c r="A53" s="5" t="s">
        <v>9</v>
      </c>
      <c r="B53" s="43">
        <v>738</v>
      </c>
    </row>
    <row r="54" spans="1:2" ht="15" thickBot="1" x14ac:dyDescent="0.4">
      <c r="A54" s="5" t="s">
        <v>56</v>
      </c>
      <c r="B54" s="43">
        <v>33</v>
      </c>
    </row>
    <row r="55" spans="1:2" ht="15" thickBot="1" x14ac:dyDescent="0.4">
      <c r="A55" s="5" t="s">
        <v>22</v>
      </c>
      <c r="B55" s="43">
        <v>266</v>
      </c>
    </row>
    <row r="56" spans="1:2" ht="15" thickBot="1" x14ac:dyDescent="0.4">
      <c r="A56" s="16" t="s">
        <v>55</v>
      </c>
      <c r="B56" s="44">
        <v>7</v>
      </c>
    </row>
    <row r="57" spans="1:2" ht="15" thickBot="1" x14ac:dyDescent="0.4">
      <c r="A57" s="5"/>
    </row>
    <row r="58" spans="1:2" ht="15" thickBot="1" x14ac:dyDescent="0.4">
      <c r="A58" s="5"/>
    </row>
    <row r="59" spans="1:2" ht="15" thickBot="1" x14ac:dyDescent="0.4">
      <c r="A59" s="5"/>
    </row>
    <row r="60" spans="1:2" ht="15" thickBot="1" x14ac:dyDescent="0.4">
      <c r="A60" s="5"/>
    </row>
    <row r="61" spans="1:2" ht="15" thickBot="1" x14ac:dyDescent="0.4">
      <c r="A61" s="5"/>
    </row>
    <row r="62" spans="1:2" ht="15" thickBot="1" x14ac:dyDescent="0.4">
      <c r="A62" s="5"/>
    </row>
    <row r="63" spans="1:2" ht="15" thickBot="1" x14ac:dyDescent="0.4">
      <c r="A63" s="5"/>
    </row>
    <row r="64" spans="1:2" ht="15" thickBot="1" x14ac:dyDescent="0.4">
      <c r="A64" s="5"/>
    </row>
    <row r="65" spans="1:1" ht="15" thickBot="1" x14ac:dyDescent="0.4">
      <c r="A65" s="5"/>
    </row>
    <row r="66" spans="1:1" ht="15" thickBot="1" x14ac:dyDescent="0.4">
      <c r="A66" s="5"/>
    </row>
    <row r="67" spans="1:1" ht="15" thickBot="1" x14ac:dyDescent="0.4">
      <c r="A67" s="5"/>
    </row>
    <row r="68" spans="1:1" ht="15" thickBot="1" x14ac:dyDescent="0.4">
      <c r="A68" s="16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topLeftCell="A16" workbookViewId="0">
      <selection activeCell="B48" sqref="B48:C54"/>
    </sheetView>
  </sheetViews>
  <sheetFormatPr defaultRowHeight="12.5" x14ac:dyDescent="0.35"/>
  <cols>
    <col min="1" max="2" width="16.6328125" style="38" bestFit="1" customWidth="1"/>
    <col min="3" max="3" width="10" style="45" bestFit="1" customWidth="1"/>
    <col min="4" max="16384" width="8.7265625" style="38"/>
  </cols>
  <sheetData>
    <row r="1" spans="1:3" ht="13" thickBot="1" x14ac:dyDescent="0.4">
      <c r="A1" s="38" t="s">
        <v>97</v>
      </c>
      <c r="C1" s="45" t="s">
        <v>96</v>
      </c>
    </row>
    <row r="2" spans="1:3" ht="13" thickBot="1" x14ac:dyDescent="0.4">
      <c r="A2" s="38" t="s">
        <v>36</v>
      </c>
      <c r="B2" s="5" t="s">
        <v>36</v>
      </c>
      <c r="C2" s="43">
        <v>213</v>
      </c>
    </row>
    <row r="3" spans="1:3" ht="13" thickBot="1" x14ac:dyDescent="0.4">
      <c r="B3" s="5" t="s">
        <v>52</v>
      </c>
      <c r="C3" s="43">
        <v>9</v>
      </c>
    </row>
    <row r="4" spans="1:3" ht="13" thickBot="1" x14ac:dyDescent="0.4">
      <c r="A4" s="38" t="s">
        <v>33</v>
      </c>
      <c r="B4" s="5" t="s">
        <v>33</v>
      </c>
      <c r="C4" s="43">
        <v>273</v>
      </c>
    </row>
    <row r="5" spans="1:3" ht="13" thickBot="1" x14ac:dyDescent="0.4">
      <c r="A5" s="38" t="s">
        <v>34</v>
      </c>
      <c r="B5" s="5" t="s">
        <v>34</v>
      </c>
      <c r="C5" s="43">
        <v>48</v>
      </c>
    </row>
    <row r="6" spans="1:3" ht="13" thickBot="1" x14ac:dyDescent="0.4">
      <c r="A6" s="38" t="s">
        <v>10</v>
      </c>
      <c r="B6" s="5" t="s">
        <v>10</v>
      </c>
      <c r="C6" s="43">
        <v>1695</v>
      </c>
    </row>
    <row r="7" spans="1:3" ht="13" thickBot="1" x14ac:dyDescent="0.4">
      <c r="A7" s="38" t="s">
        <v>18</v>
      </c>
      <c r="B7" s="5" t="s">
        <v>18</v>
      </c>
      <c r="C7" s="43">
        <v>672</v>
      </c>
    </row>
    <row r="8" spans="1:3" ht="13" thickBot="1" x14ac:dyDescent="0.4">
      <c r="A8" s="38" t="s">
        <v>23</v>
      </c>
      <c r="B8" s="5" t="s">
        <v>23</v>
      </c>
      <c r="C8" s="43">
        <v>1862</v>
      </c>
    </row>
    <row r="9" spans="1:3" ht="13" thickBot="1" x14ac:dyDescent="0.4">
      <c r="A9" s="38" t="s">
        <v>43</v>
      </c>
      <c r="B9" s="5" t="s">
        <v>43</v>
      </c>
      <c r="C9" s="43">
        <v>112</v>
      </c>
    </row>
    <row r="10" spans="1:3" ht="13" thickBot="1" x14ac:dyDescent="0.4">
      <c r="A10" s="38" t="s">
        <v>95</v>
      </c>
      <c r="B10" s="5" t="s">
        <v>63</v>
      </c>
      <c r="C10" s="43">
        <v>165</v>
      </c>
    </row>
    <row r="11" spans="1:3" ht="13" thickBot="1" x14ac:dyDescent="0.4">
      <c r="A11" s="38" t="s">
        <v>13</v>
      </c>
      <c r="B11" s="5" t="s">
        <v>13</v>
      </c>
      <c r="C11" s="43">
        <v>1055</v>
      </c>
    </row>
    <row r="12" spans="1:3" ht="13" thickBot="1" x14ac:dyDescent="0.4">
      <c r="A12" s="38" t="s">
        <v>16</v>
      </c>
      <c r="B12" s="5" t="s">
        <v>16</v>
      </c>
      <c r="C12" s="43">
        <v>907</v>
      </c>
    </row>
    <row r="13" spans="1:3" ht="13" thickBot="1" x14ac:dyDescent="0.4">
      <c r="A13" s="38" t="s">
        <v>64</v>
      </c>
      <c r="B13" s="5" t="s">
        <v>64</v>
      </c>
      <c r="C13" s="43">
        <v>5</v>
      </c>
    </row>
    <row r="14" spans="1:3" ht="13" thickBot="1" x14ac:dyDescent="0.4">
      <c r="B14" s="5" t="s">
        <v>47</v>
      </c>
      <c r="C14" s="43">
        <v>14</v>
      </c>
    </row>
    <row r="15" spans="1:3" ht="13" thickBot="1" x14ac:dyDescent="0.4">
      <c r="A15" s="38" t="s">
        <v>49</v>
      </c>
      <c r="B15" s="5" t="s">
        <v>49</v>
      </c>
      <c r="C15" s="43">
        <v>56</v>
      </c>
    </row>
    <row r="16" spans="1:3" ht="13" thickBot="1" x14ac:dyDescent="0.4">
      <c r="A16" s="38" t="s">
        <v>12</v>
      </c>
      <c r="B16" s="5" t="s">
        <v>12</v>
      </c>
      <c r="C16" s="43">
        <v>1874</v>
      </c>
    </row>
    <row r="17" spans="1:3" ht="13" thickBot="1" x14ac:dyDescent="0.4">
      <c r="A17" s="38" t="s">
        <v>27</v>
      </c>
      <c r="B17" s="5" t="s">
        <v>27</v>
      </c>
      <c r="C17" s="43">
        <v>785</v>
      </c>
    </row>
    <row r="18" spans="1:3" ht="13" thickBot="1" x14ac:dyDescent="0.4">
      <c r="A18" s="38" t="s">
        <v>41</v>
      </c>
      <c r="B18" s="5" t="s">
        <v>41</v>
      </c>
      <c r="C18" s="43">
        <v>112</v>
      </c>
    </row>
    <row r="19" spans="1:3" ht="13" thickBot="1" x14ac:dyDescent="0.4">
      <c r="A19" s="38" t="s">
        <v>45</v>
      </c>
      <c r="B19" s="5" t="s">
        <v>45</v>
      </c>
      <c r="C19" s="43">
        <v>120</v>
      </c>
    </row>
    <row r="20" spans="1:3" ht="13" thickBot="1" x14ac:dyDescent="0.4">
      <c r="A20" s="38" t="s">
        <v>38</v>
      </c>
      <c r="B20" s="5" t="s">
        <v>38</v>
      </c>
      <c r="C20" s="43">
        <v>205</v>
      </c>
    </row>
    <row r="21" spans="1:3" ht="13" thickBot="1" x14ac:dyDescent="0.4">
      <c r="A21" s="38" t="s">
        <v>14</v>
      </c>
      <c r="B21" s="5" t="s">
        <v>14</v>
      </c>
      <c r="C21" s="43">
        <v>1703</v>
      </c>
    </row>
    <row r="22" spans="1:3" ht="13" thickBot="1" x14ac:dyDescent="0.4">
      <c r="B22" s="5" t="s">
        <v>39</v>
      </c>
      <c r="C22" s="43">
        <v>50</v>
      </c>
    </row>
    <row r="23" spans="1:3" ht="13" thickBot="1" x14ac:dyDescent="0.4">
      <c r="A23" s="38" t="s">
        <v>26</v>
      </c>
      <c r="B23" s="5" t="s">
        <v>26</v>
      </c>
      <c r="C23" s="43">
        <v>875</v>
      </c>
    </row>
    <row r="24" spans="1:3" ht="13" thickBot="1" x14ac:dyDescent="0.4">
      <c r="A24" s="38" t="s">
        <v>17</v>
      </c>
      <c r="B24" s="5" t="s">
        <v>17</v>
      </c>
      <c r="C24" s="43">
        <v>2730</v>
      </c>
    </row>
    <row r="25" spans="1:3" ht="13" thickBot="1" x14ac:dyDescent="0.4">
      <c r="A25" s="38" t="s">
        <v>11</v>
      </c>
      <c r="B25" s="5" t="s">
        <v>11</v>
      </c>
      <c r="C25" s="43">
        <v>3274</v>
      </c>
    </row>
    <row r="26" spans="1:3" ht="13" thickBot="1" x14ac:dyDescent="0.4">
      <c r="A26" s="38" t="s">
        <v>32</v>
      </c>
      <c r="B26" s="5" t="s">
        <v>32</v>
      </c>
      <c r="C26" s="43">
        <v>244</v>
      </c>
    </row>
    <row r="27" spans="1:3" ht="13" thickBot="1" x14ac:dyDescent="0.4">
      <c r="A27" s="38" t="s">
        <v>30</v>
      </c>
      <c r="B27" s="5" t="s">
        <v>30</v>
      </c>
      <c r="C27" s="43">
        <v>221</v>
      </c>
    </row>
    <row r="28" spans="1:3" ht="13" thickBot="1" x14ac:dyDescent="0.4">
      <c r="A28" s="38" t="s">
        <v>35</v>
      </c>
      <c r="B28" s="5" t="s">
        <v>35</v>
      </c>
      <c r="C28" s="43">
        <v>283</v>
      </c>
    </row>
    <row r="29" spans="1:3" ht="13" thickBot="1" x14ac:dyDescent="0.4">
      <c r="B29" s="5" t="s">
        <v>51</v>
      </c>
      <c r="C29" s="43">
        <v>14</v>
      </c>
    </row>
    <row r="30" spans="1:3" ht="13" thickBot="1" x14ac:dyDescent="0.4">
      <c r="B30" s="5" t="s">
        <v>50</v>
      </c>
      <c r="C30" s="43">
        <v>53</v>
      </c>
    </row>
    <row r="31" spans="1:3" ht="13" thickBot="1" x14ac:dyDescent="0.4">
      <c r="A31" s="38" t="s">
        <v>31</v>
      </c>
      <c r="B31" s="5" t="s">
        <v>31</v>
      </c>
      <c r="C31" s="43">
        <v>204</v>
      </c>
    </row>
    <row r="32" spans="1:3" ht="13" thickBot="1" x14ac:dyDescent="0.4">
      <c r="A32" s="38" t="s">
        <v>42</v>
      </c>
      <c r="B32" s="5" t="s">
        <v>42</v>
      </c>
      <c r="C32" s="43">
        <v>60</v>
      </c>
    </row>
    <row r="33" spans="1:3" ht="13" thickBot="1" x14ac:dyDescent="0.4">
      <c r="A33" s="38" t="s">
        <v>8</v>
      </c>
      <c r="B33" s="5" t="s">
        <v>8</v>
      </c>
      <c r="C33" s="43">
        <v>5863</v>
      </c>
    </row>
    <row r="34" spans="1:3" ht="13" thickBot="1" x14ac:dyDescent="0.4">
      <c r="A34" s="38" t="s">
        <v>44</v>
      </c>
      <c r="B34" s="5" t="s">
        <v>44</v>
      </c>
      <c r="C34" s="43">
        <v>93</v>
      </c>
    </row>
    <row r="35" spans="1:3" ht="13" thickBot="1" x14ac:dyDescent="0.4">
      <c r="A35" s="38" t="s">
        <v>7</v>
      </c>
      <c r="B35" s="5" t="s">
        <v>7</v>
      </c>
      <c r="C35" s="43">
        <v>21908</v>
      </c>
    </row>
    <row r="36" spans="1:3" ht="13" thickBot="1" x14ac:dyDescent="0.4">
      <c r="A36" s="38" t="s">
        <v>24</v>
      </c>
      <c r="B36" s="5" t="s">
        <v>24</v>
      </c>
      <c r="C36" s="43">
        <v>305</v>
      </c>
    </row>
    <row r="37" spans="1:3" ht="13" thickBot="1" x14ac:dyDescent="0.4">
      <c r="B37" s="5" t="s">
        <v>53</v>
      </c>
      <c r="C37" s="43">
        <v>16</v>
      </c>
    </row>
    <row r="38" spans="1:3" ht="13" thickBot="1" x14ac:dyDescent="0.4">
      <c r="A38" s="38" t="s">
        <v>21</v>
      </c>
      <c r="B38" s="5" t="s">
        <v>21</v>
      </c>
      <c r="C38" s="43">
        <v>711</v>
      </c>
    </row>
    <row r="39" spans="1:3" ht="13" thickBot="1" x14ac:dyDescent="0.4">
      <c r="A39" s="38" t="s">
        <v>46</v>
      </c>
      <c r="B39" s="5" t="s">
        <v>46</v>
      </c>
      <c r="C39" s="43">
        <v>194</v>
      </c>
    </row>
    <row r="40" spans="1:3" ht="13" thickBot="1" x14ac:dyDescent="0.4">
      <c r="A40" s="38" t="s">
        <v>37</v>
      </c>
      <c r="B40" s="5" t="s">
        <v>37</v>
      </c>
      <c r="C40" s="43">
        <v>87</v>
      </c>
    </row>
    <row r="41" spans="1:3" ht="13" thickBot="1" x14ac:dyDescent="0.4">
      <c r="A41" s="38" t="s">
        <v>19</v>
      </c>
      <c r="B41" s="5" t="s">
        <v>19</v>
      </c>
      <c r="C41" s="43">
        <v>1804</v>
      </c>
    </row>
    <row r="42" spans="1:3" ht="13" thickBot="1" x14ac:dyDescent="0.4">
      <c r="A42" s="38" t="s">
        <v>65</v>
      </c>
      <c r="B42" s="5" t="s">
        <v>65</v>
      </c>
      <c r="C42" s="43">
        <v>83</v>
      </c>
    </row>
    <row r="43" spans="1:3" ht="13" thickBot="1" x14ac:dyDescent="0.4">
      <c r="B43" s="5" t="s">
        <v>40</v>
      </c>
      <c r="C43" s="43">
        <v>215</v>
      </c>
    </row>
    <row r="44" spans="1:3" ht="13" thickBot="1" x14ac:dyDescent="0.4">
      <c r="A44" s="38" t="s">
        <v>25</v>
      </c>
      <c r="B44" s="5" t="s">
        <v>25</v>
      </c>
      <c r="C44" s="43">
        <v>166</v>
      </c>
    </row>
    <row r="45" spans="1:3" ht="13" thickBot="1" x14ac:dyDescent="0.4">
      <c r="A45" s="38" t="s">
        <v>54</v>
      </c>
      <c r="B45" s="5" t="s">
        <v>54</v>
      </c>
      <c r="C45" s="43">
        <v>10</v>
      </c>
    </row>
    <row r="46" spans="1:3" ht="13" thickBot="1" x14ac:dyDescent="0.4">
      <c r="A46" s="38" t="s">
        <v>20</v>
      </c>
      <c r="B46" s="5" t="s">
        <v>20</v>
      </c>
      <c r="C46" s="43">
        <v>178</v>
      </c>
    </row>
    <row r="47" spans="1:3" ht="13" thickBot="1" x14ac:dyDescent="0.4">
      <c r="A47" s="38" t="s">
        <v>15</v>
      </c>
      <c r="B47" s="5" t="s">
        <v>15</v>
      </c>
      <c r="C47" s="43">
        <v>641</v>
      </c>
    </row>
    <row r="48" spans="1:3" ht="13" thickBot="1" x14ac:dyDescent="0.4">
      <c r="A48" s="38" t="s">
        <v>28</v>
      </c>
      <c r="B48" s="5" t="s">
        <v>28</v>
      </c>
      <c r="C48" s="43">
        <v>41</v>
      </c>
    </row>
    <row r="49" spans="1:3" ht="13" thickBot="1" x14ac:dyDescent="0.4">
      <c r="A49" s="38" t="s">
        <v>48</v>
      </c>
      <c r="B49" s="5" t="s">
        <v>48</v>
      </c>
      <c r="C49" s="43">
        <v>46</v>
      </c>
    </row>
    <row r="50" spans="1:3" ht="13" thickBot="1" x14ac:dyDescent="0.4">
      <c r="A50" s="38" t="s">
        <v>29</v>
      </c>
      <c r="B50" s="5" t="s">
        <v>29</v>
      </c>
      <c r="C50" s="43">
        <v>436</v>
      </c>
    </row>
    <row r="51" spans="1:3" ht="13" thickBot="1" x14ac:dyDescent="0.4">
      <c r="A51" s="38" t="s">
        <v>9</v>
      </c>
      <c r="B51" s="5" t="s">
        <v>9</v>
      </c>
      <c r="C51" s="43">
        <v>738</v>
      </c>
    </row>
    <row r="52" spans="1:3" ht="13" thickBot="1" x14ac:dyDescent="0.4">
      <c r="B52" s="5" t="s">
        <v>56</v>
      </c>
      <c r="C52" s="43">
        <v>33</v>
      </c>
    </row>
    <row r="53" spans="1:3" ht="13" thickBot="1" x14ac:dyDescent="0.4">
      <c r="A53" s="38" t="s">
        <v>22</v>
      </c>
      <c r="B53" s="5" t="s">
        <v>22</v>
      </c>
      <c r="C53" s="43">
        <v>266</v>
      </c>
    </row>
    <row r="54" spans="1:3" ht="13" thickBot="1" x14ac:dyDescent="0.4">
      <c r="A54" s="38" t="s">
        <v>55</v>
      </c>
      <c r="B54" s="16" t="s">
        <v>55</v>
      </c>
      <c r="C54" s="44">
        <v>7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2020-04-26T10:44:48Z</dcterms:modified>
</cp:coreProperties>
</file>