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8008FD3C-25CB-4DE0-93A3-64D5EB980742}" xr6:coauthVersionLast="45" xr6:coauthVersionMax="45" xr10:uidLastSave="{63D319AF-B63C-4F80-843E-3D03DB2CFD23}"/>
  <bookViews>
    <workbookView xWindow="18300" yWindow="-20280" windowWidth="20910" windowHeight="19425" activeTab="1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Updates'!$A$1:$U$59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3" l="1"/>
  <c r="L5" i="3"/>
  <c r="L29" i="3"/>
  <c r="L11" i="3"/>
  <c r="L10" i="3"/>
  <c r="L7" i="3"/>
  <c r="L22" i="3"/>
  <c r="L6" i="3"/>
  <c r="L4" i="3"/>
  <c r="L42" i="3"/>
  <c r="L17" i="3"/>
  <c r="L12" i="3"/>
  <c r="L21" i="3"/>
  <c r="L13" i="3"/>
  <c r="L16" i="3"/>
  <c r="L14" i="3"/>
  <c r="L24" i="3"/>
  <c r="L40" i="3"/>
  <c r="L39" i="3"/>
  <c r="L28" i="3"/>
  <c r="L9" i="3"/>
  <c r="L27" i="3"/>
  <c r="L33" i="3"/>
  <c r="L19" i="3"/>
  <c r="L25" i="3"/>
  <c r="L38" i="3"/>
  <c r="L20" i="3"/>
  <c r="L37" i="3"/>
  <c r="L51" i="3"/>
  <c r="L26" i="3"/>
  <c r="L8" i="3"/>
  <c r="L15" i="3"/>
  <c r="L23" i="3"/>
  <c r="L34" i="3"/>
  <c r="L47" i="3"/>
  <c r="L30" i="3"/>
  <c r="L32" i="3"/>
  <c r="L44" i="3"/>
  <c r="L41" i="3"/>
  <c r="L52" i="3"/>
  <c r="L36" i="3"/>
  <c r="L31" i="3"/>
  <c r="L46" i="3"/>
  <c r="L35" i="3"/>
  <c r="L18" i="3"/>
  <c r="L43" i="3"/>
  <c r="L53" i="3"/>
  <c r="L50" i="3"/>
  <c r="L48" i="3"/>
  <c r="L49" i="3"/>
  <c r="L54" i="3"/>
  <c r="L55" i="3"/>
  <c r="L45" i="3"/>
  <c r="L56" i="3"/>
  <c r="M20" i="3" l="1"/>
  <c r="M22" i="3"/>
  <c r="M45" i="3"/>
  <c r="M51" i="3"/>
  <c r="M35" i="3"/>
  <c r="M55" i="3"/>
  <c r="M41" i="3"/>
  <c r="M29" i="3"/>
  <c r="M4" i="3"/>
  <c r="M18" i="3"/>
  <c r="M30" i="3"/>
  <c r="M12" i="3"/>
  <c r="M31" i="3"/>
  <c r="M25" i="3"/>
  <c r="M2" i="3"/>
  <c r="M43" i="3"/>
  <c r="M40" i="3"/>
  <c r="M46" i="3"/>
  <c r="M24" i="3"/>
  <c r="M13" i="3"/>
  <c r="M5" i="3"/>
  <c r="M47" i="3"/>
  <c r="M26" i="3"/>
  <c r="M44" i="3"/>
  <c r="M15" i="3"/>
  <c r="M50" i="3"/>
  <c r="M33" i="3"/>
  <c r="M23" i="3"/>
  <c r="M19" i="3"/>
  <c r="M34" i="3"/>
  <c r="M48" i="3"/>
  <c r="M16" i="3"/>
  <c r="M11" i="3"/>
  <c r="M54" i="3"/>
  <c r="M42" i="3"/>
  <c r="M36" i="3"/>
  <c r="M39" i="3"/>
  <c r="M21" i="3"/>
  <c r="M52" i="3"/>
  <c r="M28" i="3"/>
  <c r="M3" i="3"/>
  <c r="M37" i="3"/>
  <c r="M9" i="3"/>
  <c r="M56" i="3"/>
  <c r="M6" i="3"/>
  <c r="M7" i="3"/>
  <c r="M53" i="3"/>
  <c r="M49" i="3"/>
  <c r="M17" i="3"/>
  <c r="M10" i="3"/>
  <c r="M32" i="3"/>
  <c r="M8" i="3"/>
  <c r="M14" i="3"/>
  <c r="M27" i="3"/>
  <c r="M38" i="3"/>
  <c r="M57" i="3" l="1"/>
  <c r="L2" i="3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M5" i="1"/>
  <c r="N5" i="1" s="1"/>
  <c r="M6" i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M14" i="1"/>
  <c r="M15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M31" i="1"/>
  <c r="M32" i="1"/>
  <c r="N32" i="1" s="1"/>
  <c r="M33" i="1"/>
  <c r="N33" i="1" s="1"/>
  <c r="M34" i="1"/>
  <c r="N34" i="1" s="1"/>
  <c r="M35" i="1"/>
  <c r="M36" i="1"/>
  <c r="N36" i="1" s="1"/>
  <c r="M37" i="1"/>
  <c r="M38" i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M47" i="1"/>
  <c r="M48" i="1"/>
  <c r="N48" i="1" s="1"/>
  <c r="M49" i="1"/>
  <c r="N49" i="1" s="1"/>
  <c r="M50" i="1"/>
  <c r="N50" i="1" s="1"/>
  <c r="M51" i="1"/>
  <c r="N51" i="1" s="1"/>
  <c r="M52" i="1"/>
  <c r="N52" i="1" s="1"/>
  <c r="M53" i="1"/>
  <c r="M54" i="1"/>
  <c r="M55" i="1"/>
  <c r="M56" i="1"/>
  <c r="N56" i="1" s="1"/>
  <c r="M57" i="1"/>
  <c r="N57" i="1" s="1"/>
  <c r="N54" i="1" l="1"/>
  <c r="N35" i="1"/>
  <c r="N53" i="1"/>
  <c r="N38" i="1"/>
  <c r="N15" i="1"/>
  <c r="N37" i="1"/>
  <c r="N30" i="1"/>
  <c r="N22" i="1"/>
  <c r="N13" i="1"/>
  <c r="N46" i="1"/>
  <c r="N31" i="1"/>
  <c r="N6" i="1"/>
  <c r="N55" i="1"/>
  <c r="N47" i="1"/>
  <c r="N14" i="1"/>
  <c r="T2" i="1"/>
  <c r="M58" i="1" l="1"/>
  <c r="N58" i="1" l="1"/>
  <c r="T18" i="1"/>
  <c r="U18" i="1" s="1"/>
  <c r="T52" i="1"/>
  <c r="U52" i="1" s="1"/>
  <c r="T54" i="1"/>
  <c r="U54" i="1" s="1"/>
  <c r="T29" i="1"/>
  <c r="U29" i="1" s="1"/>
  <c r="T24" i="1"/>
  <c r="U24" i="1" s="1"/>
  <c r="T31" i="1"/>
  <c r="U31" i="1" s="1"/>
  <c r="T41" i="1"/>
  <c r="U41" i="1" s="1"/>
  <c r="T36" i="1"/>
  <c r="U36" i="1" s="1"/>
  <c r="T40" i="1"/>
  <c r="U40" i="1" s="1"/>
  <c r="T34" i="1"/>
  <c r="U34" i="1" s="1"/>
  <c r="T25" i="1"/>
  <c r="U25" i="1" s="1"/>
  <c r="T27" i="1"/>
  <c r="U27" i="1" s="1"/>
  <c r="T22" i="1"/>
  <c r="U22" i="1" s="1"/>
  <c r="T10" i="1"/>
  <c r="U10" i="1" s="1"/>
  <c r="T26" i="1"/>
  <c r="U26" i="1" s="1"/>
  <c r="T42" i="1"/>
  <c r="U42" i="1" s="1"/>
  <c r="T51" i="1"/>
  <c r="U51" i="1" s="1"/>
  <c r="T17" i="1"/>
  <c r="U17" i="1" s="1"/>
  <c r="T33" i="1"/>
  <c r="U33" i="1" s="1"/>
  <c r="T49" i="1"/>
  <c r="U49" i="1" s="1"/>
  <c r="T12" i="1"/>
  <c r="U12" i="1" s="1"/>
  <c r="T28" i="1"/>
  <c r="U28" i="1" s="1"/>
  <c r="T57" i="1"/>
  <c r="U57" i="1" s="1"/>
  <c r="T35" i="1"/>
  <c r="U35" i="1" s="1"/>
  <c r="T30" i="1"/>
  <c r="U30" i="1" s="1"/>
  <c r="T21" i="1"/>
  <c r="U21" i="1" s="1"/>
  <c r="T55" i="1"/>
  <c r="U55" i="1" s="1"/>
  <c r="T50" i="1"/>
  <c r="U50" i="1" s="1"/>
  <c r="T9" i="1"/>
  <c r="U9" i="1" s="1"/>
  <c r="T20" i="1"/>
  <c r="U20" i="1" s="1"/>
  <c r="T11" i="1"/>
  <c r="U11" i="1" s="1"/>
  <c r="T43" i="1"/>
  <c r="U43" i="1" s="1"/>
  <c r="T38" i="1"/>
  <c r="U38" i="1" s="1"/>
  <c r="T13" i="1"/>
  <c r="U13" i="1" s="1"/>
  <c r="T45" i="1"/>
  <c r="U45" i="1" s="1"/>
  <c r="T8" i="1"/>
  <c r="U8" i="1" s="1"/>
  <c r="T56" i="1"/>
  <c r="U56" i="1" s="1"/>
  <c r="T15" i="1"/>
  <c r="U15" i="1" s="1"/>
  <c r="T47" i="1"/>
  <c r="U47" i="1" s="1"/>
  <c r="T44" i="1"/>
  <c r="U44" i="1" s="1"/>
  <c r="T19" i="1"/>
  <c r="U19" i="1" s="1"/>
  <c r="T53" i="1"/>
  <c r="U53" i="1" s="1"/>
  <c r="T14" i="1"/>
  <c r="U14" i="1" s="1"/>
  <c r="T46" i="1"/>
  <c r="U46" i="1" s="1"/>
  <c r="T5" i="1"/>
  <c r="U5" i="1" s="1"/>
  <c r="T37" i="1"/>
  <c r="U37" i="1" s="1"/>
  <c r="T16" i="1"/>
  <c r="U16" i="1" s="1"/>
  <c r="T48" i="1"/>
  <c r="U48" i="1" s="1"/>
  <c r="T7" i="1"/>
  <c r="U7" i="1" s="1"/>
  <c r="T23" i="1"/>
  <c r="U23" i="1" s="1"/>
  <c r="T39" i="1"/>
  <c r="U39" i="1" s="1"/>
  <c r="T6" i="1"/>
  <c r="U6" i="1" s="1"/>
  <c r="T32" i="1"/>
  <c r="U32" i="1" s="1"/>
  <c r="R46" i="1"/>
  <c r="R30" i="1"/>
  <c r="R57" i="1"/>
  <c r="R49" i="1"/>
  <c r="R41" i="1"/>
  <c r="R33" i="1"/>
  <c r="R25" i="1"/>
  <c r="R17" i="1"/>
  <c r="R9" i="1"/>
  <c r="R6" i="1"/>
  <c r="R51" i="1"/>
  <c r="R43" i="1"/>
  <c r="R35" i="1"/>
  <c r="R27" i="1"/>
  <c r="R19" i="1"/>
  <c r="R11" i="1"/>
  <c r="R22" i="1"/>
  <c r="R14" i="1"/>
  <c r="R56" i="1"/>
  <c r="R48" i="1"/>
  <c r="R40" i="1"/>
  <c r="R24" i="1"/>
  <c r="R16" i="1"/>
  <c r="R8" i="1"/>
  <c r="R53" i="1"/>
  <c r="R45" i="1"/>
  <c r="R37" i="1"/>
  <c r="R29" i="1"/>
  <c r="R21" i="1"/>
  <c r="R13" i="1"/>
  <c r="R5" i="1"/>
  <c r="R38" i="1"/>
  <c r="R50" i="1"/>
  <c r="R34" i="1"/>
  <c r="R18" i="1"/>
  <c r="R10" i="1"/>
  <c r="R47" i="1"/>
  <c r="R39" i="1"/>
  <c r="R31" i="1"/>
  <c r="R23" i="1"/>
  <c r="R15" i="1"/>
  <c r="R7" i="1"/>
  <c r="R54" i="1"/>
  <c r="R42" i="1"/>
  <c r="R26" i="1"/>
  <c r="R55" i="1"/>
  <c r="R58" i="1" s="1"/>
  <c r="R52" i="1"/>
  <c r="R44" i="1"/>
  <c r="R36" i="1"/>
  <c r="R28" i="1"/>
  <c r="R20" i="1"/>
  <c r="R32" i="1"/>
  <c r="R12" i="1"/>
  <c r="S51" i="1"/>
  <c r="S55" i="1"/>
  <c r="S58" i="1" s="1"/>
  <c r="S54" i="1"/>
  <c r="S46" i="1"/>
  <c r="S38" i="1"/>
  <c r="S30" i="1"/>
  <c r="S22" i="1"/>
  <c r="S14" i="1"/>
  <c r="S6" i="1"/>
  <c r="S27" i="1"/>
  <c r="S56" i="1"/>
  <c r="S24" i="1"/>
  <c r="S16" i="1"/>
  <c r="S8" i="1"/>
  <c r="S48" i="1"/>
  <c r="S40" i="1"/>
  <c r="S53" i="1"/>
  <c r="S45" i="1"/>
  <c r="S37" i="1"/>
  <c r="S29" i="1"/>
  <c r="S21" i="1"/>
  <c r="S13" i="1"/>
  <c r="S5" i="1"/>
  <c r="S43" i="1"/>
  <c r="S19" i="1"/>
  <c r="S11" i="1"/>
  <c r="S50" i="1"/>
  <c r="S42" i="1"/>
  <c r="S34" i="1"/>
  <c r="S26" i="1"/>
  <c r="S18" i="1"/>
  <c r="S10" i="1"/>
  <c r="S39" i="1"/>
  <c r="S23" i="1"/>
  <c r="S52" i="1"/>
  <c r="S44" i="1"/>
  <c r="S36" i="1"/>
  <c r="S28" i="1"/>
  <c r="S20" i="1"/>
  <c r="S12" i="1"/>
  <c r="S35" i="1"/>
  <c r="S47" i="1"/>
  <c r="S31" i="1"/>
  <c r="S15" i="1"/>
  <c r="S7" i="1"/>
  <c r="S57" i="1"/>
  <c r="S49" i="1"/>
  <c r="S41" i="1"/>
  <c r="S33" i="1"/>
  <c r="S25" i="1"/>
  <c r="S17" i="1"/>
  <c r="S32" i="1"/>
  <c r="S9" i="1"/>
  <c r="Q17" i="1"/>
  <c r="Q9" i="1"/>
  <c r="Q52" i="1"/>
  <c r="Q44" i="1"/>
  <c r="Q36" i="1"/>
  <c r="Q28" i="1"/>
  <c r="Q20" i="1"/>
  <c r="Q12" i="1"/>
  <c r="Q33" i="1"/>
  <c r="Q49" i="1"/>
  <c r="Q38" i="1"/>
  <c r="Q22" i="1"/>
  <c r="Q14" i="1"/>
  <c r="Q6" i="1"/>
  <c r="Q41" i="1"/>
  <c r="Q54" i="1"/>
  <c r="Q46" i="1"/>
  <c r="Q30" i="1"/>
  <c r="Q51" i="1"/>
  <c r="Q43" i="1"/>
  <c r="Q35" i="1"/>
  <c r="Q27" i="1"/>
  <c r="Q19" i="1"/>
  <c r="Q11" i="1"/>
  <c r="Q57" i="1"/>
  <c r="Q25" i="1"/>
  <c r="Q56" i="1"/>
  <c r="Q48" i="1"/>
  <c r="Q40" i="1"/>
  <c r="Q24" i="1"/>
  <c r="Q16" i="1"/>
  <c r="Q8" i="1"/>
  <c r="Q45" i="1"/>
  <c r="Q29" i="1"/>
  <c r="Q13" i="1"/>
  <c r="Q5" i="1"/>
  <c r="Q50" i="1"/>
  <c r="Q42" i="1"/>
  <c r="Q34" i="1"/>
  <c r="Q26" i="1"/>
  <c r="Q18" i="1"/>
  <c r="Q10" i="1"/>
  <c r="Q53" i="1"/>
  <c r="Q37" i="1"/>
  <c r="Q21" i="1"/>
  <c r="Q55" i="1"/>
  <c r="Q58" i="1" s="1"/>
  <c r="Q47" i="1"/>
  <c r="Q39" i="1"/>
  <c r="Q31" i="1"/>
  <c r="Q23" i="1"/>
  <c r="Q15" i="1"/>
  <c r="Q32" i="1"/>
  <c r="Q7" i="1"/>
  <c r="P28" i="1"/>
  <c r="P25" i="1"/>
  <c r="P36" i="1"/>
  <c r="P29" i="1"/>
  <c r="P10" i="1"/>
  <c r="P48" i="1"/>
  <c r="P23" i="1"/>
  <c r="P55" i="1"/>
  <c r="P58" i="1" s="1"/>
  <c r="P30" i="1"/>
  <c r="P41" i="1"/>
  <c r="P12" i="1"/>
  <c r="P15" i="1"/>
  <c r="P31" i="1"/>
  <c r="P52" i="1"/>
  <c r="P38" i="1"/>
  <c r="P49" i="1"/>
  <c r="P7" i="1"/>
  <c r="P34" i="1"/>
  <c r="P20" i="1"/>
  <c r="P35" i="1"/>
  <c r="P39" i="1"/>
  <c r="P33" i="1"/>
  <c r="P53" i="1"/>
  <c r="P57" i="1"/>
  <c r="P11" i="1"/>
  <c r="P56" i="1"/>
  <c r="P21" i="1"/>
  <c r="P22" i="1"/>
  <c r="P19" i="1"/>
  <c r="P8" i="1"/>
  <c r="P40" i="1"/>
  <c r="P37" i="1"/>
  <c r="P9" i="1"/>
  <c r="P18" i="1"/>
  <c r="P44" i="1"/>
  <c r="P45" i="1"/>
  <c r="P50" i="1"/>
  <c r="P14" i="1"/>
  <c r="P51" i="1"/>
  <c r="P47" i="1"/>
  <c r="P5" i="1"/>
  <c r="P26" i="1"/>
  <c r="P43" i="1"/>
  <c r="P6" i="1"/>
  <c r="P13" i="1"/>
  <c r="P17" i="1"/>
  <c r="P27" i="1"/>
  <c r="P46" i="1"/>
  <c r="P54" i="1"/>
  <c r="P42" i="1"/>
  <c r="P24" i="1"/>
  <c r="P32" i="1"/>
  <c r="P16" i="1"/>
  <c r="T58" i="1" l="1"/>
</calcChain>
</file>

<file path=xl/sharedStrings.xml><?xml version="1.0" encoding="utf-8"?>
<sst xmlns="http://schemas.openxmlformats.org/spreadsheetml/2006/main" count="318" uniqueCount="99">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</sst>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3639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56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right" vertical="top" wrapText="1"/>
    </xf>
    <xf numFmtId="0" fontId="5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7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4" applyAlignment="1">
      <alignment horizontal="left" vertical="center"/>
    </xf>
    <xf numFmtId="0" fontId="11" fillId="0" borderId="0" xfId="0" applyFont="1"/>
    <xf numFmtId="165" fontId="12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10" fillId="0" borderId="0" xfId="4" applyNumberFormat="1" applyAlignment="1">
      <alignment horizontal="left" vertical="center"/>
    </xf>
    <xf numFmtId="0" fontId="5" fillId="5" borderId="3" xfId="3" applyFont="1" applyFill="1" applyBorder="1" applyAlignment="1">
      <alignment horizontal="right" vertical="top" wrapText="1"/>
    </xf>
    <xf numFmtId="165" fontId="13" fillId="0" borderId="0" xfId="2" applyNumberFormat="1" applyFont="1"/>
    <xf numFmtId="0" fontId="5" fillId="2" borderId="3" xfId="3" applyFont="1" applyFill="1" applyBorder="1" applyAlignment="1">
      <alignment horizontal="right" vertical="top" wrapText="1"/>
    </xf>
    <xf numFmtId="0" fontId="14" fillId="2" borderId="3" xfId="0" applyFont="1" applyFill="1" applyBorder="1" applyAlignment="1">
      <alignment horizontal="right" vertical="top" wrapText="1"/>
    </xf>
    <xf numFmtId="165" fontId="9" fillId="0" borderId="0" xfId="2" applyNumberFormat="1" applyFont="1"/>
    <xf numFmtId="165" fontId="9" fillId="0" borderId="0" xfId="0" applyNumberFormat="1" applyFont="1"/>
    <xf numFmtId="0" fontId="5" fillId="2" borderId="7" xfId="3" applyFont="1" applyFill="1" applyBorder="1" applyAlignment="1">
      <alignment horizontal="right" vertical="top" wrapText="1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U59"/>
  <sheetViews>
    <sheetView workbookViewId="0">
      <selection activeCell="A59" sqref="A5:J59"/>
    </sheetView>
  </sheetViews>
  <sheetFormatPr defaultColWidth="14.26953125" defaultRowHeight="14.5" x14ac:dyDescent="0.35"/>
  <cols>
    <col min="2" max="10" width="12.08984375" customWidth="1"/>
    <col min="13" max="13" width="14" customWidth="1"/>
    <col min="15" max="15" width="7.6328125" customWidth="1"/>
    <col min="16" max="20" width="14.26953125" style="25"/>
  </cols>
  <sheetData>
    <row r="1" spans="1:21" x14ac:dyDescent="0.35">
      <c r="K1" s="54" t="s">
        <v>68</v>
      </c>
      <c r="L1" s="54"/>
      <c r="M1" s="54"/>
      <c r="N1" s="8">
        <v>1.4999999999999999E-2</v>
      </c>
      <c r="O1" s="8"/>
      <c r="P1" s="55" t="s">
        <v>77</v>
      </c>
      <c r="Q1" s="55"/>
      <c r="R1" s="55"/>
      <c r="S1" s="55"/>
      <c r="T1" s="55"/>
    </row>
    <row r="2" spans="1:21" ht="21.5" thickBot="1" x14ac:dyDescent="0.55000000000000004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30"/>
      <c r="M2" s="29" t="s">
        <v>62</v>
      </c>
      <c r="N2" s="29"/>
      <c r="O2" s="22"/>
      <c r="P2" s="19">
        <v>0.15</v>
      </c>
      <c r="Q2" s="19">
        <v>0.6</v>
      </c>
      <c r="R2" s="19">
        <v>0.25</v>
      </c>
      <c r="S2" s="19">
        <v>0.125</v>
      </c>
      <c r="T2" s="20">
        <f>N1</f>
        <v>1.4999999999999999E-2</v>
      </c>
      <c r="U2" s="18"/>
    </row>
    <row r="3" spans="1:21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2" t="s">
        <v>79</v>
      </c>
      <c r="H3" s="12" t="s">
        <v>81</v>
      </c>
      <c r="I3" s="12" t="s">
        <v>2</v>
      </c>
      <c r="J3" s="12" t="s">
        <v>83</v>
      </c>
      <c r="K3" s="31"/>
      <c r="L3" s="13" t="s">
        <v>84</v>
      </c>
      <c r="M3" s="13" t="s">
        <v>58</v>
      </c>
      <c r="N3" s="13" t="s">
        <v>60</v>
      </c>
      <c r="O3" s="13"/>
      <c r="P3" s="23" t="s">
        <v>69</v>
      </c>
      <c r="Q3" s="23" t="s">
        <v>71</v>
      </c>
      <c r="R3" s="23" t="s">
        <v>73</v>
      </c>
      <c r="S3" s="23" t="s">
        <v>75</v>
      </c>
      <c r="T3" s="23" t="s">
        <v>76</v>
      </c>
      <c r="U3" s="23" t="s">
        <v>76</v>
      </c>
    </row>
    <row r="4" spans="1:21" ht="15" thickBot="1" x14ac:dyDescent="0.4">
      <c r="A4" s="14" t="s">
        <v>1</v>
      </c>
      <c r="B4" s="15" t="s">
        <v>3</v>
      </c>
      <c r="C4" s="15" t="s">
        <v>3</v>
      </c>
      <c r="D4" s="15" t="s">
        <v>5</v>
      </c>
      <c r="E4" s="15" t="s">
        <v>5</v>
      </c>
      <c r="F4" s="15" t="s">
        <v>3</v>
      </c>
      <c r="G4" s="15" t="s">
        <v>80</v>
      </c>
      <c r="H4" s="15" t="s">
        <v>80</v>
      </c>
      <c r="I4" s="15" t="s">
        <v>82</v>
      </c>
      <c r="J4" s="15" t="s">
        <v>80</v>
      </c>
      <c r="K4" s="31"/>
      <c r="L4" s="13" t="s">
        <v>85</v>
      </c>
      <c r="M4" s="13" t="s">
        <v>59</v>
      </c>
      <c r="N4" s="13" t="s">
        <v>61</v>
      </c>
      <c r="O4" s="13"/>
      <c r="P4" s="23" t="s">
        <v>70</v>
      </c>
      <c r="Q4" s="23" t="s">
        <v>72</v>
      </c>
      <c r="R4" s="23" t="s">
        <v>74</v>
      </c>
      <c r="S4" s="23" t="s">
        <v>74</v>
      </c>
      <c r="T4" s="23" t="s">
        <v>5</v>
      </c>
      <c r="U4" s="23" t="s">
        <v>78</v>
      </c>
    </row>
    <row r="5" spans="1:21" ht="15" thickBot="1" x14ac:dyDescent="0.4">
      <c r="A5" s="5" t="s">
        <v>7</v>
      </c>
      <c r="B5" s="1">
        <v>268581</v>
      </c>
      <c r="C5" s="2"/>
      <c r="D5" s="1">
        <v>20861</v>
      </c>
      <c r="E5" s="2"/>
      <c r="F5" s="1">
        <v>218127</v>
      </c>
      <c r="G5" s="1">
        <v>13690</v>
      </c>
      <c r="H5" s="1">
        <v>1063</v>
      </c>
      <c r="I5" s="1">
        <v>695920</v>
      </c>
      <c r="J5" s="1">
        <v>35473</v>
      </c>
      <c r="K5" s="9"/>
      <c r="L5" s="28">
        <f t="shared" ref="L5:L35" si="0">D5/B5</f>
        <v>7.7671168101987861E-2</v>
      </c>
      <c r="M5" s="6">
        <f t="shared" ref="M5:M35" si="1">D5/$N$1</f>
        <v>1390733.3333333335</v>
      </c>
      <c r="N5" s="7">
        <f t="shared" ref="N5:N35" si="2">ABS(F5-M5)/M5</f>
        <v>0.8431568477062461</v>
      </c>
      <c r="O5" s="7"/>
      <c r="P5" s="24">
        <f t="shared" ref="P5:P35" si="3">$P$2*$M5</f>
        <v>208610.00000000003</v>
      </c>
      <c r="Q5" s="24">
        <f t="shared" ref="Q5:Q35" si="4">$Q$2*$M5</f>
        <v>834440.00000000012</v>
      </c>
      <c r="R5" s="24">
        <f t="shared" ref="R5:R35" si="5">$R$2*$M5</f>
        <v>347683.33333333337</v>
      </c>
      <c r="S5" s="24">
        <f t="shared" ref="S5:S35" si="6">$S$2*$M5</f>
        <v>173841.66666666669</v>
      </c>
      <c r="T5" s="24">
        <f t="shared" ref="T5:T35" si="7">$T$2*$M5</f>
        <v>20861</v>
      </c>
      <c r="U5" s="21">
        <f t="shared" ref="U5:U35" si="8">M5-T5</f>
        <v>1369872.3333333335</v>
      </c>
    </row>
    <row r="6" spans="1:21" ht="15" thickBot="1" x14ac:dyDescent="0.4">
      <c r="A6" s="5" t="s">
        <v>8</v>
      </c>
      <c r="B6" s="1">
        <v>100025</v>
      </c>
      <c r="C6" s="2"/>
      <c r="D6" s="1">
        <v>5428</v>
      </c>
      <c r="E6" s="2"/>
      <c r="F6" s="1">
        <v>93326</v>
      </c>
      <c r="G6" s="1">
        <v>11262</v>
      </c>
      <c r="H6" s="2">
        <v>611</v>
      </c>
      <c r="I6" s="1">
        <v>199686</v>
      </c>
      <c r="J6" s="1">
        <v>22482</v>
      </c>
      <c r="K6" s="9"/>
      <c r="L6" s="28">
        <f t="shared" si="0"/>
        <v>5.4266433391652089E-2</v>
      </c>
      <c r="M6" s="6">
        <f t="shared" si="1"/>
        <v>361866.66666666669</v>
      </c>
      <c r="N6" s="7">
        <f t="shared" si="2"/>
        <v>0.74209837877671336</v>
      </c>
      <c r="O6" s="7"/>
      <c r="P6" s="24">
        <f t="shared" si="3"/>
        <v>54280</v>
      </c>
      <c r="Q6" s="24">
        <f t="shared" si="4"/>
        <v>217120</v>
      </c>
      <c r="R6" s="24">
        <f t="shared" si="5"/>
        <v>90466.666666666672</v>
      </c>
      <c r="S6" s="24">
        <f t="shared" si="6"/>
        <v>45233.333333333336</v>
      </c>
      <c r="T6" s="24">
        <f t="shared" si="7"/>
        <v>5428</v>
      </c>
      <c r="U6" s="21">
        <f t="shared" si="8"/>
        <v>356438.66666666669</v>
      </c>
    </row>
    <row r="7" spans="1:21" ht="15" thickBot="1" x14ac:dyDescent="0.4">
      <c r="A7" s="5" t="s">
        <v>17</v>
      </c>
      <c r="B7" s="1">
        <v>46023</v>
      </c>
      <c r="C7" s="2"/>
      <c r="D7" s="1">
        <v>2360</v>
      </c>
      <c r="E7" s="2"/>
      <c r="F7" s="1">
        <v>35545</v>
      </c>
      <c r="G7" s="1">
        <v>6738</v>
      </c>
      <c r="H7" s="2">
        <v>346</v>
      </c>
      <c r="I7" s="1">
        <v>195076</v>
      </c>
      <c r="J7" s="1">
        <v>28561</v>
      </c>
      <c r="K7" s="9"/>
      <c r="L7" s="28">
        <f t="shared" si="0"/>
        <v>5.127870847185103E-2</v>
      </c>
      <c r="M7" s="6">
        <f t="shared" si="1"/>
        <v>157333.33333333334</v>
      </c>
      <c r="N7" s="7">
        <f t="shared" si="2"/>
        <v>0.77407838983050847</v>
      </c>
      <c r="O7" s="7"/>
      <c r="P7" s="24">
        <f t="shared" si="3"/>
        <v>23600</v>
      </c>
      <c r="Q7" s="24">
        <f t="shared" si="4"/>
        <v>94400</v>
      </c>
      <c r="R7" s="24">
        <f t="shared" si="5"/>
        <v>39333.333333333336</v>
      </c>
      <c r="S7" s="24">
        <f t="shared" si="6"/>
        <v>19666.666666666668</v>
      </c>
      <c r="T7" s="24">
        <f t="shared" si="7"/>
        <v>2360</v>
      </c>
      <c r="U7" s="21">
        <f t="shared" si="8"/>
        <v>154973.33333333334</v>
      </c>
    </row>
    <row r="8" spans="1:21" ht="15" thickBot="1" x14ac:dyDescent="0.4">
      <c r="A8" s="5" t="s">
        <v>10</v>
      </c>
      <c r="B8" s="1">
        <v>39555</v>
      </c>
      <c r="C8" s="4">
        <v>267</v>
      </c>
      <c r="D8" s="1">
        <v>1530</v>
      </c>
      <c r="E8" s="3">
        <v>7</v>
      </c>
      <c r="F8" s="1">
        <v>34688</v>
      </c>
      <c r="G8" s="1">
        <v>1010</v>
      </c>
      <c r="H8" s="2">
        <v>39</v>
      </c>
      <c r="I8" s="1">
        <v>482097</v>
      </c>
      <c r="J8" s="1">
        <v>12314</v>
      </c>
      <c r="K8" s="9"/>
      <c r="L8" s="28">
        <f t="shared" si="0"/>
        <v>3.8680318543799774E-2</v>
      </c>
      <c r="M8" s="6">
        <f t="shared" si="1"/>
        <v>102000</v>
      </c>
      <c r="N8" s="7">
        <f t="shared" si="2"/>
        <v>0.65992156862745099</v>
      </c>
      <c r="O8" s="7"/>
      <c r="P8" s="24">
        <f t="shared" si="3"/>
        <v>15300</v>
      </c>
      <c r="Q8" s="24">
        <f t="shared" si="4"/>
        <v>61200</v>
      </c>
      <c r="R8" s="24">
        <f t="shared" si="5"/>
        <v>25500</v>
      </c>
      <c r="S8" s="24">
        <f t="shared" si="6"/>
        <v>12750</v>
      </c>
      <c r="T8" s="24">
        <f t="shared" si="7"/>
        <v>1530</v>
      </c>
      <c r="U8" s="21">
        <f t="shared" si="8"/>
        <v>100470</v>
      </c>
    </row>
    <row r="9" spans="1:21" ht="15" thickBot="1" x14ac:dyDescent="0.4">
      <c r="A9" s="5" t="s">
        <v>19</v>
      </c>
      <c r="B9" s="1">
        <v>37053</v>
      </c>
      <c r="C9" s="2"/>
      <c r="D9" s="1">
        <v>1685</v>
      </c>
      <c r="E9" s="2"/>
      <c r="F9" s="1">
        <v>34718</v>
      </c>
      <c r="G9" s="1">
        <v>2897</v>
      </c>
      <c r="H9" s="2">
        <v>132</v>
      </c>
      <c r="I9" s="1">
        <v>171956</v>
      </c>
      <c r="J9" s="1">
        <v>13443</v>
      </c>
      <c r="K9" s="9"/>
      <c r="L9" s="28">
        <f t="shared" si="0"/>
        <v>4.5475400102555796E-2</v>
      </c>
      <c r="M9" s="6">
        <f t="shared" si="1"/>
        <v>112333.33333333334</v>
      </c>
      <c r="N9" s="7">
        <f t="shared" si="2"/>
        <v>0.69093768545994072</v>
      </c>
      <c r="O9" s="7"/>
      <c r="P9" s="24">
        <f t="shared" si="3"/>
        <v>16850</v>
      </c>
      <c r="Q9" s="24">
        <f t="shared" si="4"/>
        <v>67400</v>
      </c>
      <c r="R9" s="24">
        <f t="shared" si="5"/>
        <v>28083.333333333336</v>
      </c>
      <c r="S9" s="24">
        <f t="shared" si="6"/>
        <v>14041.666666666668</v>
      </c>
      <c r="T9" s="24">
        <f t="shared" si="7"/>
        <v>1685</v>
      </c>
      <c r="U9" s="21">
        <f t="shared" si="8"/>
        <v>110648.33333333334</v>
      </c>
    </row>
    <row r="10" spans="1:21" ht="15" thickBot="1" x14ac:dyDescent="0.4">
      <c r="A10" s="5" t="s">
        <v>12</v>
      </c>
      <c r="B10" s="1">
        <v>36934</v>
      </c>
      <c r="C10" s="2"/>
      <c r="D10" s="1">
        <v>1688</v>
      </c>
      <c r="E10" s="2"/>
      <c r="F10" s="1">
        <v>34640</v>
      </c>
      <c r="G10" s="1">
        <v>2881</v>
      </c>
      <c r="H10" s="2">
        <v>132</v>
      </c>
      <c r="I10" s="1">
        <v>173316</v>
      </c>
      <c r="J10" s="1">
        <v>13518</v>
      </c>
      <c r="K10" s="9"/>
      <c r="L10" s="28">
        <f t="shared" si="0"/>
        <v>4.5703146152596526E-2</v>
      </c>
      <c r="M10" s="6">
        <f t="shared" si="1"/>
        <v>112533.33333333334</v>
      </c>
      <c r="N10" s="7">
        <f t="shared" si="2"/>
        <v>0.69218009478672993</v>
      </c>
      <c r="O10" s="7"/>
      <c r="P10" s="24">
        <f t="shared" si="3"/>
        <v>16880</v>
      </c>
      <c r="Q10" s="24">
        <f t="shared" si="4"/>
        <v>67520</v>
      </c>
      <c r="R10" s="24">
        <f t="shared" si="5"/>
        <v>28133.333333333336</v>
      </c>
      <c r="S10" s="24">
        <f t="shared" si="6"/>
        <v>14066.666666666668</v>
      </c>
      <c r="T10" s="24">
        <f t="shared" si="7"/>
        <v>1688</v>
      </c>
      <c r="U10" s="21">
        <f t="shared" si="8"/>
        <v>110845.33333333334</v>
      </c>
    </row>
    <row r="11" spans="1:21" ht="15" thickBot="1" x14ac:dyDescent="0.4">
      <c r="A11" s="5" t="s">
        <v>11</v>
      </c>
      <c r="B11" s="1">
        <v>35291</v>
      </c>
      <c r="C11" s="2"/>
      <c r="D11" s="1">
        <v>2977</v>
      </c>
      <c r="E11" s="2"/>
      <c r="F11" s="1">
        <v>29042</v>
      </c>
      <c r="G11" s="1">
        <v>3544</v>
      </c>
      <c r="H11" s="2">
        <v>299</v>
      </c>
      <c r="I11" s="1">
        <v>132175</v>
      </c>
      <c r="J11" s="1">
        <v>13274</v>
      </c>
      <c r="K11" s="9"/>
      <c r="L11" s="28">
        <f t="shared" si="0"/>
        <v>8.4355784760987221E-2</v>
      </c>
      <c r="M11" s="6">
        <f t="shared" si="1"/>
        <v>198466.66666666669</v>
      </c>
      <c r="N11" s="7">
        <f t="shared" si="2"/>
        <v>0.8536681222707424</v>
      </c>
      <c r="O11" s="7"/>
      <c r="P11" s="24">
        <f t="shared" si="3"/>
        <v>29770</v>
      </c>
      <c r="Q11" s="24">
        <f t="shared" si="4"/>
        <v>119080</v>
      </c>
      <c r="R11" s="24">
        <f t="shared" si="5"/>
        <v>49616.666666666672</v>
      </c>
      <c r="S11" s="24">
        <f t="shared" si="6"/>
        <v>24808.333333333336</v>
      </c>
      <c r="T11" s="24">
        <f t="shared" si="7"/>
        <v>2977</v>
      </c>
      <c r="U11" s="21">
        <f t="shared" si="8"/>
        <v>195489.66666666669</v>
      </c>
    </row>
    <row r="12" spans="1:21" ht="15" thickBot="1" x14ac:dyDescent="0.4">
      <c r="A12" s="5" t="s">
        <v>13</v>
      </c>
      <c r="B12" s="1">
        <v>29648</v>
      </c>
      <c r="C12" s="2"/>
      <c r="D12" s="2">
        <v>987</v>
      </c>
      <c r="E12" s="2"/>
      <c r="F12" s="1">
        <v>27975</v>
      </c>
      <c r="G12" s="1">
        <v>1439</v>
      </c>
      <c r="H12" s="2">
        <v>48</v>
      </c>
      <c r="I12" s="1">
        <v>303050</v>
      </c>
      <c r="J12" s="1">
        <v>14712</v>
      </c>
      <c r="K12" s="9"/>
      <c r="L12" s="28">
        <f t="shared" si="0"/>
        <v>3.3290609821910414E-2</v>
      </c>
      <c r="M12" s="6">
        <f t="shared" si="1"/>
        <v>65800</v>
      </c>
      <c r="N12" s="7">
        <f t="shared" si="2"/>
        <v>0.57484802431610937</v>
      </c>
      <c r="O12" s="7"/>
      <c r="P12" s="24">
        <f t="shared" si="3"/>
        <v>9870</v>
      </c>
      <c r="Q12" s="24">
        <f t="shared" si="4"/>
        <v>39480</v>
      </c>
      <c r="R12" s="24">
        <f t="shared" si="5"/>
        <v>16450</v>
      </c>
      <c r="S12" s="24">
        <f t="shared" si="6"/>
        <v>8225</v>
      </c>
      <c r="T12" s="24">
        <f t="shared" si="7"/>
        <v>987</v>
      </c>
      <c r="U12" s="21">
        <f t="shared" si="8"/>
        <v>64813</v>
      </c>
    </row>
    <row r="13" spans="1:21" ht="15" thickBot="1" x14ac:dyDescent="0.4">
      <c r="A13" s="5" t="s">
        <v>14</v>
      </c>
      <c r="B13" s="1">
        <v>25739</v>
      </c>
      <c r="C13" s="2"/>
      <c r="D13" s="1">
        <v>1599</v>
      </c>
      <c r="E13" s="2"/>
      <c r="F13" s="1">
        <v>24090</v>
      </c>
      <c r="G13" s="1">
        <v>5519</v>
      </c>
      <c r="H13" s="2">
        <v>343</v>
      </c>
      <c r="I13" s="1">
        <v>141858</v>
      </c>
      <c r="J13" s="1">
        <v>30418</v>
      </c>
      <c r="K13" s="10"/>
      <c r="L13" s="28">
        <f t="shared" si="0"/>
        <v>6.2123625626481216E-2</v>
      </c>
      <c r="M13" s="6">
        <f t="shared" si="1"/>
        <v>106600</v>
      </c>
      <c r="N13" s="7">
        <f t="shared" si="2"/>
        <v>0.77401500938086309</v>
      </c>
      <c r="O13" s="7"/>
      <c r="P13" s="24">
        <f t="shared" si="3"/>
        <v>15990</v>
      </c>
      <c r="Q13" s="24">
        <f t="shared" si="4"/>
        <v>63960</v>
      </c>
      <c r="R13" s="24">
        <f t="shared" si="5"/>
        <v>26650</v>
      </c>
      <c r="S13" s="24">
        <f t="shared" si="6"/>
        <v>13325</v>
      </c>
      <c r="T13" s="24">
        <f t="shared" si="7"/>
        <v>1599</v>
      </c>
      <c r="U13" s="21">
        <f t="shared" si="8"/>
        <v>105001</v>
      </c>
    </row>
    <row r="14" spans="1:21" ht="15" thickBot="1" x14ac:dyDescent="0.4">
      <c r="A14" s="5" t="s">
        <v>23</v>
      </c>
      <c r="B14" s="1">
        <v>23100</v>
      </c>
      <c r="C14" s="2"/>
      <c r="D14" s="1">
        <v>1639</v>
      </c>
      <c r="E14" s="2"/>
      <c r="F14" s="1">
        <v>21396</v>
      </c>
      <c r="G14" s="1">
        <v>6450</v>
      </c>
      <c r="H14" s="2">
        <v>458</v>
      </c>
      <c r="I14" s="1">
        <v>71497</v>
      </c>
      <c r="J14" s="1">
        <v>19963</v>
      </c>
      <c r="K14" s="9"/>
      <c r="L14" s="28">
        <f t="shared" si="0"/>
        <v>7.0952380952380947E-2</v>
      </c>
      <c r="M14" s="6">
        <f t="shared" si="1"/>
        <v>109266.66666666667</v>
      </c>
      <c r="N14" s="7">
        <f t="shared" si="2"/>
        <v>0.80418547895057968</v>
      </c>
      <c r="O14" s="7"/>
      <c r="P14" s="24">
        <f t="shared" si="3"/>
        <v>16390</v>
      </c>
      <c r="Q14" s="24">
        <f t="shared" si="4"/>
        <v>65560</v>
      </c>
      <c r="R14" s="24">
        <f t="shared" si="5"/>
        <v>27316.666666666668</v>
      </c>
      <c r="S14" s="24">
        <f t="shared" si="6"/>
        <v>13658.333333333334</v>
      </c>
      <c r="T14" s="24">
        <f t="shared" si="7"/>
        <v>1639</v>
      </c>
      <c r="U14" s="21">
        <f t="shared" si="8"/>
        <v>107627.66666666667</v>
      </c>
    </row>
    <row r="15" spans="1:21" ht="15" thickBot="1" x14ac:dyDescent="0.4">
      <c r="A15" s="5" t="s">
        <v>15</v>
      </c>
      <c r="B15" s="1">
        <v>22393</v>
      </c>
      <c r="C15" s="2"/>
      <c r="D15" s="2">
        <v>576</v>
      </c>
      <c r="E15" s="2"/>
      <c r="F15" s="1">
        <v>17011</v>
      </c>
      <c r="G15" s="2">
        <v>803</v>
      </c>
      <c r="H15" s="2">
        <v>21</v>
      </c>
      <c r="I15" s="1">
        <v>225078</v>
      </c>
      <c r="J15" s="1">
        <v>8072</v>
      </c>
      <c r="K15" s="9"/>
      <c r="L15" s="28">
        <f t="shared" si="0"/>
        <v>2.5722323940517124E-2</v>
      </c>
      <c r="M15" s="6">
        <f t="shared" si="1"/>
        <v>38400</v>
      </c>
      <c r="N15" s="7">
        <f t="shared" si="2"/>
        <v>0.55700520833333333</v>
      </c>
      <c r="O15" s="7"/>
      <c r="P15" s="24">
        <f t="shared" si="3"/>
        <v>5760</v>
      </c>
      <c r="Q15" s="24">
        <f t="shared" si="4"/>
        <v>23040</v>
      </c>
      <c r="R15" s="24">
        <f t="shared" si="5"/>
        <v>9600</v>
      </c>
      <c r="S15" s="24">
        <f t="shared" si="6"/>
        <v>4800</v>
      </c>
      <c r="T15" s="24">
        <f t="shared" si="7"/>
        <v>576</v>
      </c>
      <c r="U15" s="21">
        <f t="shared" si="8"/>
        <v>37824</v>
      </c>
    </row>
    <row r="16" spans="1:21" ht="15" thickBot="1" x14ac:dyDescent="0.4">
      <c r="A16" s="5" t="s">
        <v>16</v>
      </c>
      <c r="B16" s="1">
        <v>21883</v>
      </c>
      <c r="C16" s="2"/>
      <c r="D16" s="2">
        <v>881</v>
      </c>
      <c r="E16" s="2"/>
      <c r="F16" s="1">
        <v>20971</v>
      </c>
      <c r="G16" s="1">
        <v>2125</v>
      </c>
      <c r="H16" s="2">
        <v>86</v>
      </c>
      <c r="I16" s="1">
        <v>101062</v>
      </c>
      <c r="J16" s="1">
        <v>9814</v>
      </c>
      <c r="K16" s="9"/>
      <c r="L16" s="28">
        <f t="shared" si="0"/>
        <v>4.0259562217246261E-2</v>
      </c>
      <c r="M16" s="6">
        <f t="shared" si="1"/>
        <v>58733.333333333336</v>
      </c>
      <c r="N16" s="7">
        <f t="shared" si="2"/>
        <v>0.64294551645856979</v>
      </c>
      <c r="O16" s="7"/>
      <c r="P16" s="24">
        <f t="shared" si="3"/>
        <v>8810</v>
      </c>
      <c r="Q16" s="24">
        <f t="shared" si="4"/>
        <v>35240</v>
      </c>
      <c r="R16" s="24">
        <f t="shared" si="5"/>
        <v>14683.333333333334</v>
      </c>
      <c r="S16" s="24">
        <f t="shared" si="6"/>
        <v>7341.666666666667</v>
      </c>
      <c r="T16" s="24">
        <f t="shared" si="7"/>
        <v>881</v>
      </c>
      <c r="U16" s="21">
        <f t="shared" si="8"/>
        <v>57852.333333333336</v>
      </c>
    </row>
    <row r="17" spans="1:21" ht="15" thickBot="1" x14ac:dyDescent="0.4">
      <c r="A17" s="5" t="s">
        <v>26</v>
      </c>
      <c r="B17" s="1">
        <v>15737</v>
      </c>
      <c r="C17" s="2"/>
      <c r="D17" s="2">
        <v>748</v>
      </c>
      <c r="E17" s="2"/>
      <c r="F17" s="1">
        <v>13949</v>
      </c>
      <c r="G17" s="1">
        <v>2621</v>
      </c>
      <c r="H17" s="2">
        <v>125</v>
      </c>
      <c r="I17" s="1">
        <v>80100</v>
      </c>
      <c r="J17" s="1">
        <v>13342</v>
      </c>
      <c r="K17" s="10"/>
      <c r="L17" s="28">
        <f t="shared" si="0"/>
        <v>4.753129567261867E-2</v>
      </c>
      <c r="M17" s="6">
        <f t="shared" si="1"/>
        <v>49866.666666666672</v>
      </c>
      <c r="N17" s="7">
        <f t="shared" si="2"/>
        <v>0.72027406417112305</v>
      </c>
      <c r="O17" s="7"/>
      <c r="P17" s="24">
        <f t="shared" si="3"/>
        <v>7480</v>
      </c>
      <c r="Q17" s="24">
        <f t="shared" si="4"/>
        <v>29920</v>
      </c>
      <c r="R17" s="24">
        <f t="shared" si="5"/>
        <v>12466.666666666668</v>
      </c>
      <c r="S17" s="24">
        <f t="shared" si="6"/>
        <v>6233.3333333333339</v>
      </c>
      <c r="T17" s="24">
        <f t="shared" si="7"/>
        <v>748</v>
      </c>
      <c r="U17" s="21">
        <f t="shared" si="8"/>
        <v>49118.666666666672</v>
      </c>
    </row>
    <row r="18" spans="1:21" ht="15" thickBot="1" x14ac:dyDescent="0.4">
      <c r="A18" s="5" t="s">
        <v>21</v>
      </c>
      <c r="B18" s="1">
        <v>14694</v>
      </c>
      <c r="C18" s="2"/>
      <c r="D18" s="2">
        <v>656</v>
      </c>
      <c r="E18" s="2"/>
      <c r="F18" s="1">
        <v>13918</v>
      </c>
      <c r="G18" s="1">
        <v>1262</v>
      </c>
      <c r="H18" s="2">
        <v>56</v>
      </c>
      <c r="I18" s="1">
        <v>102325</v>
      </c>
      <c r="J18" s="1">
        <v>8789</v>
      </c>
      <c r="K18" s="9"/>
      <c r="L18" s="28">
        <f t="shared" si="0"/>
        <v>4.464407241050769E-2</v>
      </c>
      <c r="M18" s="6">
        <f t="shared" si="1"/>
        <v>43733.333333333336</v>
      </c>
      <c r="N18" s="7">
        <f t="shared" si="2"/>
        <v>0.68175304878048781</v>
      </c>
      <c r="O18" s="7"/>
      <c r="P18" s="24">
        <f t="shared" si="3"/>
        <v>6560</v>
      </c>
      <c r="Q18" s="24">
        <f t="shared" si="4"/>
        <v>26240</v>
      </c>
      <c r="R18" s="24">
        <f t="shared" si="5"/>
        <v>10933.333333333334</v>
      </c>
      <c r="S18" s="24">
        <f t="shared" si="6"/>
        <v>5466.666666666667</v>
      </c>
      <c r="T18" s="24">
        <f t="shared" si="7"/>
        <v>656</v>
      </c>
      <c r="U18" s="21">
        <f t="shared" si="8"/>
        <v>43077.333333333336</v>
      </c>
    </row>
    <row r="19" spans="1:21" ht="15" thickBot="1" x14ac:dyDescent="0.4">
      <c r="A19" s="5" t="s">
        <v>27</v>
      </c>
      <c r="B19" s="1">
        <v>13039</v>
      </c>
      <c r="C19" s="2"/>
      <c r="D19" s="2">
        <v>706</v>
      </c>
      <c r="E19" s="2"/>
      <c r="F19" s="1">
        <v>12319</v>
      </c>
      <c r="G19" s="1">
        <v>1964</v>
      </c>
      <c r="H19" s="2">
        <v>106</v>
      </c>
      <c r="I19" s="1">
        <v>72040</v>
      </c>
      <c r="J19" s="1">
        <v>10854</v>
      </c>
      <c r="K19" s="9"/>
      <c r="L19" s="28">
        <f t="shared" si="0"/>
        <v>5.4145256538078071E-2</v>
      </c>
      <c r="M19" s="6">
        <f t="shared" si="1"/>
        <v>47066.666666666672</v>
      </c>
      <c r="N19" s="7">
        <f t="shared" si="2"/>
        <v>0.73826487252124651</v>
      </c>
      <c r="O19" s="7"/>
      <c r="P19" s="24">
        <f t="shared" si="3"/>
        <v>7060.0000000000009</v>
      </c>
      <c r="Q19" s="24">
        <f t="shared" si="4"/>
        <v>28240.000000000004</v>
      </c>
      <c r="R19" s="24">
        <f t="shared" si="5"/>
        <v>11766.666666666668</v>
      </c>
      <c r="S19" s="24">
        <f t="shared" si="6"/>
        <v>5883.3333333333339</v>
      </c>
      <c r="T19" s="24">
        <f t="shared" si="7"/>
        <v>706</v>
      </c>
      <c r="U19" s="21">
        <f t="shared" si="8"/>
        <v>46360.666666666672</v>
      </c>
    </row>
    <row r="20" spans="1:21" ht="15" thickBot="1" x14ac:dyDescent="0.4">
      <c r="A20" s="5" t="s">
        <v>9</v>
      </c>
      <c r="B20" s="1">
        <v>12753</v>
      </c>
      <c r="C20" s="2"/>
      <c r="D20" s="2">
        <v>711</v>
      </c>
      <c r="E20" s="2"/>
      <c r="F20" s="1">
        <v>10260</v>
      </c>
      <c r="G20" s="1">
        <v>1748</v>
      </c>
      <c r="H20" s="2">
        <v>97</v>
      </c>
      <c r="I20" s="1">
        <v>153376</v>
      </c>
      <c r="J20" s="1">
        <v>21027</v>
      </c>
      <c r="K20" s="9"/>
      <c r="L20" s="28">
        <f t="shared" si="0"/>
        <v>5.5751587861679608E-2</v>
      </c>
      <c r="M20" s="6">
        <f t="shared" si="1"/>
        <v>47400</v>
      </c>
      <c r="N20" s="7">
        <f t="shared" si="2"/>
        <v>0.78354430379746831</v>
      </c>
      <c r="O20" s="7"/>
      <c r="P20" s="24">
        <f t="shared" si="3"/>
        <v>7110</v>
      </c>
      <c r="Q20" s="24">
        <f t="shared" si="4"/>
        <v>28440</v>
      </c>
      <c r="R20" s="24">
        <f t="shared" si="5"/>
        <v>11850</v>
      </c>
      <c r="S20" s="24">
        <f t="shared" si="6"/>
        <v>5925</v>
      </c>
      <c r="T20" s="24">
        <f t="shared" si="7"/>
        <v>711</v>
      </c>
      <c r="U20" s="21">
        <f t="shared" si="8"/>
        <v>46689</v>
      </c>
    </row>
    <row r="21" spans="1:21" ht="15" thickBot="1" x14ac:dyDescent="0.4">
      <c r="A21" s="5" t="s">
        <v>18</v>
      </c>
      <c r="B21" s="1">
        <v>11262</v>
      </c>
      <c r="C21" s="2"/>
      <c r="D21" s="2">
        <v>552</v>
      </c>
      <c r="E21" s="2"/>
      <c r="F21" s="1">
        <v>10151</v>
      </c>
      <c r="G21" s="1">
        <v>2036</v>
      </c>
      <c r="H21" s="2">
        <v>100</v>
      </c>
      <c r="I21" s="1">
        <v>52324</v>
      </c>
      <c r="J21" s="1">
        <v>9460</v>
      </c>
      <c r="K21" s="10"/>
      <c r="L21" s="28">
        <f t="shared" si="0"/>
        <v>4.9014384656366546E-2</v>
      </c>
      <c r="M21" s="6">
        <f t="shared" si="1"/>
        <v>36800</v>
      </c>
      <c r="N21" s="7">
        <f t="shared" si="2"/>
        <v>0.72415760869565216</v>
      </c>
      <c r="O21" s="7"/>
      <c r="P21" s="24">
        <f t="shared" si="3"/>
        <v>5520</v>
      </c>
      <c r="Q21" s="24">
        <f t="shared" si="4"/>
        <v>22080</v>
      </c>
      <c r="R21" s="24">
        <f t="shared" si="5"/>
        <v>9200</v>
      </c>
      <c r="S21" s="24">
        <f t="shared" si="6"/>
        <v>4600</v>
      </c>
      <c r="T21" s="24">
        <f t="shared" si="7"/>
        <v>552</v>
      </c>
      <c r="U21" s="21">
        <f t="shared" si="8"/>
        <v>36248</v>
      </c>
    </row>
    <row r="22" spans="1:21" ht="15" thickBot="1" x14ac:dyDescent="0.4">
      <c r="A22" s="5" t="s">
        <v>29</v>
      </c>
      <c r="B22" s="1">
        <v>10998</v>
      </c>
      <c r="C22" s="2"/>
      <c r="D22" s="2">
        <v>372</v>
      </c>
      <c r="E22" s="2"/>
      <c r="F22" s="1">
        <v>9059</v>
      </c>
      <c r="G22" s="1">
        <v>1307</v>
      </c>
      <c r="H22" s="2">
        <v>44</v>
      </c>
      <c r="I22" s="1">
        <v>64518</v>
      </c>
      <c r="J22" s="1">
        <v>7668</v>
      </c>
      <c r="K22" s="9"/>
      <c r="L22" s="28">
        <f t="shared" si="0"/>
        <v>3.3824331696672122E-2</v>
      </c>
      <c r="M22" s="6">
        <f t="shared" si="1"/>
        <v>24800</v>
      </c>
      <c r="N22" s="7">
        <f t="shared" si="2"/>
        <v>0.63471774193548391</v>
      </c>
      <c r="O22" s="7"/>
      <c r="P22" s="24">
        <f t="shared" si="3"/>
        <v>3720</v>
      </c>
      <c r="Q22" s="24">
        <f t="shared" si="4"/>
        <v>14880</v>
      </c>
      <c r="R22" s="24">
        <f t="shared" si="5"/>
        <v>6200</v>
      </c>
      <c r="S22" s="24">
        <f t="shared" si="6"/>
        <v>3100</v>
      </c>
      <c r="T22" s="24">
        <f t="shared" si="7"/>
        <v>372</v>
      </c>
      <c r="U22" s="21">
        <f t="shared" si="8"/>
        <v>24428</v>
      </c>
    </row>
    <row r="23" spans="1:21" ht="15" thickBot="1" x14ac:dyDescent="0.4">
      <c r="A23" s="5" t="s">
        <v>20</v>
      </c>
      <c r="B23" s="1">
        <v>8266</v>
      </c>
      <c r="C23" s="2"/>
      <c r="D23" s="2">
        <v>170</v>
      </c>
      <c r="E23" s="2"/>
      <c r="F23" s="1">
        <v>3903</v>
      </c>
      <c r="G23" s="1">
        <v>1243</v>
      </c>
      <c r="H23" s="2">
        <v>26</v>
      </c>
      <c r="I23" s="1">
        <v>123100</v>
      </c>
      <c r="J23" s="1">
        <v>18508</v>
      </c>
      <c r="K23" s="9"/>
      <c r="L23" s="28">
        <f t="shared" si="0"/>
        <v>2.0566174691507379E-2</v>
      </c>
      <c r="M23" s="6">
        <f t="shared" si="1"/>
        <v>11333.333333333334</v>
      </c>
      <c r="N23" s="7">
        <f t="shared" si="2"/>
        <v>0.65561764705882353</v>
      </c>
      <c r="O23" s="7"/>
      <c r="P23" s="24">
        <f t="shared" si="3"/>
        <v>1700</v>
      </c>
      <c r="Q23" s="24">
        <f t="shared" si="4"/>
        <v>6800</v>
      </c>
      <c r="R23" s="24">
        <f t="shared" si="5"/>
        <v>2833.3333333333335</v>
      </c>
      <c r="S23" s="24">
        <f t="shared" si="6"/>
        <v>1416.6666666666667</v>
      </c>
      <c r="T23" s="24">
        <f t="shared" si="7"/>
        <v>170</v>
      </c>
      <c r="U23" s="21">
        <f t="shared" si="8"/>
        <v>11163.333333333334</v>
      </c>
    </row>
    <row r="24" spans="1:21" ht="15" thickBot="1" x14ac:dyDescent="0.4">
      <c r="A24" s="5" t="s">
        <v>24</v>
      </c>
      <c r="B24" s="1">
        <v>7854</v>
      </c>
      <c r="C24" s="2"/>
      <c r="D24" s="2">
        <v>281</v>
      </c>
      <c r="E24" s="2"/>
      <c r="F24" s="1">
        <v>6690</v>
      </c>
      <c r="G24" s="2">
        <v>773</v>
      </c>
      <c r="H24" s="2">
        <v>28</v>
      </c>
      <c r="I24" s="1">
        <v>96185</v>
      </c>
      <c r="J24" s="1">
        <v>9471</v>
      </c>
      <c r="K24" s="9"/>
      <c r="L24" s="28">
        <f t="shared" si="0"/>
        <v>3.5777947542653427E-2</v>
      </c>
      <c r="M24" s="6">
        <f t="shared" si="1"/>
        <v>18733.333333333336</v>
      </c>
      <c r="N24" s="7">
        <f t="shared" si="2"/>
        <v>0.64288256227758012</v>
      </c>
      <c r="O24" s="7"/>
      <c r="P24" s="24">
        <f t="shared" si="3"/>
        <v>2810.0000000000005</v>
      </c>
      <c r="Q24" s="24">
        <f t="shared" si="4"/>
        <v>11240.000000000002</v>
      </c>
      <c r="R24" s="24">
        <f t="shared" si="5"/>
        <v>4683.3333333333339</v>
      </c>
      <c r="S24" s="24">
        <f t="shared" si="6"/>
        <v>2341.666666666667</v>
      </c>
      <c r="T24" s="24">
        <f t="shared" si="7"/>
        <v>281</v>
      </c>
      <c r="U24" s="21">
        <f t="shared" si="8"/>
        <v>18452.333333333336</v>
      </c>
    </row>
    <row r="25" spans="1:21" ht="15" thickBot="1" x14ac:dyDescent="0.4">
      <c r="A25" s="5" t="s">
        <v>35</v>
      </c>
      <c r="B25" s="1">
        <v>6384</v>
      </c>
      <c r="C25" s="2"/>
      <c r="D25" s="2">
        <v>243</v>
      </c>
      <c r="E25" s="2"/>
      <c r="F25" s="1">
        <v>5594</v>
      </c>
      <c r="G25" s="1">
        <v>1048</v>
      </c>
      <c r="H25" s="2">
        <v>40</v>
      </c>
      <c r="I25" s="1">
        <v>59266</v>
      </c>
      <c r="J25" s="1">
        <v>9732</v>
      </c>
      <c r="K25" s="9"/>
      <c r="L25" s="28">
        <f t="shared" si="0"/>
        <v>3.8063909774436092E-2</v>
      </c>
      <c r="M25" s="6">
        <f t="shared" si="1"/>
        <v>16200</v>
      </c>
      <c r="N25" s="7">
        <f t="shared" si="2"/>
        <v>0.65469135802469136</v>
      </c>
      <c r="O25" s="7"/>
      <c r="P25" s="24">
        <f t="shared" si="3"/>
        <v>2430</v>
      </c>
      <c r="Q25" s="24">
        <f t="shared" si="4"/>
        <v>9720</v>
      </c>
      <c r="R25" s="24">
        <f t="shared" si="5"/>
        <v>4050</v>
      </c>
      <c r="S25" s="24">
        <f t="shared" si="6"/>
        <v>2025</v>
      </c>
      <c r="T25" s="24">
        <f t="shared" si="7"/>
        <v>243</v>
      </c>
      <c r="U25" s="21">
        <f t="shared" si="8"/>
        <v>15957</v>
      </c>
    </row>
    <row r="26" spans="1:21" ht="15" thickBot="1" x14ac:dyDescent="0.4">
      <c r="A26" s="5" t="s">
        <v>40</v>
      </c>
      <c r="B26" s="1">
        <v>6256</v>
      </c>
      <c r="C26" s="2"/>
      <c r="D26" s="2">
        <v>189</v>
      </c>
      <c r="E26" s="2"/>
      <c r="F26" s="1">
        <v>5725</v>
      </c>
      <c r="G26" s="1">
        <v>5921</v>
      </c>
      <c r="H26" s="2">
        <v>179</v>
      </c>
      <c r="I26" s="1">
        <v>44419</v>
      </c>
      <c r="J26" s="1">
        <v>42039</v>
      </c>
      <c r="K26" s="9"/>
      <c r="L26" s="28">
        <f t="shared" si="0"/>
        <v>3.0210997442455242E-2</v>
      </c>
      <c r="M26" s="6">
        <f t="shared" si="1"/>
        <v>12600</v>
      </c>
      <c r="N26" s="7">
        <f t="shared" si="2"/>
        <v>0.54563492063492058</v>
      </c>
      <c r="O26" s="7"/>
      <c r="P26" s="24">
        <f t="shared" si="3"/>
        <v>1890</v>
      </c>
      <c r="Q26" s="24">
        <f t="shared" si="4"/>
        <v>7560</v>
      </c>
      <c r="R26" s="24">
        <f t="shared" si="5"/>
        <v>3150</v>
      </c>
      <c r="S26" s="24">
        <f t="shared" si="6"/>
        <v>1575</v>
      </c>
      <c r="T26" s="24">
        <f t="shared" si="7"/>
        <v>189</v>
      </c>
      <c r="U26" s="21">
        <f t="shared" si="8"/>
        <v>12411</v>
      </c>
    </row>
    <row r="27" spans="1:21" ht="15" thickBot="1" x14ac:dyDescent="0.4">
      <c r="A27" s="5" t="s">
        <v>36</v>
      </c>
      <c r="B27" s="1">
        <v>5832</v>
      </c>
      <c r="C27" s="2"/>
      <c r="D27" s="2">
        <v>201</v>
      </c>
      <c r="E27" s="2"/>
      <c r="F27" s="1">
        <v>5611</v>
      </c>
      <c r="G27" s="1">
        <v>1199</v>
      </c>
      <c r="H27" s="2">
        <v>41</v>
      </c>
      <c r="I27" s="1">
        <v>52641</v>
      </c>
      <c r="J27" s="1">
        <v>10821</v>
      </c>
      <c r="K27" s="10"/>
      <c r="L27" s="28">
        <f t="shared" si="0"/>
        <v>3.446502057613169E-2</v>
      </c>
      <c r="M27" s="6">
        <f t="shared" si="1"/>
        <v>13400</v>
      </c>
      <c r="N27" s="7">
        <f t="shared" si="2"/>
        <v>0.58126865671641792</v>
      </c>
      <c r="O27" s="7"/>
      <c r="P27" s="24">
        <f t="shared" si="3"/>
        <v>2010</v>
      </c>
      <c r="Q27" s="24">
        <f t="shared" si="4"/>
        <v>8040</v>
      </c>
      <c r="R27" s="24">
        <f t="shared" si="5"/>
        <v>3350</v>
      </c>
      <c r="S27" s="24">
        <f t="shared" si="6"/>
        <v>1675</v>
      </c>
      <c r="T27" s="24">
        <f t="shared" si="7"/>
        <v>201</v>
      </c>
      <c r="U27" s="21">
        <f t="shared" si="8"/>
        <v>13199</v>
      </c>
    </row>
    <row r="28" spans="1:21" ht="15" thickBot="1" x14ac:dyDescent="0.4">
      <c r="A28" s="5" t="s">
        <v>33</v>
      </c>
      <c r="B28" s="1">
        <v>5769</v>
      </c>
      <c r="C28" s="2"/>
      <c r="D28" s="2">
        <v>249</v>
      </c>
      <c r="E28" s="2"/>
      <c r="F28" s="1">
        <v>5450</v>
      </c>
      <c r="G28" s="2">
        <v>830</v>
      </c>
      <c r="H28" s="2">
        <v>36</v>
      </c>
      <c r="I28" s="1">
        <v>58697</v>
      </c>
      <c r="J28" s="1">
        <v>8450</v>
      </c>
      <c r="K28" s="10"/>
      <c r="L28" s="28">
        <f t="shared" si="0"/>
        <v>4.3161726469058762E-2</v>
      </c>
      <c r="M28" s="6">
        <f t="shared" si="1"/>
        <v>16600</v>
      </c>
      <c r="N28" s="7">
        <f t="shared" si="2"/>
        <v>0.67168674698795183</v>
      </c>
      <c r="O28" s="7"/>
      <c r="P28" s="24">
        <f t="shared" si="3"/>
        <v>2490</v>
      </c>
      <c r="Q28" s="24">
        <f t="shared" si="4"/>
        <v>9960</v>
      </c>
      <c r="R28" s="24">
        <f t="shared" si="5"/>
        <v>4150</v>
      </c>
      <c r="S28" s="24">
        <f t="shared" si="6"/>
        <v>2075</v>
      </c>
      <c r="T28" s="24">
        <f t="shared" si="7"/>
        <v>249</v>
      </c>
      <c r="U28" s="21">
        <f t="shared" si="8"/>
        <v>16351</v>
      </c>
    </row>
    <row r="29" spans="1:21" ht="15" thickBot="1" x14ac:dyDescent="0.4">
      <c r="A29" s="5" t="s">
        <v>30</v>
      </c>
      <c r="B29" s="1">
        <v>5153</v>
      </c>
      <c r="C29" s="2"/>
      <c r="D29" s="2">
        <v>201</v>
      </c>
      <c r="E29" s="2"/>
      <c r="F29" s="1">
        <v>4952</v>
      </c>
      <c r="G29" s="1">
        <v>1724</v>
      </c>
      <c r="H29" s="2">
        <v>67</v>
      </c>
      <c r="I29" s="1">
        <v>55389</v>
      </c>
      <c r="J29" s="1">
        <v>18532</v>
      </c>
      <c r="K29" s="9"/>
      <c r="L29" s="28">
        <f t="shared" si="0"/>
        <v>3.9006404036483602E-2</v>
      </c>
      <c r="M29" s="6">
        <f t="shared" si="1"/>
        <v>13400</v>
      </c>
      <c r="N29" s="7">
        <f t="shared" si="2"/>
        <v>0.6304477611940299</v>
      </c>
      <c r="O29" s="7"/>
      <c r="P29" s="24">
        <f t="shared" si="3"/>
        <v>2010</v>
      </c>
      <c r="Q29" s="24">
        <f t="shared" si="4"/>
        <v>8040</v>
      </c>
      <c r="R29" s="24">
        <f t="shared" si="5"/>
        <v>3350</v>
      </c>
      <c r="S29" s="24">
        <f t="shared" si="6"/>
        <v>1675</v>
      </c>
      <c r="T29" s="24">
        <f t="shared" si="7"/>
        <v>201</v>
      </c>
      <c r="U29" s="21">
        <f t="shared" si="8"/>
        <v>13199</v>
      </c>
    </row>
    <row r="30" spans="1:21" ht="15" thickBot="1" x14ac:dyDescent="0.4">
      <c r="A30" s="5" t="s">
        <v>22</v>
      </c>
      <c r="B30" s="1">
        <v>5052</v>
      </c>
      <c r="C30" s="2"/>
      <c r="D30" s="2">
        <v>257</v>
      </c>
      <c r="E30" s="2"/>
      <c r="F30" s="1">
        <v>4601</v>
      </c>
      <c r="G30" s="2">
        <v>874</v>
      </c>
      <c r="H30" s="2">
        <v>44</v>
      </c>
      <c r="I30" s="1">
        <v>56508</v>
      </c>
      <c r="J30" s="1">
        <v>9779</v>
      </c>
      <c r="K30" s="9"/>
      <c r="L30" s="28">
        <f t="shared" si="0"/>
        <v>5.0870942201108472E-2</v>
      </c>
      <c r="M30" s="6">
        <f t="shared" si="1"/>
        <v>17133.333333333336</v>
      </c>
      <c r="N30" s="7">
        <f t="shared" si="2"/>
        <v>0.73145914396887168</v>
      </c>
      <c r="O30" s="7"/>
      <c r="P30" s="24">
        <f t="shared" si="3"/>
        <v>2570.0000000000005</v>
      </c>
      <c r="Q30" s="24">
        <f t="shared" si="4"/>
        <v>10280.000000000002</v>
      </c>
      <c r="R30" s="24">
        <f t="shared" si="5"/>
        <v>4283.3333333333339</v>
      </c>
      <c r="S30" s="24">
        <f t="shared" si="6"/>
        <v>2141.666666666667</v>
      </c>
      <c r="T30" s="24">
        <f t="shared" si="7"/>
        <v>257</v>
      </c>
      <c r="U30" s="21">
        <f t="shared" si="8"/>
        <v>16876.333333333336</v>
      </c>
    </row>
    <row r="31" spans="1:21" ht="15" thickBot="1" x14ac:dyDescent="0.4">
      <c r="A31" s="5" t="s">
        <v>25</v>
      </c>
      <c r="B31" s="1">
        <v>4917</v>
      </c>
      <c r="C31" s="2"/>
      <c r="D31" s="2">
        <v>150</v>
      </c>
      <c r="E31" s="2"/>
      <c r="F31" s="1">
        <v>2029</v>
      </c>
      <c r="G31" s="2">
        <v>992</v>
      </c>
      <c r="H31" s="2">
        <v>30</v>
      </c>
      <c r="I31" s="1">
        <v>44463</v>
      </c>
      <c r="J31" s="1">
        <v>8972</v>
      </c>
      <c r="K31" s="9"/>
      <c r="L31" s="28">
        <f t="shared" si="0"/>
        <v>3.0506406345332519E-2</v>
      </c>
      <c r="M31" s="6">
        <f t="shared" si="1"/>
        <v>10000</v>
      </c>
      <c r="N31" s="7">
        <f t="shared" si="2"/>
        <v>0.79710000000000003</v>
      </c>
      <c r="O31" s="7"/>
      <c r="P31" s="24">
        <f t="shared" si="3"/>
        <v>1500</v>
      </c>
      <c r="Q31" s="24">
        <f t="shared" si="4"/>
        <v>6000</v>
      </c>
      <c r="R31" s="24">
        <f t="shared" si="5"/>
        <v>2500</v>
      </c>
      <c r="S31" s="24">
        <f t="shared" si="6"/>
        <v>1250</v>
      </c>
      <c r="T31" s="24">
        <f t="shared" si="7"/>
        <v>150</v>
      </c>
      <c r="U31" s="21">
        <f t="shared" si="8"/>
        <v>9850</v>
      </c>
    </row>
    <row r="32" spans="1:21" ht="15" thickBot="1" x14ac:dyDescent="0.4">
      <c r="A32" s="5" t="s">
        <v>31</v>
      </c>
      <c r="B32" s="1">
        <v>4208</v>
      </c>
      <c r="C32" s="2"/>
      <c r="D32" s="2">
        <v>189</v>
      </c>
      <c r="E32" s="2"/>
      <c r="F32" s="1">
        <v>2178</v>
      </c>
      <c r="G32" s="1">
        <v>1440</v>
      </c>
      <c r="H32" s="2">
        <v>65</v>
      </c>
      <c r="I32" s="1">
        <v>42709</v>
      </c>
      <c r="J32" s="1">
        <v>14612</v>
      </c>
      <c r="K32" s="9"/>
      <c r="L32" s="28">
        <f t="shared" si="0"/>
        <v>4.4914448669201523E-2</v>
      </c>
      <c r="M32" s="32">
        <f t="shared" si="1"/>
        <v>12600</v>
      </c>
      <c r="N32" s="33">
        <f t="shared" si="2"/>
        <v>0.82714285714285718</v>
      </c>
      <c r="O32" s="7"/>
      <c r="P32" s="24">
        <f t="shared" si="3"/>
        <v>1890</v>
      </c>
      <c r="Q32" s="24">
        <f t="shared" si="4"/>
        <v>7560</v>
      </c>
      <c r="R32" s="24">
        <f t="shared" si="5"/>
        <v>3150</v>
      </c>
      <c r="S32" s="24">
        <f t="shared" si="6"/>
        <v>1575</v>
      </c>
      <c r="T32" s="24">
        <f t="shared" si="7"/>
        <v>189</v>
      </c>
      <c r="U32" s="21">
        <f t="shared" si="8"/>
        <v>12411</v>
      </c>
    </row>
    <row r="33" spans="1:21" ht="15" thickBot="1" x14ac:dyDescent="0.4">
      <c r="A33" s="5" t="s">
        <v>41</v>
      </c>
      <c r="B33" s="1">
        <v>3924</v>
      </c>
      <c r="C33" s="2"/>
      <c r="D33" s="2">
        <v>96</v>
      </c>
      <c r="E33" s="2"/>
      <c r="F33" s="1">
        <v>2336</v>
      </c>
      <c r="G33" s="1">
        <v>1253</v>
      </c>
      <c r="H33" s="2">
        <v>31</v>
      </c>
      <c r="I33" s="1">
        <v>29262</v>
      </c>
      <c r="J33" s="1">
        <v>9341</v>
      </c>
      <c r="K33" s="9"/>
      <c r="L33" s="28">
        <f t="shared" si="0"/>
        <v>2.4464831804281346E-2</v>
      </c>
      <c r="M33" s="6">
        <f t="shared" si="1"/>
        <v>6400</v>
      </c>
      <c r="N33" s="7">
        <f t="shared" si="2"/>
        <v>0.63500000000000001</v>
      </c>
      <c r="O33" s="7"/>
      <c r="P33" s="24">
        <f t="shared" si="3"/>
        <v>960</v>
      </c>
      <c r="Q33" s="24">
        <f t="shared" si="4"/>
        <v>3840</v>
      </c>
      <c r="R33" s="24">
        <f t="shared" si="5"/>
        <v>1600</v>
      </c>
      <c r="S33" s="24">
        <f t="shared" si="6"/>
        <v>800</v>
      </c>
      <c r="T33" s="24">
        <f t="shared" si="7"/>
        <v>96</v>
      </c>
      <c r="U33" s="21">
        <f t="shared" si="8"/>
        <v>6304</v>
      </c>
    </row>
    <row r="34" spans="1:21" ht="15" thickBot="1" x14ac:dyDescent="0.4">
      <c r="A34" s="5" t="s">
        <v>28</v>
      </c>
      <c r="B34" s="1">
        <v>3612</v>
      </c>
      <c r="C34" s="2"/>
      <c r="D34" s="2">
        <v>35</v>
      </c>
      <c r="E34" s="2"/>
      <c r="F34" s="1">
        <v>2689</v>
      </c>
      <c r="G34" s="1">
        <v>1186</v>
      </c>
      <c r="H34" s="2">
        <v>11</v>
      </c>
      <c r="I34" s="1">
        <v>80627</v>
      </c>
      <c r="J34" s="1">
        <v>26475</v>
      </c>
      <c r="K34" s="10"/>
      <c r="L34" s="28">
        <f t="shared" si="0"/>
        <v>9.6899224806201549E-3</v>
      </c>
      <c r="M34" s="6">
        <f t="shared" si="1"/>
        <v>2333.3333333333335</v>
      </c>
      <c r="N34" s="7">
        <f t="shared" si="2"/>
        <v>0.15242857142857136</v>
      </c>
      <c r="O34" s="7"/>
      <c r="P34" s="24">
        <f t="shared" si="3"/>
        <v>350</v>
      </c>
      <c r="Q34" s="24">
        <f t="shared" si="4"/>
        <v>1400</v>
      </c>
      <c r="R34" s="24">
        <f t="shared" si="5"/>
        <v>583.33333333333337</v>
      </c>
      <c r="S34" s="24">
        <f t="shared" si="6"/>
        <v>291.66666666666669</v>
      </c>
      <c r="T34" s="24">
        <f t="shared" si="7"/>
        <v>35</v>
      </c>
      <c r="U34" s="21">
        <f t="shared" si="8"/>
        <v>2298.3333333333335</v>
      </c>
    </row>
    <row r="35" spans="1:21" ht="15" thickBot="1" x14ac:dyDescent="0.4">
      <c r="A35" s="5" t="s">
        <v>38</v>
      </c>
      <c r="B35" s="1">
        <v>3481</v>
      </c>
      <c r="C35" s="2"/>
      <c r="D35" s="2">
        <v>191</v>
      </c>
      <c r="E35" s="2"/>
      <c r="F35" s="1">
        <v>2168</v>
      </c>
      <c r="G35" s="2">
        <v>784</v>
      </c>
      <c r="H35" s="2">
        <v>43</v>
      </c>
      <c r="I35" s="1">
        <v>42844</v>
      </c>
      <c r="J35" s="1">
        <v>9649</v>
      </c>
      <c r="K35" s="10"/>
      <c r="L35" s="28">
        <f t="shared" si="0"/>
        <v>5.4869290433783392E-2</v>
      </c>
      <c r="M35" s="6">
        <f t="shared" si="1"/>
        <v>12733.333333333334</v>
      </c>
      <c r="N35" s="7">
        <f t="shared" si="2"/>
        <v>0.82973821989528795</v>
      </c>
      <c r="O35" s="7"/>
      <c r="P35" s="24">
        <f t="shared" si="3"/>
        <v>1910</v>
      </c>
      <c r="Q35" s="24">
        <f t="shared" si="4"/>
        <v>7640</v>
      </c>
      <c r="R35" s="24">
        <f t="shared" si="5"/>
        <v>3183.3333333333335</v>
      </c>
      <c r="S35" s="24">
        <f t="shared" si="6"/>
        <v>1591.6666666666667</v>
      </c>
      <c r="T35" s="24">
        <f t="shared" si="7"/>
        <v>191</v>
      </c>
      <c r="U35" s="21">
        <f t="shared" si="8"/>
        <v>12542.333333333334</v>
      </c>
    </row>
    <row r="36" spans="1:21" ht="21.5" thickBot="1" x14ac:dyDescent="0.4">
      <c r="A36" s="5" t="s">
        <v>63</v>
      </c>
      <c r="B36" s="1">
        <v>3361</v>
      </c>
      <c r="C36" s="2"/>
      <c r="D36" s="2">
        <v>139</v>
      </c>
      <c r="E36" s="2"/>
      <c r="F36" s="1">
        <v>2574</v>
      </c>
      <c r="G36" s="1">
        <v>4910</v>
      </c>
      <c r="H36" s="2">
        <v>203</v>
      </c>
      <c r="I36" s="1">
        <v>15930</v>
      </c>
      <c r="J36" s="1">
        <v>23273</v>
      </c>
      <c r="K36" s="10"/>
      <c r="L36" s="28">
        <f t="shared" ref="L36:L57" si="9">D36/B36</f>
        <v>4.1356739065754239E-2</v>
      </c>
      <c r="M36" s="6">
        <f t="shared" ref="M36:M58" si="10">D36/$N$1</f>
        <v>9266.6666666666679</v>
      </c>
      <c r="N36" s="7">
        <f t="shared" ref="N36:N58" si="11">ABS(F36-M36)/M36</f>
        <v>0.72223021582733815</v>
      </c>
      <c r="O36" s="7"/>
      <c r="P36" s="24">
        <f t="shared" ref="P36:P57" si="12">$P$2*$M36</f>
        <v>1390.0000000000002</v>
      </c>
      <c r="Q36" s="24">
        <f t="shared" ref="Q36:Q57" si="13">$Q$2*$M36</f>
        <v>5560.0000000000009</v>
      </c>
      <c r="R36" s="24">
        <f t="shared" ref="R36:R57" si="14">$R$2*$M36</f>
        <v>2316.666666666667</v>
      </c>
      <c r="S36" s="24">
        <f t="shared" ref="S36:S57" si="15">$S$2*$M36</f>
        <v>1158.3333333333335</v>
      </c>
      <c r="T36" s="24">
        <f t="shared" ref="T36:T57" si="16">$T$2*$M36</f>
        <v>139</v>
      </c>
      <c r="U36" s="21">
        <f t="shared" ref="U36:U57" si="17">M36-T36</f>
        <v>9127.6666666666679</v>
      </c>
    </row>
    <row r="37" spans="1:21" ht="15" thickBot="1" x14ac:dyDescent="0.4">
      <c r="A37" s="5" t="s">
        <v>43</v>
      </c>
      <c r="B37" s="1">
        <v>3308</v>
      </c>
      <c r="C37" s="2"/>
      <c r="D37" s="2">
        <v>92</v>
      </c>
      <c r="E37" s="2"/>
      <c r="F37" s="1">
        <v>2573</v>
      </c>
      <c r="G37" s="1">
        <v>3484</v>
      </c>
      <c r="H37" s="2">
        <v>97</v>
      </c>
      <c r="I37" s="1">
        <v>16912</v>
      </c>
      <c r="J37" s="1">
        <v>17812</v>
      </c>
      <c r="K37" s="10"/>
      <c r="L37" s="28">
        <f t="shared" si="9"/>
        <v>2.7811366384522369E-2</v>
      </c>
      <c r="M37" s="6">
        <f t="shared" si="10"/>
        <v>6133.3333333333339</v>
      </c>
      <c r="N37" s="7">
        <f t="shared" si="11"/>
        <v>0.58048913043478267</v>
      </c>
      <c r="O37" s="7"/>
      <c r="P37" s="24">
        <f t="shared" si="12"/>
        <v>920.00000000000011</v>
      </c>
      <c r="Q37" s="24">
        <f t="shared" si="13"/>
        <v>3680.0000000000005</v>
      </c>
      <c r="R37" s="24">
        <f t="shared" si="14"/>
        <v>1533.3333333333335</v>
      </c>
      <c r="S37" s="24">
        <f t="shared" si="15"/>
        <v>766.66666666666674</v>
      </c>
      <c r="T37" s="24">
        <f t="shared" si="16"/>
        <v>92</v>
      </c>
      <c r="U37" s="21">
        <f t="shared" si="17"/>
        <v>6041.3333333333339</v>
      </c>
    </row>
    <row r="38" spans="1:21" ht="15" thickBot="1" x14ac:dyDescent="0.4">
      <c r="A38" s="5" t="s">
        <v>46</v>
      </c>
      <c r="B38" s="1">
        <v>3017</v>
      </c>
      <c r="C38" s="2"/>
      <c r="D38" s="2">
        <v>179</v>
      </c>
      <c r="E38" s="2"/>
      <c r="F38" s="2">
        <v>954</v>
      </c>
      <c r="G38" s="2">
        <v>770</v>
      </c>
      <c r="H38" s="2">
        <v>46</v>
      </c>
      <c r="I38" s="1">
        <v>47984</v>
      </c>
      <c r="J38" s="1">
        <v>12247</v>
      </c>
      <c r="K38" s="9"/>
      <c r="L38" s="28">
        <f t="shared" si="9"/>
        <v>5.9330460722572094E-2</v>
      </c>
      <c r="M38" s="6">
        <f t="shared" si="10"/>
        <v>11933.333333333334</v>
      </c>
      <c r="N38" s="7">
        <f t="shared" si="11"/>
        <v>0.92005586592178767</v>
      </c>
      <c r="O38" s="7"/>
      <c r="P38" s="24">
        <f t="shared" si="12"/>
        <v>1790</v>
      </c>
      <c r="Q38" s="24">
        <f t="shared" si="13"/>
        <v>7160</v>
      </c>
      <c r="R38" s="24">
        <f t="shared" si="14"/>
        <v>2983.3333333333335</v>
      </c>
      <c r="S38" s="24">
        <f t="shared" si="15"/>
        <v>1491.6666666666667</v>
      </c>
      <c r="T38" s="24">
        <f t="shared" si="16"/>
        <v>179</v>
      </c>
      <c r="U38" s="21">
        <f t="shared" si="17"/>
        <v>11754.333333333334</v>
      </c>
    </row>
    <row r="39" spans="1:21" ht="15" thickBot="1" x14ac:dyDescent="0.4">
      <c r="A39" s="5" t="s">
        <v>32</v>
      </c>
      <c r="B39" s="1">
        <v>2942</v>
      </c>
      <c r="C39" s="2"/>
      <c r="D39" s="2">
        <v>200</v>
      </c>
      <c r="E39" s="2"/>
      <c r="F39" s="1">
        <v>1206</v>
      </c>
      <c r="G39" s="2">
        <v>532</v>
      </c>
      <c r="H39" s="2">
        <v>36</v>
      </c>
      <c r="I39" s="1">
        <v>51548</v>
      </c>
      <c r="J39" s="1">
        <v>9326</v>
      </c>
      <c r="K39" s="9"/>
      <c r="L39" s="28">
        <f t="shared" si="9"/>
        <v>6.7980965329707682E-2</v>
      </c>
      <c r="M39" s="6">
        <f t="shared" si="10"/>
        <v>13333.333333333334</v>
      </c>
      <c r="N39" s="7">
        <f t="shared" si="11"/>
        <v>0.90954999999999997</v>
      </c>
      <c r="O39" s="7"/>
      <c r="P39" s="24">
        <f t="shared" si="12"/>
        <v>2000</v>
      </c>
      <c r="Q39" s="24">
        <f t="shared" si="13"/>
        <v>8000</v>
      </c>
      <c r="R39" s="24">
        <f t="shared" si="14"/>
        <v>3333.3333333333335</v>
      </c>
      <c r="S39" s="24">
        <f t="shared" si="15"/>
        <v>1666.6666666666667</v>
      </c>
      <c r="T39" s="24">
        <f t="shared" si="16"/>
        <v>200</v>
      </c>
      <c r="U39" s="21">
        <f t="shared" si="17"/>
        <v>13133.333333333334</v>
      </c>
    </row>
    <row r="40" spans="1:21" ht="15" thickBot="1" x14ac:dyDescent="0.4">
      <c r="A40" s="5" t="s">
        <v>34</v>
      </c>
      <c r="B40" s="1">
        <v>2599</v>
      </c>
      <c r="C40" s="2"/>
      <c r="D40" s="2">
        <v>45</v>
      </c>
      <c r="E40" s="2"/>
      <c r="F40" s="1">
        <v>1632</v>
      </c>
      <c r="G40" s="2">
        <v>869</v>
      </c>
      <c r="H40" s="2">
        <v>15</v>
      </c>
      <c r="I40" s="1">
        <v>34551</v>
      </c>
      <c r="J40" s="1">
        <v>11553</v>
      </c>
      <c r="K40" s="10"/>
      <c r="L40" s="28">
        <f t="shared" si="9"/>
        <v>1.7314351673720661E-2</v>
      </c>
      <c r="M40" s="6">
        <f t="shared" si="10"/>
        <v>3000</v>
      </c>
      <c r="N40" s="7">
        <f t="shared" si="11"/>
        <v>0.45600000000000002</v>
      </c>
      <c r="O40" s="7"/>
      <c r="P40" s="24">
        <f t="shared" si="12"/>
        <v>450</v>
      </c>
      <c r="Q40" s="24">
        <f t="shared" si="13"/>
        <v>1800</v>
      </c>
      <c r="R40" s="24">
        <f t="shared" si="14"/>
        <v>750</v>
      </c>
      <c r="S40" s="24">
        <f t="shared" si="15"/>
        <v>375</v>
      </c>
      <c r="T40" s="24">
        <f t="shared" si="16"/>
        <v>45</v>
      </c>
      <c r="U40" s="21">
        <f t="shared" si="17"/>
        <v>2955</v>
      </c>
    </row>
    <row r="41" spans="1:21" ht="15" thickBot="1" x14ac:dyDescent="0.4">
      <c r="A41" s="5" t="s">
        <v>45</v>
      </c>
      <c r="B41" s="1">
        <v>2482</v>
      </c>
      <c r="C41" s="2"/>
      <c r="D41" s="2">
        <v>112</v>
      </c>
      <c r="E41" s="2"/>
      <c r="F41" s="1">
        <v>1867</v>
      </c>
      <c r="G41" s="2">
        <v>853</v>
      </c>
      <c r="H41" s="2">
        <v>39</v>
      </c>
      <c r="I41" s="1">
        <v>20435</v>
      </c>
      <c r="J41" s="1">
        <v>7025</v>
      </c>
      <c r="K41" s="9"/>
      <c r="L41" s="28">
        <f t="shared" si="9"/>
        <v>4.5124899274778404E-2</v>
      </c>
      <c r="M41" s="6">
        <f t="shared" si="10"/>
        <v>7466.666666666667</v>
      </c>
      <c r="N41" s="7">
        <f t="shared" si="11"/>
        <v>0.7499553571428571</v>
      </c>
      <c r="O41" s="7"/>
      <c r="P41" s="24">
        <f t="shared" si="12"/>
        <v>1120</v>
      </c>
      <c r="Q41" s="24">
        <f t="shared" si="13"/>
        <v>4480</v>
      </c>
      <c r="R41" s="24">
        <f t="shared" si="14"/>
        <v>1866.6666666666667</v>
      </c>
      <c r="S41" s="24">
        <f t="shared" si="15"/>
        <v>933.33333333333337</v>
      </c>
      <c r="T41" s="24">
        <f t="shared" si="16"/>
        <v>112</v>
      </c>
      <c r="U41" s="21">
        <f t="shared" si="17"/>
        <v>7354.666666666667</v>
      </c>
    </row>
    <row r="42" spans="1:21" ht="15" thickBot="1" x14ac:dyDescent="0.4">
      <c r="A42" s="5" t="s">
        <v>44</v>
      </c>
      <c r="B42" s="1">
        <v>2379</v>
      </c>
      <c r="C42" s="2"/>
      <c r="D42" s="2">
        <v>78</v>
      </c>
      <c r="E42" s="2"/>
      <c r="F42" s="1">
        <v>1728</v>
      </c>
      <c r="G42" s="1">
        <v>1137</v>
      </c>
      <c r="H42" s="2">
        <v>37</v>
      </c>
      <c r="I42" s="1">
        <v>46563</v>
      </c>
      <c r="J42" s="1">
        <v>22253</v>
      </c>
      <c r="K42" s="9"/>
      <c r="L42" s="28">
        <f t="shared" si="9"/>
        <v>3.2786885245901641E-2</v>
      </c>
      <c r="M42" s="6">
        <f t="shared" si="10"/>
        <v>5200</v>
      </c>
      <c r="N42" s="7">
        <f t="shared" si="11"/>
        <v>0.6676923076923077</v>
      </c>
      <c r="O42" s="7"/>
      <c r="P42" s="24">
        <f t="shared" si="12"/>
        <v>780</v>
      </c>
      <c r="Q42" s="24">
        <f t="shared" si="13"/>
        <v>3120</v>
      </c>
      <c r="R42" s="24">
        <f t="shared" si="14"/>
        <v>1300</v>
      </c>
      <c r="S42" s="24">
        <f t="shared" si="15"/>
        <v>650</v>
      </c>
      <c r="T42" s="24">
        <f t="shared" si="16"/>
        <v>78</v>
      </c>
      <c r="U42" s="21">
        <f t="shared" si="17"/>
        <v>5122</v>
      </c>
    </row>
    <row r="43" spans="1:21" ht="15" thickBot="1" x14ac:dyDescent="0.4">
      <c r="A43" s="5" t="s">
        <v>37</v>
      </c>
      <c r="B43" s="1">
        <v>2127</v>
      </c>
      <c r="C43" s="2"/>
      <c r="D43" s="2">
        <v>83</v>
      </c>
      <c r="E43" s="2"/>
      <c r="F43" s="1">
        <v>2044</v>
      </c>
      <c r="G43" s="2">
        <v>521</v>
      </c>
      <c r="H43" s="2">
        <v>20</v>
      </c>
      <c r="I43" s="1">
        <v>43976</v>
      </c>
      <c r="J43" s="1">
        <v>10773</v>
      </c>
      <c r="K43" s="9"/>
      <c r="L43" s="28">
        <f t="shared" si="9"/>
        <v>3.9022096850023509E-2</v>
      </c>
      <c r="M43" s="6">
        <f t="shared" si="10"/>
        <v>5533.3333333333339</v>
      </c>
      <c r="N43" s="7">
        <f t="shared" si="11"/>
        <v>0.6306024096385543</v>
      </c>
      <c r="O43" s="7"/>
      <c r="P43" s="24">
        <f t="shared" si="12"/>
        <v>830.00000000000011</v>
      </c>
      <c r="Q43" s="24">
        <f t="shared" si="13"/>
        <v>3320.0000000000005</v>
      </c>
      <c r="R43" s="24">
        <f t="shared" si="14"/>
        <v>1383.3333333333335</v>
      </c>
      <c r="S43" s="24">
        <f t="shared" si="15"/>
        <v>691.66666666666674</v>
      </c>
      <c r="T43" s="24">
        <f t="shared" si="16"/>
        <v>83</v>
      </c>
      <c r="U43" s="21">
        <f t="shared" si="17"/>
        <v>5450.3333333333339</v>
      </c>
    </row>
    <row r="44" spans="1:21" ht="15" thickBot="1" x14ac:dyDescent="0.4">
      <c r="A44" s="5" t="s">
        <v>50</v>
      </c>
      <c r="B44" s="1">
        <v>2124</v>
      </c>
      <c r="C44" s="2"/>
      <c r="D44" s="2">
        <v>47</v>
      </c>
      <c r="E44" s="2"/>
      <c r="F44" s="1">
        <v>2055</v>
      </c>
      <c r="G44" s="1">
        <v>1115</v>
      </c>
      <c r="H44" s="2">
        <v>25</v>
      </c>
      <c r="I44" s="1">
        <v>18701</v>
      </c>
      <c r="J44" s="1">
        <v>9818</v>
      </c>
      <c r="K44" s="9"/>
      <c r="L44" s="28">
        <f t="shared" si="9"/>
        <v>2.2128060263653482E-2</v>
      </c>
      <c r="M44" s="6">
        <f t="shared" si="10"/>
        <v>3133.3333333333335</v>
      </c>
      <c r="N44" s="7">
        <f t="shared" si="11"/>
        <v>0.3441489361702128</v>
      </c>
      <c r="O44" s="7"/>
      <c r="P44" s="24">
        <f t="shared" si="12"/>
        <v>470</v>
      </c>
      <c r="Q44" s="24">
        <f t="shared" si="13"/>
        <v>1880</v>
      </c>
      <c r="R44" s="24">
        <f t="shared" si="14"/>
        <v>783.33333333333337</v>
      </c>
      <c r="S44" s="24">
        <f t="shared" si="15"/>
        <v>391.66666666666669</v>
      </c>
      <c r="T44" s="24">
        <f t="shared" si="16"/>
        <v>47</v>
      </c>
      <c r="U44" s="21">
        <f t="shared" si="17"/>
        <v>3086.3333333333335</v>
      </c>
    </row>
    <row r="45" spans="1:21" ht="15" thickBot="1" x14ac:dyDescent="0.4">
      <c r="A45" s="5" t="s">
        <v>54</v>
      </c>
      <c r="B45" s="1">
        <v>1956</v>
      </c>
      <c r="C45" s="2"/>
      <c r="D45" s="2">
        <v>9</v>
      </c>
      <c r="E45" s="2"/>
      <c r="F45" s="2">
        <v>883</v>
      </c>
      <c r="G45" s="1">
        <v>2263</v>
      </c>
      <c r="H45" s="2">
        <v>10</v>
      </c>
      <c r="I45" s="1">
        <v>14065</v>
      </c>
      <c r="J45" s="1">
        <v>16273</v>
      </c>
      <c r="K45" s="10"/>
      <c r="L45" s="28">
        <f t="shared" si="9"/>
        <v>4.601226993865031E-3</v>
      </c>
      <c r="M45" s="6">
        <f t="shared" si="10"/>
        <v>600</v>
      </c>
      <c r="N45" s="7">
        <f t="shared" si="11"/>
        <v>0.47166666666666668</v>
      </c>
      <c r="O45" s="7"/>
      <c r="P45" s="24">
        <f t="shared" si="12"/>
        <v>90</v>
      </c>
      <c r="Q45" s="24">
        <f t="shared" si="13"/>
        <v>360</v>
      </c>
      <c r="R45" s="24">
        <f t="shared" si="14"/>
        <v>150</v>
      </c>
      <c r="S45" s="24">
        <f t="shared" si="15"/>
        <v>75</v>
      </c>
      <c r="T45" s="24">
        <f t="shared" si="16"/>
        <v>9</v>
      </c>
      <c r="U45" s="21">
        <f t="shared" si="17"/>
        <v>591</v>
      </c>
    </row>
    <row r="46" spans="1:21" ht="15" thickBot="1" x14ac:dyDescent="0.4">
      <c r="A46" s="5" t="s">
        <v>49</v>
      </c>
      <c r="B46" s="1">
        <v>1836</v>
      </c>
      <c r="C46" s="2"/>
      <c r="D46" s="2">
        <v>54</v>
      </c>
      <c r="E46" s="2"/>
      <c r="F46" s="2">
        <v>960</v>
      </c>
      <c r="G46" s="1">
        <v>1088</v>
      </c>
      <c r="H46" s="2">
        <v>32</v>
      </c>
      <c r="I46" s="1">
        <v>19091</v>
      </c>
      <c r="J46" s="1">
        <v>11311</v>
      </c>
      <c r="K46" s="9"/>
      <c r="L46" s="28">
        <f t="shared" si="9"/>
        <v>2.9411764705882353E-2</v>
      </c>
      <c r="M46" s="6">
        <f t="shared" si="10"/>
        <v>3600</v>
      </c>
      <c r="N46" s="7">
        <f t="shared" si="11"/>
        <v>0.73333333333333328</v>
      </c>
      <c r="O46" s="7"/>
      <c r="P46" s="24">
        <f t="shared" si="12"/>
        <v>540</v>
      </c>
      <c r="Q46" s="24">
        <f t="shared" si="13"/>
        <v>2160</v>
      </c>
      <c r="R46" s="24">
        <f t="shared" si="14"/>
        <v>900</v>
      </c>
      <c r="S46" s="24">
        <f t="shared" si="15"/>
        <v>450</v>
      </c>
      <c r="T46" s="24">
        <f t="shared" si="16"/>
        <v>54</v>
      </c>
      <c r="U46" s="21">
        <f t="shared" si="17"/>
        <v>3546</v>
      </c>
    </row>
    <row r="47" spans="1:21" ht="15" thickBot="1" x14ac:dyDescent="0.4">
      <c r="A47" s="5" t="s">
        <v>42</v>
      </c>
      <c r="B47" s="1">
        <v>1670</v>
      </c>
      <c r="C47" s="2"/>
      <c r="D47" s="2">
        <v>51</v>
      </c>
      <c r="E47" s="2"/>
      <c r="F47" s="1">
        <v>1069</v>
      </c>
      <c r="G47" s="1">
        <v>1243</v>
      </c>
      <c r="H47" s="2">
        <v>38</v>
      </c>
      <c r="I47" s="1">
        <v>16809</v>
      </c>
      <c r="J47" s="1">
        <v>12510</v>
      </c>
      <c r="K47" s="10"/>
      <c r="L47" s="28">
        <f t="shared" si="9"/>
        <v>3.0538922155688621E-2</v>
      </c>
      <c r="M47" s="6">
        <f t="shared" si="10"/>
        <v>3400</v>
      </c>
      <c r="N47" s="7">
        <f t="shared" si="11"/>
        <v>0.68558823529411761</v>
      </c>
      <c r="O47" s="7"/>
      <c r="P47" s="24">
        <f t="shared" si="12"/>
        <v>510</v>
      </c>
      <c r="Q47" s="24">
        <f t="shared" si="13"/>
        <v>2040</v>
      </c>
      <c r="R47" s="24">
        <f t="shared" si="14"/>
        <v>850</v>
      </c>
      <c r="S47" s="24">
        <f t="shared" si="15"/>
        <v>425</v>
      </c>
      <c r="T47" s="24">
        <f t="shared" si="16"/>
        <v>51</v>
      </c>
      <c r="U47" s="21">
        <f t="shared" si="17"/>
        <v>3349</v>
      </c>
    </row>
    <row r="48" spans="1:21" ht="15" thickBot="1" x14ac:dyDescent="0.4">
      <c r="A48" s="5" t="s">
        <v>56</v>
      </c>
      <c r="B48" s="2">
        <v>981</v>
      </c>
      <c r="C48" s="2"/>
      <c r="D48" s="2">
        <v>31</v>
      </c>
      <c r="E48" s="2"/>
      <c r="F48" s="2">
        <v>725</v>
      </c>
      <c r="G48" s="2">
        <v>536</v>
      </c>
      <c r="H48" s="2">
        <v>17</v>
      </c>
      <c r="I48" s="1">
        <v>29116</v>
      </c>
      <c r="J48" s="1">
        <v>15919</v>
      </c>
      <c r="K48" s="10"/>
      <c r="L48" s="28">
        <f t="shared" si="9"/>
        <v>3.1600407747196739E-2</v>
      </c>
      <c r="M48" s="6">
        <f t="shared" si="10"/>
        <v>2066.666666666667</v>
      </c>
      <c r="N48" s="7">
        <f t="shared" si="11"/>
        <v>0.64919354838709686</v>
      </c>
      <c r="O48" s="7"/>
      <c r="P48" s="24">
        <f t="shared" si="12"/>
        <v>310.00000000000006</v>
      </c>
      <c r="Q48" s="24">
        <f t="shared" si="13"/>
        <v>1240.0000000000002</v>
      </c>
      <c r="R48" s="24">
        <f t="shared" si="14"/>
        <v>516.66666666666674</v>
      </c>
      <c r="S48" s="24">
        <f t="shared" si="15"/>
        <v>258.33333333333337</v>
      </c>
      <c r="T48" s="24">
        <f t="shared" si="16"/>
        <v>31.000000000000004</v>
      </c>
      <c r="U48" s="21">
        <f t="shared" si="17"/>
        <v>2035.666666666667</v>
      </c>
    </row>
    <row r="49" spans="1:21" ht="15" thickBot="1" x14ac:dyDescent="0.4">
      <c r="A49" s="5" t="s">
        <v>39</v>
      </c>
      <c r="B49" s="2">
        <v>937</v>
      </c>
      <c r="C49" s="2"/>
      <c r="D49" s="2">
        <v>44</v>
      </c>
      <c r="E49" s="2"/>
      <c r="F49" s="2">
        <v>408</v>
      </c>
      <c r="G49" s="2">
        <v>703</v>
      </c>
      <c r="H49" s="2">
        <v>33</v>
      </c>
      <c r="I49" s="1">
        <v>17721</v>
      </c>
      <c r="J49" s="1">
        <v>13296</v>
      </c>
      <c r="K49" s="9"/>
      <c r="L49" s="28">
        <f t="shared" si="9"/>
        <v>4.6958377801494131E-2</v>
      </c>
      <c r="M49" s="6">
        <f t="shared" si="10"/>
        <v>2933.3333333333335</v>
      </c>
      <c r="N49" s="7">
        <f t="shared" si="11"/>
        <v>0.86090909090909096</v>
      </c>
      <c r="O49" s="7"/>
      <c r="P49" s="24">
        <f t="shared" si="12"/>
        <v>440</v>
      </c>
      <c r="Q49" s="24">
        <f t="shared" si="13"/>
        <v>1760</v>
      </c>
      <c r="R49" s="24">
        <f t="shared" si="14"/>
        <v>733.33333333333337</v>
      </c>
      <c r="S49" s="24">
        <f t="shared" si="15"/>
        <v>366.66666666666669</v>
      </c>
      <c r="T49" s="24">
        <f t="shared" si="16"/>
        <v>44</v>
      </c>
      <c r="U49" s="21">
        <f t="shared" si="17"/>
        <v>2889.3333333333335</v>
      </c>
    </row>
    <row r="50" spans="1:21" ht="15" thickBot="1" x14ac:dyDescent="0.4">
      <c r="A50" s="5" t="s">
        <v>48</v>
      </c>
      <c r="B50" s="2">
        <v>825</v>
      </c>
      <c r="C50" s="2"/>
      <c r="D50" s="2">
        <v>43</v>
      </c>
      <c r="E50" s="2"/>
      <c r="F50" s="2">
        <v>782</v>
      </c>
      <c r="G50" s="1">
        <v>1320</v>
      </c>
      <c r="H50" s="2">
        <v>69</v>
      </c>
      <c r="I50" s="1">
        <v>13852</v>
      </c>
      <c r="J50" s="1">
        <v>22164</v>
      </c>
      <c r="K50" s="10"/>
      <c r="L50" s="28">
        <f t="shared" si="9"/>
        <v>5.2121212121212124E-2</v>
      </c>
      <c r="M50" s="6">
        <f t="shared" si="10"/>
        <v>2866.666666666667</v>
      </c>
      <c r="N50" s="7">
        <f t="shared" si="11"/>
        <v>0.72720930232558145</v>
      </c>
      <c r="O50" s="7"/>
      <c r="P50" s="24">
        <f t="shared" si="12"/>
        <v>430.00000000000006</v>
      </c>
      <c r="Q50" s="24">
        <f t="shared" si="13"/>
        <v>1720.0000000000002</v>
      </c>
      <c r="R50" s="24">
        <f t="shared" si="14"/>
        <v>716.66666666666674</v>
      </c>
      <c r="S50" s="24">
        <f t="shared" si="15"/>
        <v>358.33333333333337</v>
      </c>
      <c r="T50" s="24">
        <f t="shared" si="16"/>
        <v>43</v>
      </c>
      <c r="U50" s="21">
        <f t="shared" si="17"/>
        <v>2823.666666666667</v>
      </c>
    </row>
    <row r="51" spans="1:21" ht="15" thickBot="1" x14ac:dyDescent="0.4">
      <c r="A51" s="5" t="s">
        <v>53</v>
      </c>
      <c r="B51" s="2">
        <v>709</v>
      </c>
      <c r="C51" s="2"/>
      <c r="D51" s="2">
        <v>15</v>
      </c>
      <c r="E51" s="2"/>
      <c r="F51" s="2">
        <v>425</v>
      </c>
      <c r="G51" s="2">
        <v>943</v>
      </c>
      <c r="H51" s="2">
        <v>20</v>
      </c>
      <c r="I51" s="1">
        <v>16330</v>
      </c>
      <c r="J51" s="1">
        <v>21710</v>
      </c>
      <c r="K51" s="10"/>
      <c r="L51" s="28">
        <f t="shared" si="9"/>
        <v>2.1156558533145273E-2</v>
      </c>
      <c r="M51" s="6">
        <f t="shared" si="10"/>
        <v>1000</v>
      </c>
      <c r="N51" s="7">
        <f t="shared" si="11"/>
        <v>0.57499999999999996</v>
      </c>
      <c r="O51" s="7"/>
      <c r="P51" s="24">
        <f t="shared" si="12"/>
        <v>150</v>
      </c>
      <c r="Q51" s="24">
        <f t="shared" si="13"/>
        <v>600</v>
      </c>
      <c r="R51" s="24">
        <f t="shared" si="14"/>
        <v>250</v>
      </c>
      <c r="S51" s="24">
        <f t="shared" si="15"/>
        <v>125</v>
      </c>
      <c r="T51" s="24">
        <f t="shared" si="16"/>
        <v>15</v>
      </c>
      <c r="U51" s="21">
        <f t="shared" si="17"/>
        <v>985</v>
      </c>
    </row>
    <row r="52" spans="1:21" ht="15" thickBot="1" x14ac:dyDescent="0.4">
      <c r="A52" s="5" t="s">
        <v>47</v>
      </c>
      <c r="B52" s="2">
        <v>596</v>
      </c>
      <c r="C52" s="2"/>
      <c r="D52" s="2">
        <v>12</v>
      </c>
      <c r="E52" s="2"/>
      <c r="F52" s="2">
        <v>129</v>
      </c>
      <c r="G52" s="2">
        <v>419</v>
      </c>
      <c r="H52" s="2">
        <v>8</v>
      </c>
      <c r="I52" s="1">
        <v>26362</v>
      </c>
      <c r="J52" s="1">
        <v>18538</v>
      </c>
      <c r="K52" s="9"/>
      <c r="L52" s="28">
        <f t="shared" si="9"/>
        <v>2.0134228187919462E-2</v>
      </c>
      <c r="M52" s="6">
        <f t="shared" si="10"/>
        <v>800</v>
      </c>
      <c r="N52" s="7">
        <f t="shared" si="11"/>
        <v>0.83875</v>
      </c>
      <c r="O52" s="7"/>
      <c r="P52" s="24">
        <f t="shared" si="12"/>
        <v>120</v>
      </c>
      <c r="Q52" s="24">
        <f t="shared" si="13"/>
        <v>480</v>
      </c>
      <c r="R52" s="24">
        <f t="shared" si="14"/>
        <v>200</v>
      </c>
      <c r="S52" s="24">
        <f t="shared" si="15"/>
        <v>100</v>
      </c>
      <c r="T52" s="24">
        <f t="shared" si="16"/>
        <v>12</v>
      </c>
      <c r="U52" s="21">
        <f t="shared" si="17"/>
        <v>788</v>
      </c>
    </row>
    <row r="53" spans="1:21" ht="15" thickBot="1" x14ac:dyDescent="0.4">
      <c r="A53" s="5" t="s">
        <v>55</v>
      </c>
      <c r="B53" s="2">
        <v>453</v>
      </c>
      <c r="C53" s="2"/>
      <c r="D53" s="2">
        <v>7</v>
      </c>
      <c r="E53" s="2"/>
      <c r="F53" s="2">
        <v>171</v>
      </c>
      <c r="G53" s="2">
        <v>779</v>
      </c>
      <c r="H53" s="2">
        <v>12</v>
      </c>
      <c r="I53" s="1">
        <v>7623</v>
      </c>
      <c r="J53" s="1">
        <v>13102</v>
      </c>
      <c r="K53" s="9"/>
      <c r="L53" s="28">
        <f t="shared" si="9"/>
        <v>1.5452538631346579E-2</v>
      </c>
      <c r="M53" s="6">
        <f t="shared" si="10"/>
        <v>466.66666666666669</v>
      </c>
      <c r="N53" s="7">
        <f t="shared" si="11"/>
        <v>0.63357142857142856</v>
      </c>
      <c r="O53" s="7"/>
      <c r="P53" s="24">
        <f t="shared" si="12"/>
        <v>70</v>
      </c>
      <c r="Q53" s="24">
        <f t="shared" si="13"/>
        <v>280</v>
      </c>
      <c r="R53" s="24">
        <f t="shared" si="14"/>
        <v>116.66666666666667</v>
      </c>
      <c r="S53" s="24">
        <f t="shared" si="15"/>
        <v>58.333333333333336</v>
      </c>
      <c r="T53" s="24">
        <f t="shared" si="16"/>
        <v>7</v>
      </c>
      <c r="U53" s="21">
        <f t="shared" si="17"/>
        <v>459.66666666666669</v>
      </c>
    </row>
    <row r="54" spans="1:21" ht="15" thickBot="1" x14ac:dyDescent="0.4">
      <c r="A54" s="5" t="s">
        <v>51</v>
      </c>
      <c r="B54" s="2">
        <v>442</v>
      </c>
      <c r="C54" s="2"/>
      <c r="D54" s="2">
        <v>14</v>
      </c>
      <c r="E54" s="2"/>
      <c r="F54" s="2">
        <v>122</v>
      </c>
      <c r="G54" s="2">
        <v>424</v>
      </c>
      <c r="H54" s="2">
        <v>13</v>
      </c>
      <c r="I54" s="1">
        <v>11875</v>
      </c>
      <c r="J54" s="1">
        <v>11399</v>
      </c>
      <c r="K54" s="9"/>
      <c r="L54" s="28">
        <f t="shared" si="9"/>
        <v>3.1674208144796379E-2</v>
      </c>
      <c r="M54" s="6">
        <f t="shared" si="10"/>
        <v>933.33333333333337</v>
      </c>
      <c r="N54" s="7">
        <f t="shared" si="11"/>
        <v>0.86928571428571433</v>
      </c>
      <c r="O54" s="7"/>
      <c r="P54" s="24">
        <f t="shared" si="12"/>
        <v>140</v>
      </c>
      <c r="Q54" s="24">
        <f t="shared" si="13"/>
        <v>560</v>
      </c>
      <c r="R54" s="24">
        <f t="shared" si="14"/>
        <v>233.33333333333334</v>
      </c>
      <c r="S54" s="24">
        <f t="shared" si="15"/>
        <v>116.66666666666667</v>
      </c>
      <c r="T54" s="24">
        <f t="shared" si="16"/>
        <v>14</v>
      </c>
      <c r="U54" s="21">
        <f t="shared" si="17"/>
        <v>919.33333333333337</v>
      </c>
    </row>
    <row r="55" spans="1:21" ht="15" thickBot="1" x14ac:dyDescent="0.4">
      <c r="A55" s="5" t="s">
        <v>52</v>
      </c>
      <c r="B55" s="2">
        <v>337</v>
      </c>
      <c r="C55" s="2"/>
      <c r="D55" s="2">
        <v>9</v>
      </c>
      <c r="E55" s="2"/>
      <c r="F55" s="2">
        <v>119</v>
      </c>
      <c r="G55" s="2">
        <v>456</v>
      </c>
      <c r="H55" s="2">
        <v>12</v>
      </c>
      <c r="I55" s="1">
        <v>11473</v>
      </c>
      <c r="J55" s="1">
        <v>15535</v>
      </c>
      <c r="K55" s="10"/>
      <c r="L55" s="28">
        <f t="shared" si="9"/>
        <v>2.6706231454005934E-2</v>
      </c>
      <c r="M55" s="6">
        <f t="shared" si="10"/>
        <v>600</v>
      </c>
      <c r="N55" s="7">
        <f t="shared" si="11"/>
        <v>0.80166666666666664</v>
      </c>
      <c r="O55" s="7"/>
      <c r="P55" s="24">
        <f t="shared" si="12"/>
        <v>90</v>
      </c>
      <c r="Q55" s="24">
        <f t="shared" si="13"/>
        <v>360</v>
      </c>
      <c r="R55" s="24">
        <f t="shared" si="14"/>
        <v>150</v>
      </c>
      <c r="S55" s="24">
        <f t="shared" si="15"/>
        <v>75</v>
      </c>
      <c r="T55" s="24">
        <f t="shared" si="16"/>
        <v>9</v>
      </c>
      <c r="U55" s="21">
        <f t="shared" si="17"/>
        <v>591</v>
      </c>
    </row>
    <row r="56" spans="1:21" ht="15" thickBot="1" x14ac:dyDescent="0.4">
      <c r="A56" s="5" t="s">
        <v>64</v>
      </c>
      <c r="B56" s="2">
        <v>139</v>
      </c>
      <c r="C56" s="2"/>
      <c r="D56" s="2">
        <v>5</v>
      </c>
      <c r="E56" s="2"/>
      <c r="F56" s="2">
        <v>15</v>
      </c>
      <c r="G56" s="2"/>
      <c r="H56" s="2"/>
      <c r="I56" s="2">
        <v>605</v>
      </c>
      <c r="J56" s="2"/>
      <c r="K56" s="10"/>
      <c r="L56" s="28">
        <f t="shared" si="9"/>
        <v>3.5971223021582732E-2</v>
      </c>
      <c r="M56" s="6">
        <f t="shared" si="10"/>
        <v>333.33333333333337</v>
      </c>
      <c r="N56" s="7">
        <f t="shared" si="11"/>
        <v>0.95499999999999996</v>
      </c>
      <c r="O56" s="7"/>
      <c r="P56" s="24">
        <f t="shared" si="12"/>
        <v>50.000000000000007</v>
      </c>
      <c r="Q56" s="24">
        <f t="shared" si="13"/>
        <v>200.00000000000003</v>
      </c>
      <c r="R56" s="24">
        <f t="shared" si="14"/>
        <v>83.333333333333343</v>
      </c>
      <c r="S56" s="24">
        <f t="shared" si="15"/>
        <v>41.666666666666671</v>
      </c>
      <c r="T56" s="24">
        <f t="shared" si="16"/>
        <v>5</v>
      </c>
      <c r="U56" s="21">
        <f t="shared" si="17"/>
        <v>328.33333333333337</v>
      </c>
    </row>
    <row r="57" spans="1:21" ht="21.5" thickBot="1" x14ac:dyDescent="0.4">
      <c r="A57" s="5" t="s">
        <v>67</v>
      </c>
      <c r="B57" s="2">
        <v>14</v>
      </c>
      <c r="C57" s="2"/>
      <c r="D57" s="2">
        <v>2</v>
      </c>
      <c r="E57" s="2"/>
      <c r="F57" s="2">
        <v>1</v>
      </c>
      <c r="G57" s="2"/>
      <c r="H57" s="2"/>
      <c r="I57" s="2">
        <v>45</v>
      </c>
      <c r="J57" s="2"/>
      <c r="K57" s="9"/>
      <c r="L57" s="28">
        <f t="shared" si="9"/>
        <v>0.14285714285714285</v>
      </c>
      <c r="M57" s="6">
        <f t="shared" si="10"/>
        <v>133.33333333333334</v>
      </c>
      <c r="N57" s="7">
        <f t="shared" si="11"/>
        <v>0.99250000000000005</v>
      </c>
      <c r="O57" s="7"/>
      <c r="P57" s="24">
        <f t="shared" si="12"/>
        <v>20</v>
      </c>
      <c r="Q57" s="24">
        <f t="shared" si="13"/>
        <v>80</v>
      </c>
      <c r="R57" s="24">
        <f t="shared" si="14"/>
        <v>33.333333333333336</v>
      </c>
      <c r="S57" s="24">
        <f t="shared" si="15"/>
        <v>16.666666666666668</v>
      </c>
      <c r="T57" s="24">
        <f t="shared" si="16"/>
        <v>2</v>
      </c>
      <c r="U57" s="21">
        <f t="shared" si="17"/>
        <v>131.33333333333334</v>
      </c>
    </row>
    <row r="58" spans="1:21" ht="15" thickBot="1" x14ac:dyDescent="0.4">
      <c r="A58" s="5" t="s">
        <v>65</v>
      </c>
      <c r="B58" s="1">
        <v>1416</v>
      </c>
      <c r="C58" s="2"/>
      <c r="D58" s="2">
        <v>69</v>
      </c>
      <c r="E58" s="2"/>
      <c r="F58" s="2">
        <v>956</v>
      </c>
      <c r="G58" s="2">
        <v>418</v>
      </c>
      <c r="H58" s="2">
        <v>20</v>
      </c>
      <c r="I58" s="1">
        <v>11633</v>
      </c>
      <c r="J58" s="1">
        <v>3435</v>
      </c>
      <c r="K58" s="9"/>
      <c r="L58" s="27"/>
      <c r="M58" s="6">
        <f t="shared" si="10"/>
        <v>4600</v>
      </c>
      <c r="N58" s="7">
        <f t="shared" si="11"/>
        <v>0.79217391304347828</v>
      </c>
      <c r="O58" s="7"/>
      <c r="P58" s="24">
        <f>P55*$M58</f>
        <v>414000</v>
      </c>
      <c r="Q58" s="24">
        <f>Q55*$M58</f>
        <v>1656000</v>
      </c>
      <c r="R58" s="24">
        <f>R55*$M58</f>
        <v>690000</v>
      </c>
      <c r="S58" s="24">
        <f>S55*$M58</f>
        <v>345000</v>
      </c>
      <c r="T58" s="24">
        <f>T55*$M58</f>
        <v>41400</v>
      </c>
    </row>
    <row r="59" spans="1:21" ht="21.5" thickBot="1" x14ac:dyDescent="0.4">
      <c r="A59" s="16" t="s">
        <v>66</v>
      </c>
      <c r="B59" s="17">
        <v>54</v>
      </c>
      <c r="C59" s="17"/>
      <c r="D59" s="17">
        <v>3</v>
      </c>
      <c r="E59" s="17"/>
      <c r="F59" s="17">
        <v>3</v>
      </c>
      <c r="G59" s="17"/>
      <c r="H59" s="17"/>
      <c r="I59" s="17">
        <v>688</v>
      </c>
      <c r="J59" s="17"/>
      <c r="K59" s="42"/>
      <c r="L59" s="26"/>
      <c r="M59" s="6"/>
      <c r="N59" s="7"/>
      <c r="O59" s="7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N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:H30"/>
    </sheetView>
  </sheetViews>
  <sheetFormatPr defaultRowHeight="13" x14ac:dyDescent="0.3"/>
  <cols>
    <col min="1" max="1" width="20.90625" style="37" customWidth="1"/>
    <col min="2" max="2" width="11.90625" style="37" customWidth="1"/>
    <col min="3" max="3" width="14.36328125" style="37" hidden="1" customWidth="1"/>
    <col min="4" max="4" width="14.36328125" style="37" customWidth="1"/>
    <col min="5" max="5" width="14.36328125" style="37" hidden="1" customWidth="1"/>
    <col min="6" max="10" width="14.36328125" style="37" customWidth="1"/>
    <col min="11" max="11" width="8.7265625" style="36"/>
    <col min="12" max="12" width="10.08984375" style="36" customWidth="1"/>
    <col min="13" max="16384" width="8.7265625" style="36"/>
  </cols>
  <sheetData>
    <row r="1" spans="1:14" customFormat="1" ht="44" thickBot="1" x14ac:dyDescent="0.4">
      <c r="A1" s="34" t="s">
        <v>1</v>
      </c>
      <c r="B1" s="35" t="s">
        <v>93</v>
      </c>
      <c r="C1" s="35" t="s">
        <v>92</v>
      </c>
      <c r="D1" s="35" t="s">
        <v>91</v>
      </c>
      <c r="E1" s="35" t="s">
        <v>90</v>
      </c>
      <c r="F1" s="35" t="s">
        <v>89</v>
      </c>
      <c r="G1" s="35" t="s">
        <v>88</v>
      </c>
      <c r="H1" s="35" t="s">
        <v>94</v>
      </c>
      <c r="I1" s="35" t="s">
        <v>87</v>
      </c>
      <c r="J1" s="35" t="s">
        <v>86</v>
      </c>
      <c r="L1" s="35" t="s">
        <v>98</v>
      </c>
    </row>
    <row r="2" spans="1:14" ht="15" thickBot="1" x14ac:dyDescent="0.4">
      <c r="A2" s="5" t="s">
        <v>7</v>
      </c>
      <c r="B2" s="1">
        <v>268581</v>
      </c>
      <c r="C2" s="2"/>
      <c r="D2" s="1">
        <v>20861</v>
      </c>
      <c r="E2" s="2"/>
      <c r="F2" s="1">
        <v>218127</v>
      </c>
      <c r="G2" s="1">
        <v>13690</v>
      </c>
      <c r="H2" s="1">
        <v>1063</v>
      </c>
      <c r="I2" s="1">
        <v>695920</v>
      </c>
      <c r="J2" s="1">
        <v>35473</v>
      </c>
      <c r="K2" s="49"/>
      <c r="L2" s="47">
        <f>IFERROR(B2/I2,0)</f>
        <v>0.38593660190826534</v>
      </c>
      <c r="M2" s="50">
        <f>IFERROR(H2/G2,0)</f>
        <v>7.7647918188458731E-2</v>
      </c>
    </row>
    <row r="3" spans="1:14" ht="15" thickBot="1" x14ac:dyDescent="0.4">
      <c r="A3" s="5" t="s">
        <v>8</v>
      </c>
      <c r="B3" s="1">
        <v>100025</v>
      </c>
      <c r="C3" s="2"/>
      <c r="D3" s="1">
        <v>5428</v>
      </c>
      <c r="E3" s="2"/>
      <c r="F3" s="1">
        <v>93326</v>
      </c>
      <c r="G3" s="1">
        <v>11262</v>
      </c>
      <c r="H3" s="2">
        <v>611</v>
      </c>
      <c r="I3" s="1">
        <v>199686</v>
      </c>
      <c r="J3" s="1">
        <v>22482</v>
      </c>
      <c r="K3" s="49"/>
      <c r="L3" s="47">
        <f>IFERROR(B3/I3,0)</f>
        <v>0.50091143094658619</v>
      </c>
      <c r="M3" s="50">
        <f>IFERROR(H3/G3,0)</f>
        <v>5.4253240987391226E-2</v>
      </c>
    </row>
    <row r="4" spans="1:14" ht="15" thickBot="1" x14ac:dyDescent="0.4">
      <c r="A4" s="5" t="s">
        <v>23</v>
      </c>
      <c r="B4" s="1">
        <v>23100</v>
      </c>
      <c r="C4" s="2"/>
      <c r="D4" s="1">
        <v>1639</v>
      </c>
      <c r="E4" s="2"/>
      <c r="F4" s="1">
        <v>21396</v>
      </c>
      <c r="G4" s="1">
        <v>6450</v>
      </c>
      <c r="H4" s="2">
        <v>458</v>
      </c>
      <c r="I4" s="1">
        <v>71497</v>
      </c>
      <c r="J4" s="1">
        <v>19963</v>
      </c>
      <c r="K4" s="48"/>
      <c r="L4" s="47">
        <f>IFERROR(B4/I4,0)</f>
        <v>0.32309047932081064</v>
      </c>
      <c r="M4" s="50">
        <f>IFERROR(H4/G4,0)</f>
        <v>7.100775193798449E-2</v>
      </c>
    </row>
    <row r="5" spans="1:14" ht="12.5" customHeight="1" thickBot="1" x14ac:dyDescent="0.4">
      <c r="A5" s="5" t="s">
        <v>17</v>
      </c>
      <c r="B5" s="1">
        <v>46023</v>
      </c>
      <c r="C5" s="2"/>
      <c r="D5" s="1">
        <v>2360</v>
      </c>
      <c r="E5" s="2"/>
      <c r="F5" s="1">
        <v>35545</v>
      </c>
      <c r="G5" s="1">
        <v>6738</v>
      </c>
      <c r="H5" s="2">
        <v>346</v>
      </c>
      <c r="I5" s="1">
        <v>195076</v>
      </c>
      <c r="J5" s="1">
        <v>28561</v>
      </c>
      <c r="K5" s="49"/>
      <c r="L5" s="47">
        <f>IFERROR(B5/I5,0)</f>
        <v>0.2359234349689352</v>
      </c>
      <c r="M5" s="50">
        <f>IFERROR(H5/G5,0)</f>
        <v>5.1350549124369246E-2</v>
      </c>
    </row>
    <row r="6" spans="1:14" ht="15" thickBot="1" x14ac:dyDescent="0.4">
      <c r="A6" s="5" t="s">
        <v>14</v>
      </c>
      <c r="B6" s="1">
        <v>25739</v>
      </c>
      <c r="C6" s="2"/>
      <c r="D6" s="1">
        <v>1599</v>
      </c>
      <c r="E6" s="2"/>
      <c r="F6" s="1">
        <v>24090</v>
      </c>
      <c r="G6" s="1">
        <v>5519</v>
      </c>
      <c r="H6" s="2">
        <v>343</v>
      </c>
      <c r="I6" s="1">
        <v>141858</v>
      </c>
      <c r="J6" s="1">
        <v>30418</v>
      </c>
      <c r="K6" s="49"/>
      <c r="L6" s="47">
        <f>IFERROR(B6/I6,0)</f>
        <v>0.18144200538566735</v>
      </c>
      <c r="M6" s="50">
        <f>IFERROR(H6/G6,0)</f>
        <v>6.2148940025366917E-2</v>
      </c>
    </row>
    <row r="7" spans="1:14" ht="15" thickBot="1" x14ac:dyDescent="0.4">
      <c r="A7" s="5" t="s">
        <v>11</v>
      </c>
      <c r="B7" s="1">
        <v>35291</v>
      </c>
      <c r="C7" s="2"/>
      <c r="D7" s="1">
        <v>2977</v>
      </c>
      <c r="E7" s="2"/>
      <c r="F7" s="1">
        <v>29042</v>
      </c>
      <c r="G7" s="1">
        <v>3544</v>
      </c>
      <c r="H7" s="2">
        <v>299</v>
      </c>
      <c r="I7" s="1">
        <v>132175</v>
      </c>
      <c r="J7" s="1">
        <v>13274</v>
      </c>
      <c r="K7" s="49"/>
      <c r="L7" s="47">
        <f>IFERROR(B7/I7,0)</f>
        <v>0.26700208057499525</v>
      </c>
      <c r="M7" s="50">
        <f>IFERROR(H7/G7,0)</f>
        <v>8.4367945823927759E-2</v>
      </c>
    </row>
    <row r="8" spans="1:14" ht="15" thickBot="1" x14ac:dyDescent="0.4">
      <c r="A8" s="5" t="s">
        <v>63</v>
      </c>
      <c r="B8" s="1">
        <v>3361</v>
      </c>
      <c r="C8" s="2"/>
      <c r="D8" s="2">
        <v>139</v>
      </c>
      <c r="E8" s="2"/>
      <c r="F8" s="1">
        <v>2574</v>
      </c>
      <c r="G8" s="1">
        <v>4910</v>
      </c>
      <c r="H8" s="2">
        <v>203</v>
      </c>
      <c r="I8" s="1">
        <v>15930</v>
      </c>
      <c r="J8" s="1">
        <v>23273</v>
      </c>
      <c r="K8" s="49"/>
      <c r="L8" s="47">
        <f>IFERROR(B8/I8,0)</f>
        <v>0.21098556183301945</v>
      </c>
      <c r="M8" s="50">
        <f>IFERROR(H8/G8,0)</f>
        <v>4.1344195519348266E-2</v>
      </c>
    </row>
    <row r="9" spans="1:14" ht="15" thickBot="1" x14ac:dyDescent="0.4">
      <c r="A9" s="5" t="s">
        <v>40</v>
      </c>
      <c r="B9" s="1">
        <v>6256</v>
      </c>
      <c r="C9" s="2"/>
      <c r="D9" s="2">
        <v>189</v>
      </c>
      <c r="E9" s="2"/>
      <c r="F9" s="1">
        <v>5725</v>
      </c>
      <c r="G9" s="1">
        <v>5921</v>
      </c>
      <c r="H9" s="2">
        <v>179</v>
      </c>
      <c r="I9" s="1">
        <v>44419</v>
      </c>
      <c r="J9" s="1">
        <v>42039</v>
      </c>
      <c r="K9" s="48"/>
      <c r="L9" s="47">
        <f>IFERROR(B9/I9,0)</f>
        <v>0.14084063126139715</v>
      </c>
      <c r="M9" s="50">
        <f>IFERROR(H9/G9,0)</f>
        <v>3.0231379834487419E-2</v>
      </c>
    </row>
    <row r="10" spans="1:14" ht="15" thickBot="1" x14ac:dyDescent="0.4">
      <c r="A10" s="5" t="s">
        <v>12</v>
      </c>
      <c r="B10" s="1">
        <v>36934</v>
      </c>
      <c r="C10" s="2"/>
      <c r="D10" s="1">
        <v>1688</v>
      </c>
      <c r="E10" s="2"/>
      <c r="F10" s="1">
        <v>34640</v>
      </c>
      <c r="G10" s="1">
        <v>2881</v>
      </c>
      <c r="H10" s="2">
        <v>132</v>
      </c>
      <c r="I10" s="1">
        <v>173316</v>
      </c>
      <c r="J10" s="1">
        <v>13518</v>
      </c>
      <c r="K10" s="49"/>
      <c r="L10" s="47">
        <f>IFERROR(B10/I10,0)</f>
        <v>0.21310207943871309</v>
      </c>
      <c r="M10" s="50">
        <f>IFERROR(H10/G10,0)</f>
        <v>4.5817424505380074E-2</v>
      </c>
      <c r="N10" s="39"/>
    </row>
    <row r="11" spans="1:14" ht="15" thickBot="1" x14ac:dyDescent="0.4">
      <c r="A11" s="5" t="s">
        <v>19</v>
      </c>
      <c r="B11" s="1">
        <v>37053</v>
      </c>
      <c r="C11" s="2"/>
      <c r="D11" s="1">
        <v>1685</v>
      </c>
      <c r="E11" s="2"/>
      <c r="F11" s="1">
        <v>34718</v>
      </c>
      <c r="G11" s="1">
        <v>2897</v>
      </c>
      <c r="H11" s="2">
        <v>132</v>
      </c>
      <c r="I11" s="1">
        <v>171956</v>
      </c>
      <c r="J11" s="1">
        <v>13443</v>
      </c>
      <c r="K11" s="46"/>
      <c r="L11" s="47">
        <f>IFERROR(B11/I11,0)</f>
        <v>0.21547954127800134</v>
      </c>
      <c r="M11" s="50">
        <f>IFERROR(H11/G11,0)</f>
        <v>4.5564376941663792E-2</v>
      </c>
    </row>
    <row r="12" spans="1:14" ht="15" thickBot="1" x14ac:dyDescent="0.4">
      <c r="A12" s="5" t="s">
        <v>26</v>
      </c>
      <c r="B12" s="1">
        <v>15737</v>
      </c>
      <c r="C12" s="2"/>
      <c r="D12" s="2">
        <v>748</v>
      </c>
      <c r="E12" s="2"/>
      <c r="F12" s="1">
        <v>13949</v>
      </c>
      <c r="G12" s="1">
        <v>2621</v>
      </c>
      <c r="H12" s="2">
        <v>125</v>
      </c>
      <c r="I12" s="1">
        <v>80100</v>
      </c>
      <c r="J12" s="1">
        <v>13342</v>
      </c>
      <c r="K12" s="49"/>
      <c r="L12" s="47">
        <f>IFERROR(B12/I12,0)</f>
        <v>0.19646691635455679</v>
      </c>
      <c r="M12" s="50">
        <f>IFERROR(H12/G12,0)</f>
        <v>4.7691720717283483E-2</v>
      </c>
    </row>
    <row r="13" spans="1:14" ht="15" thickBot="1" x14ac:dyDescent="0.4">
      <c r="A13" s="5" t="s">
        <v>27</v>
      </c>
      <c r="B13" s="1">
        <v>13039</v>
      </c>
      <c r="C13" s="2"/>
      <c r="D13" s="2">
        <v>706</v>
      </c>
      <c r="E13" s="2"/>
      <c r="F13" s="1">
        <v>12319</v>
      </c>
      <c r="G13" s="1">
        <v>1964</v>
      </c>
      <c r="H13" s="2">
        <v>106</v>
      </c>
      <c r="I13" s="1">
        <v>72040</v>
      </c>
      <c r="J13" s="1">
        <v>10854</v>
      </c>
      <c r="K13" s="49"/>
      <c r="L13" s="47">
        <f>IFERROR(B13/I13,0)</f>
        <v>0.18099666851749027</v>
      </c>
      <c r="M13" s="50">
        <f>IFERROR(H13/G13,0)</f>
        <v>5.3971486761710798E-2</v>
      </c>
    </row>
    <row r="14" spans="1:14" ht="15" thickBot="1" x14ac:dyDescent="0.4">
      <c r="A14" s="5" t="s">
        <v>18</v>
      </c>
      <c r="B14" s="1">
        <v>11262</v>
      </c>
      <c r="C14" s="2"/>
      <c r="D14" s="2">
        <v>552</v>
      </c>
      <c r="E14" s="2"/>
      <c r="F14" s="1">
        <v>10151</v>
      </c>
      <c r="G14" s="1">
        <v>2036</v>
      </c>
      <c r="H14" s="2">
        <v>100</v>
      </c>
      <c r="I14" s="1">
        <v>52324</v>
      </c>
      <c r="J14" s="1">
        <v>9460</v>
      </c>
      <c r="K14" s="49"/>
      <c r="L14" s="47">
        <f>IFERROR(B14/I14,0)</f>
        <v>0.21523583823866677</v>
      </c>
      <c r="M14" s="50">
        <f>IFERROR(H14/G14,0)</f>
        <v>4.9115913555992138E-2</v>
      </c>
    </row>
    <row r="15" spans="1:14" ht="15" thickBot="1" x14ac:dyDescent="0.4">
      <c r="A15" s="5" t="s">
        <v>43</v>
      </c>
      <c r="B15" s="1">
        <v>3308</v>
      </c>
      <c r="C15" s="2"/>
      <c r="D15" s="2">
        <v>92</v>
      </c>
      <c r="E15" s="2"/>
      <c r="F15" s="1">
        <v>2573</v>
      </c>
      <c r="G15" s="1">
        <v>3484</v>
      </c>
      <c r="H15" s="2">
        <v>97</v>
      </c>
      <c r="I15" s="1">
        <v>16912</v>
      </c>
      <c r="J15" s="1">
        <v>17812</v>
      </c>
      <c r="K15" s="49"/>
      <c r="L15" s="47">
        <f>IFERROR(B15/I15,0)</f>
        <v>0.195600756859035</v>
      </c>
      <c r="M15" s="50">
        <f>IFERROR(H15/G15,0)</f>
        <v>2.7841561423650976E-2</v>
      </c>
    </row>
    <row r="16" spans="1:14" ht="15" thickBot="1" x14ac:dyDescent="0.4">
      <c r="A16" s="5" t="s">
        <v>9</v>
      </c>
      <c r="B16" s="1">
        <v>12753</v>
      </c>
      <c r="C16" s="2"/>
      <c r="D16" s="2">
        <v>711</v>
      </c>
      <c r="E16" s="2"/>
      <c r="F16" s="1">
        <v>10260</v>
      </c>
      <c r="G16" s="1">
        <v>1748</v>
      </c>
      <c r="H16" s="2">
        <v>97</v>
      </c>
      <c r="I16" s="1">
        <v>153376</v>
      </c>
      <c r="J16" s="1">
        <v>21027</v>
      </c>
      <c r="K16" s="48"/>
      <c r="L16" s="47">
        <f>IFERROR(B16/I16,0)</f>
        <v>8.3148602128103488E-2</v>
      </c>
      <c r="M16" s="50">
        <f>IFERROR(H16/G16,0)</f>
        <v>5.5491990846681924E-2</v>
      </c>
    </row>
    <row r="17" spans="1:13" ht="15" thickBot="1" x14ac:dyDescent="0.4">
      <c r="A17" s="5" t="s">
        <v>16</v>
      </c>
      <c r="B17" s="1">
        <v>21883</v>
      </c>
      <c r="C17" s="2"/>
      <c r="D17" s="2">
        <v>881</v>
      </c>
      <c r="E17" s="2"/>
      <c r="F17" s="1">
        <v>20971</v>
      </c>
      <c r="G17" s="1">
        <v>2125</v>
      </c>
      <c r="H17" s="2">
        <v>86</v>
      </c>
      <c r="I17" s="1">
        <v>101062</v>
      </c>
      <c r="J17" s="1">
        <v>9814</v>
      </c>
      <c r="K17" s="48"/>
      <c r="L17" s="47">
        <f>IFERROR(B17/I17,0)</f>
        <v>0.21653044665650789</v>
      </c>
      <c r="M17" s="50">
        <f>IFERROR(H17/G17,0)</f>
        <v>4.0470588235294119E-2</v>
      </c>
    </row>
    <row r="18" spans="1:13" ht="15" thickBot="1" x14ac:dyDescent="0.4">
      <c r="A18" s="5" t="s">
        <v>48</v>
      </c>
      <c r="B18" s="2">
        <v>825</v>
      </c>
      <c r="C18" s="2"/>
      <c r="D18" s="2">
        <v>43</v>
      </c>
      <c r="E18" s="2"/>
      <c r="F18" s="2">
        <v>782</v>
      </c>
      <c r="G18" s="1">
        <v>1320</v>
      </c>
      <c r="H18" s="2">
        <v>69</v>
      </c>
      <c r="I18" s="1">
        <v>13852</v>
      </c>
      <c r="J18" s="1">
        <v>22164</v>
      </c>
      <c r="K18" s="49"/>
      <c r="L18" s="47">
        <f>IFERROR(B18/I18,0)</f>
        <v>5.9558186543459429E-2</v>
      </c>
      <c r="M18" s="50">
        <f>IFERROR(H18/G18,0)</f>
        <v>5.2272727272727269E-2</v>
      </c>
    </row>
    <row r="19" spans="1:13" ht="15" thickBot="1" x14ac:dyDescent="0.4">
      <c r="A19" s="5" t="s">
        <v>30</v>
      </c>
      <c r="B19" s="1">
        <v>5153</v>
      </c>
      <c r="C19" s="2"/>
      <c r="D19" s="2">
        <v>201</v>
      </c>
      <c r="E19" s="2"/>
      <c r="F19" s="1">
        <v>4952</v>
      </c>
      <c r="G19" s="1">
        <v>1724</v>
      </c>
      <c r="H19" s="2">
        <v>67</v>
      </c>
      <c r="I19" s="1">
        <v>55389</v>
      </c>
      <c r="J19" s="1">
        <v>18532</v>
      </c>
      <c r="K19" s="48"/>
      <c r="L19" s="47">
        <f>IFERROR(B19/I19,0)</f>
        <v>9.3032912672191229E-2</v>
      </c>
      <c r="M19" s="50">
        <f>IFERROR(H19/G19,0)</f>
        <v>3.88631090487239E-2</v>
      </c>
    </row>
    <row r="20" spans="1:13" ht="15" thickBot="1" x14ac:dyDescent="0.4">
      <c r="A20" s="5" t="s">
        <v>31</v>
      </c>
      <c r="B20" s="1">
        <v>4208</v>
      </c>
      <c r="C20" s="2"/>
      <c r="D20" s="2">
        <v>189</v>
      </c>
      <c r="E20" s="2"/>
      <c r="F20" s="1">
        <v>2178</v>
      </c>
      <c r="G20" s="1">
        <v>1440</v>
      </c>
      <c r="H20" s="2">
        <v>65</v>
      </c>
      <c r="I20" s="1">
        <v>42709</v>
      </c>
      <c r="J20" s="1">
        <v>14612</v>
      </c>
      <c r="K20" s="49"/>
      <c r="L20" s="47">
        <f>IFERROR(B20/I20,0)</f>
        <v>9.8527242501580459E-2</v>
      </c>
      <c r="M20" s="50">
        <f>IFERROR(H20/G20,0)</f>
        <v>4.5138888888888888E-2</v>
      </c>
    </row>
    <row r="21" spans="1:13" ht="15" thickBot="1" x14ac:dyDescent="0.4">
      <c r="A21" s="5" t="s">
        <v>21</v>
      </c>
      <c r="B21" s="1">
        <v>14694</v>
      </c>
      <c r="C21" s="2"/>
      <c r="D21" s="2">
        <v>656</v>
      </c>
      <c r="E21" s="2"/>
      <c r="F21" s="1">
        <v>13918</v>
      </c>
      <c r="G21" s="1">
        <v>1262</v>
      </c>
      <c r="H21" s="2">
        <v>56</v>
      </c>
      <c r="I21" s="1">
        <v>102325</v>
      </c>
      <c r="J21" s="1">
        <v>8789</v>
      </c>
      <c r="K21" s="48"/>
      <c r="L21" s="47">
        <f>IFERROR(B21/I21,0)</f>
        <v>0.14360127046176399</v>
      </c>
      <c r="M21" s="50">
        <f>IFERROR(H21/G21,0)</f>
        <v>4.4374009508716325E-2</v>
      </c>
    </row>
    <row r="22" spans="1:13" ht="15" thickBot="1" x14ac:dyDescent="0.4">
      <c r="A22" s="5" t="s">
        <v>13</v>
      </c>
      <c r="B22" s="1">
        <v>29648</v>
      </c>
      <c r="C22" s="2"/>
      <c r="D22" s="2">
        <v>987</v>
      </c>
      <c r="E22" s="2"/>
      <c r="F22" s="1">
        <v>27975</v>
      </c>
      <c r="G22" s="1">
        <v>1439</v>
      </c>
      <c r="H22" s="2">
        <v>48</v>
      </c>
      <c r="I22" s="1">
        <v>303050</v>
      </c>
      <c r="J22" s="1">
        <v>14712</v>
      </c>
      <c r="K22" s="49"/>
      <c r="L22" s="47">
        <f>IFERROR(B22/I22,0)</f>
        <v>9.7832040917340379E-2</v>
      </c>
      <c r="M22" s="50">
        <f>IFERROR(H22/G22,0)</f>
        <v>3.3356497567755383E-2</v>
      </c>
    </row>
    <row r="23" spans="1:13" ht="15" thickBot="1" x14ac:dyDescent="0.4">
      <c r="A23" s="5" t="s">
        <v>46</v>
      </c>
      <c r="B23" s="1">
        <v>3017</v>
      </c>
      <c r="C23" s="2"/>
      <c r="D23" s="2">
        <v>179</v>
      </c>
      <c r="E23" s="2"/>
      <c r="F23" s="2">
        <v>954</v>
      </c>
      <c r="G23" s="2">
        <v>770</v>
      </c>
      <c r="H23" s="2">
        <v>46</v>
      </c>
      <c r="I23" s="1">
        <v>47984</v>
      </c>
      <c r="J23" s="1">
        <v>12247</v>
      </c>
      <c r="K23" s="48"/>
      <c r="L23" s="47">
        <f>IFERROR(B23/I23,0)</f>
        <v>6.2875125041680566E-2</v>
      </c>
      <c r="M23" s="50">
        <f>IFERROR(H23/G23,0)</f>
        <v>5.9740259740259739E-2</v>
      </c>
    </row>
    <row r="24" spans="1:13" ht="15" thickBot="1" x14ac:dyDescent="0.4">
      <c r="A24" s="5" t="s">
        <v>29</v>
      </c>
      <c r="B24" s="1">
        <v>10998</v>
      </c>
      <c r="C24" s="2"/>
      <c r="D24" s="2">
        <v>372</v>
      </c>
      <c r="E24" s="2"/>
      <c r="F24" s="1">
        <v>9059</v>
      </c>
      <c r="G24" s="1">
        <v>1307</v>
      </c>
      <c r="H24" s="2">
        <v>44</v>
      </c>
      <c r="I24" s="1">
        <v>64518</v>
      </c>
      <c r="J24" s="1">
        <v>7668</v>
      </c>
      <c r="K24" s="48"/>
      <c r="L24" s="47">
        <f>IFERROR(B24/I24,0)</f>
        <v>0.17046405654236027</v>
      </c>
      <c r="M24" s="50">
        <f>IFERROR(H24/G24,0)</f>
        <v>3.3664881407804131E-2</v>
      </c>
    </row>
    <row r="25" spans="1:13" ht="15" thickBot="1" x14ac:dyDescent="0.4">
      <c r="A25" s="5" t="s">
        <v>22</v>
      </c>
      <c r="B25" s="1">
        <v>5052</v>
      </c>
      <c r="C25" s="2"/>
      <c r="D25" s="2">
        <v>257</v>
      </c>
      <c r="E25" s="2"/>
      <c r="F25" s="1">
        <v>4601</v>
      </c>
      <c r="G25" s="2">
        <v>874</v>
      </c>
      <c r="H25" s="2">
        <v>44</v>
      </c>
      <c r="I25" s="1">
        <v>56508</v>
      </c>
      <c r="J25" s="1">
        <v>9779</v>
      </c>
      <c r="K25" s="49"/>
      <c r="L25" s="47">
        <f>IFERROR(B25/I25,0)</f>
        <v>8.9403270333404117E-2</v>
      </c>
      <c r="M25" s="50">
        <f>IFERROR(H25/G25,0)</f>
        <v>5.0343249427917618E-2</v>
      </c>
    </row>
    <row r="26" spans="1:13" ht="15" thickBot="1" x14ac:dyDescent="0.4">
      <c r="A26" s="5" t="s">
        <v>38</v>
      </c>
      <c r="B26" s="1">
        <v>3481</v>
      </c>
      <c r="C26" s="2"/>
      <c r="D26" s="2">
        <v>191</v>
      </c>
      <c r="E26" s="2"/>
      <c r="F26" s="1">
        <v>2168</v>
      </c>
      <c r="G26" s="2">
        <v>784</v>
      </c>
      <c r="H26" s="2">
        <v>43</v>
      </c>
      <c r="I26" s="1">
        <v>42844</v>
      </c>
      <c r="J26" s="1">
        <v>9649</v>
      </c>
      <c r="K26" s="48"/>
      <c r="L26" s="47">
        <f>IFERROR(B26/I26,0)</f>
        <v>8.1248249463168706E-2</v>
      </c>
      <c r="M26" s="50">
        <f>IFERROR(H26/G26,0)</f>
        <v>5.4846938775510203E-2</v>
      </c>
    </row>
    <row r="27" spans="1:13" ht="15" thickBot="1" x14ac:dyDescent="0.4">
      <c r="A27" s="5" t="s">
        <v>36</v>
      </c>
      <c r="B27" s="1">
        <v>5832</v>
      </c>
      <c r="C27" s="2"/>
      <c r="D27" s="2">
        <v>201</v>
      </c>
      <c r="E27" s="2"/>
      <c r="F27" s="1">
        <v>5611</v>
      </c>
      <c r="G27" s="1">
        <v>1199</v>
      </c>
      <c r="H27" s="2">
        <v>41</v>
      </c>
      <c r="I27" s="1">
        <v>52641</v>
      </c>
      <c r="J27" s="1">
        <v>10821</v>
      </c>
      <c r="K27" s="49"/>
      <c r="L27" s="47">
        <f>IFERROR(B27/I27,0)</f>
        <v>0.11078816891776372</v>
      </c>
      <c r="M27" s="50">
        <f>IFERROR(H27/G27,0)</f>
        <v>3.4195162635529609E-2</v>
      </c>
    </row>
    <row r="28" spans="1:13" ht="15" thickBot="1" x14ac:dyDescent="0.4">
      <c r="A28" s="5" t="s">
        <v>35</v>
      </c>
      <c r="B28" s="1">
        <v>6384</v>
      </c>
      <c r="C28" s="2"/>
      <c r="D28" s="2">
        <v>243</v>
      </c>
      <c r="E28" s="2"/>
      <c r="F28" s="1">
        <v>5594</v>
      </c>
      <c r="G28" s="1">
        <v>1048</v>
      </c>
      <c r="H28" s="2">
        <v>40</v>
      </c>
      <c r="I28" s="1">
        <v>59266</v>
      </c>
      <c r="J28" s="1">
        <v>9732</v>
      </c>
      <c r="K28" s="48"/>
      <c r="L28" s="47">
        <f>IFERROR(B28/I28,0)</f>
        <v>0.10771774710626666</v>
      </c>
      <c r="M28" s="50">
        <f>IFERROR(H28/G28,0)</f>
        <v>3.8167938931297711E-2</v>
      </c>
    </row>
    <row r="29" spans="1:13" ht="15" thickBot="1" x14ac:dyDescent="0.4">
      <c r="A29" s="5" t="s">
        <v>10</v>
      </c>
      <c r="B29" s="1">
        <v>39555</v>
      </c>
      <c r="C29" s="4">
        <v>267</v>
      </c>
      <c r="D29" s="1">
        <v>1530</v>
      </c>
      <c r="E29" s="3">
        <v>7</v>
      </c>
      <c r="F29" s="1">
        <v>34688</v>
      </c>
      <c r="G29" s="1">
        <v>1010</v>
      </c>
      <c r="H29" s="2">
        <v>39</v>
      </c>
      <c r="I29" s="1">
        <v>482097</v>
      </c>
      <c r="J29" s="1">
        <v>12314</v>
      </c>
      <c r="K29" s="49"/>
      <c r="L29" s="47">
        <f>IFERROR(B29/I29,0)</f>
        <v>8.2047803657770119E-2</v>
      </c>
      <c r="M29" s="50">
        <f>IFERROR(H29/G29,0)</f>
        <v>3.8613861386138613E-2</v>
      </c>
    </row>
    <row r="30" spans="1:13" ht="15" thickBot="1" x14ac:dyDescent="0.4">
      <c r="A30" s="5" t="s">
        <v>45</v>
      </c>
      <c r="B30" s="1">
        <v>2482</v>
      </c>
      <c r="C30" s="2"/>
      <c r="D30" s="2">
        <v>112</v>
      </c>
      <c r="E30" s="2"/>
      <c r="F30" s="1">
        <v>1867</v>
      </c>
      <c r="G30" s="2">
        <v>853</v>
      </c>
      <c r="H30" s="2">
        <v>39</v>
      </c>
      <c r="I30" s="1">
        <v>20435</v>
      </c>
      <c r="J30" s="1">
        <v>7025</v>
      </c>
      <c r="K30" s="48"/>
      <c r="L30" s="47">
        <f>IFERROR(B30/I30,0)</f>
        <v>0.12145828235869831</v>
      </c>
      <c r="M30" s="50">
        <f>IFERROR(H30/G30,0)</f>
        <v>4.5720984759671748E-2</v>
      </c>
    </row>
    <row r="31" spans="1:13" ht="15" thickBot="1" x14ac:dyDescent="0.4">
      <c r="A31" s="5" t="s">
        <v>42</v>
      </c>
      <c r="B31" s="1">
        <v>1670</v>
      </c>
      <c r="C31" s="2"/>
      <c r="D31" s="2">
        <v>51</v>
      </c>
      <c r="E31" s="2"/>
      <c r="F31" s="1">
        <v>1069</v>
      </c>
      <c r="G31" s="1">
        <v>1243</v>
      </c>
      <c r="H31" s="2">
        <v>38</v>
      </c>
      <c r="I31" s="1">
        <v>16809</v>
      </c>
      <c r="J31" s="1">
        <v>12510</v>
      </c>
      <c r="K31" s="49"/>
      <c r="L31" s="47">
        <f>IFERROR(B31/I31,0)</f>
        <v>9.9351537866619072E-2</v>
      </c>
      <c r="M31" s="50">
        <f>IFERROR(H31/G31,0)</f>
        <v>3.0571198712791632E-2</v>
      </c>
    </row>
    <row r="32" spans="1:13" ht="15" thickBot="1" x14ac:dyDescent="0.4">
      <c r="A32" s="5" t="s">
        <v>44</v>
      </c>
      <c r="B32" s="1">
        <v>2379</v>
      </c>
      <c r="C32" s="2"/>
      <c r="D32" s="2">
        <v>78</v>
      </c>
      <c r="E32" s="2"/>
      <c r="F32" s="1">
        <v>1728</v>
      </c>
      <c r="G32" s="1">
        <v>1137</v>
      </c>
      <c r="H32" s="2">
        <v>37</v>
      </c>
      <c r="I32" s="1">
        <v>46563</v>
      </c>
      <c r="J32" s="1">
        <v>22253</v>
      </c>
      <c r="K32" s="49"/>
      <c r="L32" s="47">
        <f>IFERROR(B32/I32,0)</f>
        <v>5.1092068809999357E-2</v>
      </c>
      <c r="M32" s="50">
        <f>IFERROR(H32/G32,0)</f>
        <v>3.2541776605101144E-2</v>
      </c>
    </row>
    <row r="33" spans="1:13" ht="15" thickBot="1" x14ac:dyDescent="0.4">
      <c r="A33" s="5" t="s">
        <v>33</v>
      </c>
      <c r="B33" s="1">
        <v>5769</v>
      </c>
      <c r="C33" s="2"/>
      <c r="D33" s="2">
        <v>249</v>
      </c>
      <c r="E33" s="2"/>
      <c r="F33" s="1">
        <v>5450</v>
      </c>
      <c r="G33" s="2">
        <v>830</v>
      </c>
      <c r="H33" s="2">
        <v>36</v>
      </c>
      <c r="I33" s="1">
        <v>58697</v>
      </c>
      <c r="J33" s="1">
        <v>8450</v>
      </c>
      <c r="K33" s="49"/>
      <c r="L33" s="47">
        <f>IFERROR(B33/I33,0)</f>
        <v>9.8284409765405381E-2</v>
      </c>
      <c r="M33" s="50">
        <f>IFERROR(H33/G33,0)</f>
        <v>4.3373493975903614E-2</v>
      </c>
    </row>
    <row r="34" spans="1:13" ht="15" thickBot="1" x14ac:dyDescent="0.4">
      <c r="A34" s="5" t="s">
        <v>32</v>
      </c>
      <c r="B34" s="1">
        <v>2942</v>
      </c>
      <c r="C34" s="2"/>
      <c r="D34" s="2">
        <v>200</v>
      </c>
      <c r="E34" s="2"/>
      <c r="F34" s="1">
        <v>1206</v>
      </c>
      <c r="G34" s="2">
        <v>532</v>
      </c>
      <c r="H34" s="2">
        <v>36</v>
      </c>
      <c r="I34" s="1">
        <v>51548</v>
      </c>
      <c r="J34" s="1">
        <v>9326</v>
      </c>
      <c r="K34" s="48"/>
      <c r="L34" s="47">
        <f>IFERROR(B34/I34,0)</f>
        <v>5.7073019321797161E-2</v>
      </c>
      <c r="M34" s="50">
        <f>IFERROR(H34/G34,0)</f>
        <v>6.7669172932330823E-2</v>
      </c>
    </row>
    <row r="35" spans="1:13" ht="15" thickBot="1" x14ac:dyDescent="0.4">
      <c r="A35" s="5" t="s">
        <v>39</v>
      </c>
      <c r="B35" s="2">
        <v>937</v>
      </c>
      <c r="C35" s="2"/>
      <c r="D35" s="2">
        <v>44</v>
      </c>
      <c r="E35" s="2"/>
      <c r="F35" s="2">
        <v>408</v>
      </c>
      <c r="G35" s="2">
        <v>703</v>
      </c>
      <c r="H35" s="2">
        <v>33</v>
      </c>
      <c r="I35" s="1">
        <v>17721</v>
      </c>
      <c r="J35" s="1">
        <v>13296</v>
      </c>
      <c r="K35" s="48"/>
      <c r="L35" s="47">
        <f>IFERROR(B35/I35,0)</f>
        <v>5.2875119914226061E-2</v>
      </c>
      <c r="M35" s="50">
        <f>IFERROR(H35/G35,0)</f>
        <v>4.694167852062589E-2</v>
      </c>
    </row>
    <row r="36" spans="1:13" ht="15" thickBot="1" x14ac:dyDescent="0.4">
      <c r="A36" s="5" t="s">
        <v>49</v>
      </c>
      <c r="B36" s="1">
        <v>1836</v>
      </c>
      <c r="C36" s="2"/>
      <c r="D36" s="2">
        <v>54</v>
      </c>
      <c r="E36" s="2"/>
      <c r="F36" s="2">
        <v>960</v>
      </c>
      <c r="G36" s="1">
        <v>1088</v>
      </c>
      <c r="H36" s="2">
        <v>32</v>
      </c>
      <c r="I36" s="1">
        <v>19091</v>
      </c>
      <c r="J36" s="1">
        <v>11311</v>
      </c>
      <c r="K36" s="48"/>
      <c r="L36" s="47">
        <f>IFERROR(B36/I36,0)</f>
        <v>9.6170970614425644E-2</v>
      </c>
      <c r="M36" s="50">
        <f>IFERROR(H36/G36,0)</f>
        <v>2.9411764705882353E-2</v>
      </c>
    </row>
    <row r="37" spans="1:13" ht="15" thickBot="1" x14ac:dyDescent="0.4">
      <c r="A37" s="5" t="s">
        <v>41</v>
      </c>
      <c r="B37" s="1">
        <v>3924</v>
      </c>
      <c r="C37" s="2"/>
      <c r="D37" s="2">
        <v>96</v>
      </c>
      <c r="E37" s="2"/>
      <c r="F37" s="1">
        <v>2336</v>
      </c>
      <c r="G37" s="1">
        <v>1253</v>
      </c>
      <c r="H37" s="2">
        <v>31</v>
      </c>
      <c r="I37" s="1">
        <v>29262</v>
      </c>
      <c r="J37" s="1">
        <v>9341</v>
      </c>
      <c r="K37" s="49"/>
      <c r="L37" s="47">
        <f>IFERROR(B37/I37,0)</f>
        <v>0.13409883124871846</v>
      </c>
      <c r="M37" s="50">
        <f>IFERROR(H37/G37,0)</f>
        <v>2.4740622505985636E-2</v>
      </c>
    </row>
    <row r="38" spans="1:13" ht="15" thickBot="1" x14ac:dyDescent="0.4">
      <c r="A38" s="5" t="s">
        <v>25</v>
      </c>
      <c r="B38" s="1">
        <v>4917</v>
      </c>
      <c r="C38" s="2"/>
      <c r="D38" s="2">
        <v>150</v>
      </c>
      <c r="E38" s="2"/>
      <c r="F38" s="1">
        <v>2029</v>
      </c>
      <c r="G38" s="2">
        <v>992</v>
      </c>
      <c r="H38" s="2">
        <v>30</v>
      </c>
      <c r="I38" s="1">
        <v>44463</v>
      </c>
      <c r="J38" s="1">
        <v>8972</v>
      </c>
      <c r="K38" s="49"/>
      <c r="L38" s="47">
        <f>IFERROR(B38/I38,0)</f>
        <v>0.11058633020713853</v>
      </c>
      <c r="M38" s="50">
        <f>IFERROR(H38/G38,0)</f>
        <v>3.0241935483870969E-2</v>
      </c>
    </row>
    <row r="39" spans="1:13" ht="15" thickBot="1" x14ac:dyDescent="0.4">
      <c r="A39" s="5" t="s">
        <v>24</v>
      </c>
      <c r="B39" s="1">
        <v>7854</v>
      </c>
      <c r="C39" s="2"/>
      <c r="D39" s="2">
        <v>281</v>
      </c>
      <c r="E39" s="2"/>
      <c r="F39" s="1">
        <v>6690</v>
      </c>
      <c r="G39" s="2">
        <v>773</v>
      </c>
      <c r="H39" s="2">
        <v>28</v>
      </c>
      <c r="I39" s="1">
        <v>96185</v>
      </c>
      <c r="J39" s="1">
        <v>9471</v>
      </c>
      <c r="K39" s="49"/>
      <c r="L39" s="47">
        <f>IFERROR(B39/I39,0)</f>
        <v>8.1655143733430371E-2</v>
      </c>
      <c r="M39" s="50">
        <f>IFERROR(H39/G39,0)</f>
        <v>3.6222509702457953E-2</v>
      </c>
    </row>
    <row r="40" spans="1:13" ht="15" thickBot="1" x14ac:dyDescent="0.4">
      <c r="A40" s="5" t="s">
        <v>20</v>
      </c>
      <c r="B40" s="1">
        <v>8266</v>
      </c>
      <c r="C40" s="2"/>
      <c r="D40" s="2">
        <v>170</v>
      </c>
      <c r="E40" s="2"/>
      <c r="F40" s="1">
        <v>3903</v>
      </c>
      <c r="G40" s="1">
        <v>1243</v>
      </c>
      <c r="H40" s="2">
        <v>26</v>
      </c>
      <c r="I40" s="1">
        <v>123100</v>
      </c>
      <c r="J40" s="1">
        <v>18508</v>
      </c>
      <c r="K40" s="49"/>
      <c r="L40" s="47">
        <f>IFERROR(B40/I40,0)</f>
        <v>6.7148659626320065E-2</v>
      </c>
      <c r="M40" s="50">
        <f>IFERROR(H40/G40,0)</f>
        <v>2.091713596138375E-2</v>
      </c>
    </row>
    <row r="41" spans="1:13" ht="15" thickBot="1" x14ac:dyDescent="0.4">
      <c r="A41" s="5" t="s">
        <v>50</v>
      </c>
      <c r="B41" s="1">
        <v>2124</v>
      </c>
      <c r="C41" s="2"/>
      <c r="D41" s="2">
        <v>47</v>
      </c>
      <c r="E41" s="2"/>
      <c r="F41" s="1">
        <v>2055</v>
      </c>
      <c r="G41" s="1">
        <v>1115</v>
      </c>
      <c r="H41" s="2">
        <v>25</v>
      </c>
      <c r="I41" s="1">
        <v>18701</v>
      </c>
      <c r="J41" s="1">
        <v>9818</v>
      </c>
      <c r="K41" s="48"/>
      <c r="L41" s="47">
        <f>IFERROR(B41/I41,0)</f>
        <v>0.11357681407411369</v>
      </c>
      <c r="M41" s="50">
        <f>IFERROR(H41/G41,0)</f>
        <v>2.2421524663677129E-2</v>
      </c>
    </row>
    <row r="42" spans="1:13" ht="15" thickBot="1" x14ac:dyDescent="0.4">
      <c r="A42" s="5" t="s">
        <v>15</v>
      </c>
      <c r="B42" s="1">
        <v>22393</v>
      </c>
      <c r="C42" s="2"/>
      <c r="D42" s="2">
        <v>576</v>
      </c>
      <c r="E42" s="2"/>
      <c r="F42" s="1">
        <v>17011</v>
      </c>
      <c r="G42" s="2">
        <v>803</v>
      </c>
      <c r="H42" s="2">
        <v>21</v>
      </c>
      <c r="I42" s="1">
        <v>225078</v>
      </c>
      <c r="J42" s="1">
        <v>8072</v>
      </c>
      <c r="K42" s="49"/>
      <c r="L42" s="47">
        <f>IFERROR(B42/I42,0)</f>
        <v>9.9489954593518698E-2</v>
      </c>
      <c r="M42" s="50">
        <f>IFERROR(H42/G42,0)</f>
        <v>2.6151930261519303E-2</v>
      </c>
    </row>
    <row r="43" spans="1:13" ht="15" thickBot="1" x14ac:dyDescent="0.4">
      <c r="A43" s="5" t="s">
        <v>53</v>
      </c>
      <c r="B43" s="2">
        <v>709</v>
      </c>
      <c r="C43" s="2"/>
      <c r="D43" s="2">
        <v>15</v>
      </c>
      <c r="E43" s="2"/>
      <c r="F43" s="2">
        <v>425</v>
      </c>
      <c r="G43" s="2">
        <v>943</v>
      </c>
      <c r="H43" s="2">
        <v>20</v>
      </c>
      <c r="I43" s="1">
        <v>16330</v>
      </c>
      <c r="J43" s="1">
        <v>21710</v>
      </c>
      <c r="K43" s="49"/>
      <c r="L43" s="47">
        <f>IFERROR(B43/I43,0)</f>
        <v>4.3417023882424986E-2</v>
      </c>
      <c r="M43" s="50">
        <f>IFERROR(H43/G43,0)</f>
        <v>2.1208907741251327E-2</v>
      </c>
    </row>
    <row r="44" spans="1:13" ht="15" thickBot="1" x14ac:dyDescent="0.4">
      <c r="A44" s="5" t="s">
        <v>37</v>
      </c>
      <c r="B44" s="1">
        <v>2127</v>
      </c>
      <c r="C44" s="2"/>
      <c r="D44" s="2">
        <v>83</v>
      </c>
      <c r="E44" s="2"/>
      <c r="F44" s="1">
        <v>2044</v>
      </c>
      <c r="G44" s="2">
        <v>521</v>
      </c>
      <c r="H44" s="2">
        <v>20</v>
      </c>
      <c r="I44" s="1">
        <v>43976</v>
      </c>
      <c r="J44" s="1">
        <v>10773</v>
      </c>
      <c r="K44" s="49"/>
      <c r="L44" s="47">
        <f>IFERROR(B44/I44,0)</f>
        <v>4.8367291249772605E-2</v>
      </c>
      <c r="M44" s="50">
        <f>IFERROR(H44/G44,0)</f>
        <v>3.8387715930902108E-2</v>
      </c>
    </row>
    <row r="45" spans="1:13" ht="15" thickBot="1" x14ac:dyDescent="0.4">
      <c r="A45" s="5" t="s">
        <v>65</v>
      </c>
      <c r="B45" s="1">
        <v>1416</v>
      </c>
      <c r="C45" s="2"/>
      <c r="D45" s="2">
        <v>69</v>
      </c>
      <c r="E45" s="2"/>
      <c r="F45" s="2">
        <v>956</v>
      </c>
      <c r="G45" s="2">
        <v>418</v>
      </c>
      <c r="H45" s="2">
        <v>20</v>
      </c>
      <c r="I45" s="1">
        <v>11633</v>
      </c>
      <c r="J45" s="1">
        <v>3435</v>
      </c>
      <c r="K45" s="48"/>
      <c r="L45" s="47">
        <f>IFERROR(B45/I45,0)</f>
        <v>0.12172268546376687</v>
      </c>
      <c r="M45" s="50">
        <f>IFERROR(H45/G45,0)</f>
        <v>4.784688995215311E-2</v>
      </c>
    </row>
    <row r="46" spans="1:13" ht="15" thickBot="1" x14ac:dyDescent="0.4">
      <c r="A46" s="5" t="s">
        <v>56</v>
      </c>
      <c r="B46" s="2">
        <v>981</v>
      </c>
      <c r="C46" s="2"/>
      <c r="D46" s="2">
        <v>31</v>
      </c>
      <c r="E46" s="2"/>
      <c r="F46" s="2">
        <v>725</v>
      </c>
      <c r="G46" s="2">
        <v>536</v>
      </c>
      <c r="H46" s="2">
        <v>17</v>
      </c>
      <c r="I46" s="1">
        <v>29116</v>
      </c>
      <c r="J46" s="1">
        <v>15919</v>
      </c>
      <c r="K46" s="49"/>
      <c r="L46" s="47">
        <f>IFERROR(B46/I46,0)</f>
        <v>3.3692814947108123E-2</v>
      </c>
      <c r="M46" s="50">
        <f>IFERROR(H46/G46,0)</f>
        <v>3.1716417910447763E-2</v>
      </c>
    </row>
    <row r="47" spans="1:13" ht="15" thickBot="1" x14ac:dyDescent="0.4">
      <c r="A47" s="5" t="s">
        <v>34</v>
      </c>
      <c r="B47" s="1">
        <v>2599</v>
      </c>
      <c r="C47" s="2"/>
      <c r="D47" s="2">
        <v>45</v>
      </c>
      <c r="E47" s="2"/>
      <c r="F47" s="1">
        <v>1632</v>
      </c>
      <c r="G47" s="2">
        <v>869</v>
      </c>
      <c r="H47" s="2">
        <v>15</v>
      </c>
      <c r="I47" s="1">
        <v>34551</v>
      </c>
      <c r="J47" s="1">
        <v>11553</v>
      </c>
      <c r="K47" s="49"/>
      <c r="L47" s="47">
        <f>IFERROR(B47/I47,0)</f>
        <v>7.5222135394055159E-2</v>
      </c>
      <c r="M47" s="50">
        <f>IFERROR(H47/G47,0)</f>
        <v>1.7261219792865361E-2</v>
      </c>
    </row>
    <row r="48" spans="1:13" ht="15" thickBot="1" x14ac:dyDescent="0.4">
      <c r="A48" s="5" t="s">
        <v>51</v>
      </c>
      <c r="B48" s="2">
        <v>442</v>
      </c>
      <c r="C48" s="2"/>
      <c r="D48" s="2">
        <v>14</v>
      </c>
      <c r="E48" s="2"/>
      <c r="F48" s="2">
        <v>122</v>
      </c>
      <c r="G48" s="2">
        <v>424</v>
      </c>
      <c r="H48" s="2">
        <v>13</v>
      </c>
      <c r="I48" s="1">
        <v>11875</v>
      </c>
      <c r="J48" s="1">
        <v>11399</v>
      </c>
      <c r="K48" s="48"/>
      <c r="L48" s="47">
        <f>IFERROR(B48/I48,0)</f>
        <v>3.7221052631578946E-2</v>
      </c>
      <c r="M48" s="50">
        <f>IFERROR(H48/G48,0)</f>
        <v>3.0660377358490566E-2</v>
      </c>
    </row>
    <row r="49" spans="1:13" ht="15" thickBot="1" x14ac:dyDescent="0.4">
      <c r="A49" s="5" t="s">
        <v>52</v>
      </c>
      <c r="B49" s="2">
        <v>337</v>
      </c>
      <c r="C49" s="2"/>
      <c r="D49" s="2">
        <v>9</v>
      </c>
      <c r="E49" s="2"/>
      <c r="F49" s="2">
        <v>119</v>
      </c>
      <c r="G49" s="2">
        <v>456</v>
      </c>
      <c r="H49" s="2">
        <v>12</v>
      </c>
      <c r="I49" s="1">
        <v>11473</v>
      </c>
      <c r="J49" s="1">
        <v>15535</v>
      </c>
      <c r="K49" s="48"/>
      <c r="L49" s="47">
        <f>IFERROR(B49/I49,0)</f>
        <v>2.9373311252505883E-2</v>
      </c>
      <c r="M49" s="50">
        <f>IFERROR(H49/G49,0)</f>
        <v>2.6315789473684209E-2</v>
      </c>
    </row>
    <row r="50" spans="1:13" ht="15" thickBot="1" x14ac:dyDescent="0.4">
      <c r="A50" s="5" t="s">
        <v>55</v>
      </c>
      <c r="B50" s="2">
        <v>453</v>
      </c>
      <c r="C50" s="2"/>
      <c r="D50" s="2">
        <v>7</v>
      </c>
      <c r="E50" s="2"/>
      <c r="F50" s="2">
        <v>171</v>
      </c>
      <c r="G50" s="2">
        <v>779</v>
      </c>
      <c r="H50" s="2">
        <v>12</v>
      </c>
      <c r="I50" s="1">
        <v>7623</v>
      </c>
      <c r="J50" s="1">
        <v>13102</v>
      </c>
      <c r="K50" s="49"/>
      <c r="L50" s="47">
        <f>IFERROR(B50/I50,0)</f>
        <v>5.9425423061786699E-2</v>
      </c>
      <c r="M50" s="50">
        <f>IFERROR(H50/G50,0)</f>
        <v>1.540436456996149E-2</v>
      </c>
    </row>
    <row r="51" spans="1:13" ht="15" thickBot="1" x14ac:dyDescent="0.4">
      <c r="A51" s="5" t="s">
        <v>28</v>
      </c>
      <c r="B51" s="1">
        <v>3612</v>
      </c>
      <c r="C51" s="2"/>
      <c r="D51" s="2">
        <v>35</v>
      </c>
      <c r="E51" s="2"/>
      <c r="F51" s="1">
        <v>2689</v>
      </c>
      <c r="G51" s="1">
        <v>1186</v>
      </c>
      <c r="H51" s="2">
        <v>11</v>
      </c>
      <c r="I51" s="1">
        <v>80627</v>
      </c>
      <c r="J51" s="1">
        <v>26475</v>
      </c>
      <c r="K51" s="49"/>
      <c r="L51" s="47">
        <f>IFERROR(B51/I51,0)</f>
        <v>4.4798888709737431E-2</v>
      </c>
      <c r="M51" s="50">
        <f>IFERROR(H51/G51,0)</f>
        <v>9.2748735244519397E-3</v>
      </c>
    </row>
    <row r="52" spans="1:13" ht="15" thickBot="1" x14ac:dyDescent="0.4">
      <c r="A52" s="5" t="s">
        <v>54</v>
      </c>
      <c r="B52" s="1">
        <v>1956</v>
      </c>
      <c r="C52" s="2"/>
      <c r="D52" s="2">
        <v>9</v>
      </c>
      <c r="E52" s="2"/>
      <c r="F52" s="2">
        <v>883</v>
      </c>
      <c r="G52" s="1">
        <v>2263</v>
      </c>
      <c r="H52" s="2">
        <v>10</v>
      </c>
      <c r="I52" s="1">
        <v>14065</v>
      </c>
      <c r="J52" s="1">
        <v>16273</v>
      </c>
      <c r="K52" s="49"/>
      <c r="L52" s="47">
        <f>IFERROR(B52/I52,0)</f>
        <v>0.13906861002488446</v>
      </c>
      <c r="M52" s="50">
        <f>IFERROR(H52/G52,0)</f>
        <v>4.4189129474149361E-3</v>
      </c>
    </row>
    <row r="53" spans="1:13" ht="15" thickBot="1" x14ac:dyDescent="0.4">
      <c r="A53" s="5" t="s">
        <v>47</v>
      </c>
      <c r="B53" s="2">
        <v>596</v>
      </c>
      <c r="C53" s="2"/>
      <c r="D53" s="2">
        <v>12</v>
      </c>
      <c r="E53" s="2"/>
      <c r="F53" s="2">
        <v>129</v>
      </c>
      <c r="G53" s="2">
        <v>419</v>
      </c>
      <c r="H53" s="2">
        <v>8</v>
      </c>
      <c r="I53" s="1">
        <v>26362</v>
      </c>
      <c r="J53" s="1">
        <v>18538</v>
      </c>
      <c r="K53" s="49"/>
      <c r="L53" s="47">
        <f>IFERROR(B53/I53,0)</f>
        <v>2.2608299825506412E-2</v>
      </c>
      <c r="M53" s="50">
        <f>IFERROR(H53/G53,0)</f>
        <v>1.9093078758949882E-2</v>
      </c>
    </row>
    <row r="54" spans="1:13" ht="15" thickBot="1" x14ac:dyDescent="0.4">
      <c r="A54" s="5" t="s">
        <v>64</v>
      </c>
      <c r="B54" s="2">
        <v>139</v>
      </c>
      <c r="C54" s="2"/>
      <c r="D54" s="2">
        <v>5</v>
      </c>
      <c r="E54" s="2"/>
      <c r="F54" s="2">
        <v>15</v>
      </c>
      <c r="G54" s="2"/>
      <c r="H54" s="2"/>
      <c r="I54" s="2">
        <v>605</v>
      </c>
      <c r="J54" s="2"/>
      <c r="K54" s="49"/>
      <c r="L54" s="47">
        <f>IFERROR(B54/I54,0)</f>
        <v>0.22975206611570248</v>
      </c>
      <c r="M54" s="50">
        <f>IFERROR(H54/G54,0)</f>
        <v>0</v>
      </c>
    </row>
    <row r="55" spans="1:13" ht="15" thickBot="1" x14ac:dyDescent="0.4">
      <c r="A55" s="5" t="s">
        <v>67</v>
      </c>
      <c r="B55" s="2">
        <v>14</v>
      </c>
      <c r="C55" s="2"/>
      <c r="D55" s="2">
        <v>2</v>
      </c>
      <c r="E55" s="2"/>
      <c r="F55" s="2">
        <v>1</v>
      </c>
      <c r="G55" s="2"/>
      <c r="H55" s="2"/>
      <c r="I55" s="2">
        <v>45</v>
      </c>
      <c r="J55" s="2"/>
      <c r="K55" s="49"/>
      <c r="L55" s="47">
        <f>IFERROR(B55/I55,0)</f>
        <v>0.31111111111111112</v>
      </c>
      <c r="M55" s="50">
        <f>IFERROR(H55/G55,0)</f>
        <v>0</v>
      </c>
    </row>
    <row r="56" spans="1:13" ht="15" thickBot="1" x14ac:dyDescent="0.4">
      <c r="A56" s="16" t="s">
        <v>66</v>
      </c>
      <c r="B56" s="17">
        <v>54</v>
      </c>
      <c r="C56" s="17"/>
      <c r="D56" s="17">
        <v>3</v>
      </c>
      <c r="E56" s="17"/>
      <c r="F56" s="17">
        <v>3</v>
      </c>
      <c r="G56" s="17"/>
      <c r="H56" s="17"/>
      <c r="I56" s="17">
        <v>688</v>
      </c>
      <c r="J56" s="17"/>
      <c r="K56" s="52"/>
      <c r="L56" s="47">
        <f>IFERROR(B56/I56,0)</f>
        <v>7.8488372093023256E-2</v>
      </c>
      <c r="M56" s="50">
        <f>IFERROR(H56/G56,0)</f>
        <v>0</v>
      </c>
    </row>
    <row r="57" spans="1:13" ht="15" thickBot="1" x14ac:dyDescent="0.35">
      <c r="A57" s="5"/>
      <c r="B57" s="2"/>
      <c r="C57" s="2"/>
      <c r="D57" s="2"/>
      <c r="E57" s="2"/>
      <c r="F57" s="2"/>
      <c r="G57" s="1"/>
      <c r="H57" s="2"/>
      <c r="I57" s="1"/>
      <c r="J57" s="1"/>
      <c r="K57" s="10"/>
      <c r="L57" s="40"/>
      <c r="M57" s="51">
        <f>AVERAGE(M2:M56)</f>
        <v>3.7825614286764279E-2</v>
      </c>
    </row>
    <row r="58" spans="1:13" ht="15" thickBot="1" x14ac:dyDescent="0.35">
      <c r="A58" s="5"/>
      <c r="B58" s="2"/>
      <c r="C58" s="2"/>
      <c r="D58" s="2"/>
      <c r="E58" s="2"/>
      <c r="F58" s="2"/>
      <c r="G58" s="1"/>
      <c r="H58" s="2"/>
      <c r="I58" s="1"/>
      <c r="J58" s="1"/>
      <c r="K58" s="10"/>
    </row>
    <row r="59" spans="1:13" ht="13.5" thickBot="1" x14ac:dyDescent="0.35">
      <c r="A59" s="5"/>
      <c r="B59" s="1"/>
      <c r="C59" s="2"/>
      <c r="D59" s="2"/>
      <c r="E59" s="2"/>
      <c r="F59" s="1"/>
      <c r="G59" s="2"/>
      <c r="H59" s="2"/>
      <c r="I59" s="1"/>
      <c r="J59" s="1"/>
      <c r="K59" s="9"/>
      <c r="L59" s="40"/>
    </row>
    <row r="60" spans="1:13" ht="13.5" thickBot="1" x14ac:dyDescent="0.35">
      <c r="A60" s="5"/>
      <c r="B60" s="1"/>
      <c r="C60" s="2"/>
      <c r="D60" s="2"/>
      <c r="E60" s="2"/>
      <c r="F60" s="1"/>
      <c r="G60" s="2"/>
      <c r="H60" s="2"/>
      <c r="I60" s="1"/>
      <c r="J60" s="1"/>
      <c r="K60" s="9"/>
      <c r="L60" s="40"/>
    </row>
    <row r="61" spans="1:13" ht="13.5" thickBot="1" x14ac:dyDescent="0.35">
      <c r="A61" s="5"/>
      <c r="B61" s="1"/>
      <c r="C61" s="2"/>
      <c r="D61" s="2"/>
      <c r="E61" s="2"/>
      <c r="F61" s="1"/>
      <c r="G61" s="1"/>
      <c r="H61" s="2"/>
      <c r="I61" s="1"/>
      <c r="J61" s="1"/>
      <c r="K61" s="9"/>
      <c r="L61" s="40"/>
    </row>
    <row r="62" spans="1:13" ht="13.5" thickBot="1" x14ac:dyDescent="0.35">
      <c r="A62" s="5"/>
      <c r="B62" s="1"/>
      <c r="C62" s="2"/>
      <c r="D62" s="2"/>
      <c r="E62" s="2"/>
      <c r="F62" s="1"/>
      <c r="G62" s="1"/>
      <c r="H62" s="2"/>
      <c r="I62" s="1"/>
      <c r="J62" s="1"/>
      <c r="K62" s="9"/>
      <c r="L62" s="40"/>
    </row>
    <row r="63" spans="1:13" ht="15" thickBot="1" x14ac:dyDescent="0.35">
      <c r="A63" s="5"/>
      <c r="B63" s="2"/>
      <c r="C63" s="2"/>
      <c r="D63" s="2"/>
      <c r="E63" s="2"/>
      <c r="F63" s="2"/>
      <c r="G63" s="2"/>
      <c r="H63" s="2"/>
      <c r="I63" s="1"/>
      <c r="J63" s="1"/>
      <c r="K63" s="10"/>
      <c r="L63" s="40"/>
    </row>
    <row r="64" spans="1:13" ht="15" thickBot="1" x14ac:dyDescent="0.35">
      <c r="A64" s="5"/>
      <c r="B64" s="2"/>
      <c r="C64" s="2"/>
      <c r="D64" s="2"/>
      <c r="E64" s="2"/>
      <c r="F64" s="2"/>
      <c r="G64" s="2"/>
      <c r="H64" s="2"/>
      <c r="I64" s="1"/>
      <c r="J64" s="1"/>
      <c r="K64" s="10"/>
    </row>
    <row r="65" spans="1:12" ht="13.5" thickBot="1" x14ac:dyDescent="0.35">
      <c r="A65" s="5"/>
      <c r="B65" s="1"/>
      <c r="C65" s="2"/>
      <c r="D65" s="2"/>
      <c r="E65" s="2"/>
      <c r="F65" s="1"/>
      <c r="G65" s="2"/>
      <c r="H65" s="2"/>
      <c r="I65" s="1"/>
      <c r="J65" s="1"/>
      <c r="K65" s="9"/>
    </row>
    <row r="66" spans="1:12" ht="13.5" thickBot="1" x14ac:dyDescent="0.35">
      <c r="A66" s="5"/>
      <c r="B66" s="1"/>
      <c r="C66" s="2"/>
      <c r="D66" s="2"/>
      <c r="E66" s="2"/>
      <c r="F66" s="1"/>
      <c r="G66" s="2"/>
      <c r="H66" s="2"/>
      <c r="I66" s="1"/>
      <c r="J66" s="1"/>
      <c r="K66" s="9"/>
      <c r="L66" s="40"/>
    </row>
    <row r="67" spans="1:12" ht="13.5" thickBot="1" x14ac:dyDescent="0.35">
      <c r="A67" s="5"/>
      <c r="B67" s="2"/>
      <c r="C67" s="2"/>
      <c r="D67" s="2"/>
      <c r="E67" s="2"/>
      <c r="F67" s="2"/>
      <c r="G67" s="2"/>
      <c r="H67" s="2"/>
      <c r="I67" s="1"/>
      <c r="J67" s="1"/>
      <c r="K67" s="9"/>
      <c r="L67" s="40"/>
    </row>
    <row r="68" spans="1:12" ht="13.5" thickBot="1" x14ac:dyDescent="0.35">
      <c r="A68" s="16"/>
      <c r="B68" s="17"/>
      <c r="C68" s="17"/>
      <c r="D68" s="17"/>
      <c r="E68" s="17"/>
      <c r="F68" s="17"/>
      <c r="G68" s="17"/>
      <c r="H68" s="17"/>
      <c r="I68" s="41"/>
      <c r="J68" s="41"/>
      <c r="K68" s="42"/>
    </row>
  </sheetData>
  <autoFilter ref="A1:N56" xr:uid="{0FFC770D-E812-4BB2-BFE4-43D655F753EE}">
    <sortState xmlns:xlrd2="http://schemas.microsoft.com/office/spreadsheetml/2017/richdata2" ref="A2:N56">
      <sortCondition descending="1" ref="H1:H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workbookViewId="0">
      <selection activeCell="B56" sqref="A2:B56"/>
    </sheetView>
  </sheetViews>
  <sheetFormatPr defaultRowHeight="14.5" x14ac:dyDescent="0.35"/>
  <cols>
    <col min="1" max="1" width="13.81640625" customWidth="1"/>
    <col min="2" max="2" width="8.7265625" style="53"/>
  </cols>
  <sheetData>
    <row r="1" spans="1:2" ht="15" thickBot="1" x14ac:dyDescent="0.4"/>
    <row r="2" spans="1:2" ht="15" thickBot="1" x14ac:dyDescent="0.4">
      <c r="A2" s="5" t="s">
        <v>36</v>
      </c>
      <c r="B2" s="43">
        <v>201</v>
      </c>
    </row>
    <row r="3" spans="1:2" ht="15" thickBot="1" x14ac:dyDescent="0.4">
      <c r="A3" s="5" t="s">
        <v>52</v>
      </c>
      <c r="B3" s="43">
        <v>9</v>
      </c>
    </row>
    <row r="4" spans="1:2" ht="15" thickBot="1" x14ac:dyDescent="0.4">
      <c r="A4" s="5" t="s">
        <v>33</v>
      </c>
      <c r="B4" s="43">
        <v>249</v>
      </c>
    </row>
    <row r="5" spans="1:2" ht="15" thickBot="1" x14ac:dyDescent="0.4">
      <c r="A5" s="5" t="s">
        <v>34</v>
      </c>
      <c r="B5" s="43">
        <v>45</v>
      </c>
    </row>
    <row r="6" spans="1:2" ht="15" thickBot="1" x14ac:dyDescent="0.4">
      <c r="A6" s="5" t="s">
        <v>10</v>
      </c>
      <c r="B6" s="43">
        <v>1530</v>
      </c>
    </row>
    <row r="7" spans="1:2" ht="15" thickBot="1" x14ac:dyDescent="0.4">
      <c r="A7" s="5" t="s">
        <v>18</v>
      </c>
      <c r="B7" s="43">
        <v>552</v>
      </c>
    </row>
    <row r="8" spans="1:2" ht="15" thickBot="1" x14ac:dyDescent="0.4">
      <c r="A8" s="5" t="s">
        <v>23</v>
      </c>
      <c r="B8" s="43">
        <v>1639</v>
      </c>
    </row>
    <row r="9" spans="1:2" ht="15" thickBot="1" x14ac:dyDescent="0.4">
      <c r="A9" s="5" t="s">
        <v>43</v>
      </c>
      <c r="B9" s="43">
        <v>92</v>
      </c>
    </row>
    <row r="10" spans="1:2" ht="21.5" thickBot="1" x14ac:dyDescent="0.4">
      <c r="A10" s="5" t="s">
        <v>63</v>
      </c>
      <c r="B10" s="43">
        <v>139</v>
      </c>
    </row>
    <row r="11" spans="1:2" ht="15" thickBot="1" x14ac:dyDescent="0.4">
      <c r="A11" s="5" t="s">
        <v>13</v>
      </c>
      <c r="B11" s="43">
        <v>987</v>
      </c>
    </row>
    <row r="12" spans="1:2" ht="15" thickBot="1" x14ac:dyDescent="0.4">
      <c r="A12" s="5" t="s">
        <v>16</v>
      </c>
      <c r="B12" s="43">
        <v>881</v>
      </c>
    </row>
    <row r="13" spans="1:2" ht="15" thickBot="1" x14ac:dyDescent="0.4">
      <c r="A13" s="5" t="s">
        <v>64</v>
      </c>
      <c r="B13" s="43">
        <v>5</v>
      </c>
    </row>
    <row r="14" spans="1:2" ht="15" thickBot="1" x14ac:dyDescent="0.4">
      <c r="A14" s="5" t="s">
        <v>47</v>
      </c>
      <c r="B14" s="43">
        <v>12</v>
      </c>
    </row>
    <row r="15" spans="1:2" ht="15" thickBot="1" x14ac:dyDescent="0.4">
      <c r="A15" s="5" t="s">
        <v>49</v>
      </c>
      <c r="B15" s="43">
        <v>54</v>
      </c>
    </row>
    <row r="16" spans="1:2" ht="15" thickBot="1" x14ac:dyDescent="0.4">
      <c r="A16" s="5" t="s">
        <v>12</v>
      </c>
      <c r="B16" s="43">
        <v>1688</v>
      </c>
    </row>
    <row r="17" spans="1:2" ht="15" thickBot="1" x14ac:dyDescent="0.4">
      <c r="A17" s="5" t="s">
        <v>27</v>
      </c>
      <c r="B17" s="43">
        <v>706</v>
      </c>
    </row>
    <row r="18" spans="1:2" ht="15" thickBot="1" x14ac:dyDescent="0.4">
      <c r="A18" s="5" t="s">
        <v>41</v>
      </c>
      <c r="B18" s="43">
        <v>96</v>
      </c>
    </row>
    <row r="19" spans="1:2" ht="15" thickBot="1" x14ac:dyDescent="0.4">
      <c r="A19" s="5" t="s">
        <v>45</v>
      </c>
      <c r="B19" s="43">
        <v>112</v>
      </c>
    </row>
    <row r="20" spans="1:2" ht="15" thickBot="1" x14ac:dyDescent="0.4">
      <c r="A20" s="5" t="s">
        <v>38</v>
      </c>
      <c r="B20" s="43">
        <v>191</v>
      </c>
    </row>
    <row r="21" spans="1:2" ht="15" thickBot="1" x14ac:dyDescent="0.4">
      <c r="A21" s="5" t="s">
        <v>14</v>
      </c>
      <c r="B21" s="43">
        <v>1599</v>
      </c>
    </row>
    <row r="22" spans="1:2" ht="15" thickBot="1" x14ac:dyDescent="0.4">
      <c r="A22" s="5" t="s">
        <v>39</v>
      </c>
      <c r="B22" s="43">
        <v>44</v>
      </c>
    </row>
    <row r="23" spans="1:2" ht="15" thickBot="1" x14ac:dyDescent="0.4">
      <c r="A23" s="5" t="s">
        <v>26</v>
      </c>
      <c r="B23" s="43">
        <v>748</v>
      </c>
    </row>
    <row r="24" spans="1:2" ht="15" thickBot="1" x14ac:dyDescent="0.4">
      <c r="A24" s="5" t="s">
        <v>17</v>
      </c>
      <c r="B24" s="43">
        <v>2360</v>
      </c>
    </row>
    <row r="25" spans="1:2" ht="15" thickBot="1" x14ac:dyDescent="0.4">
      <c r="A25" s="5" t="s">
        <v>11</v>
      </c>
      <c r="B25" s="43">
        <v>2977</v>
      </c>
    </row>
    <row r="26" spans="1:2" ht="15" thickBot="1" x14ac:dyDescent="0.4">
      <c r="A26" s="5" t="s">
        <v>32</v>
      </c>
      <c r="B26" s="43">
        <v>200</v>
      </c>
    </row>
    <row r="27" spans="1:2" ht="15" thickBot="1" x14ac:dyDescent="0.4">
      <c r="A27" s="5" t="s">
        <v>30</v>
      </c>
      <c r="B27" s="43">
        <v>201</v>
      </c>
    </row>
    <row r="28" spans="1:2" ht="15" thickBot="1" x14ac:dyDescent="0.4">
      <c r="A28" s="5" t="s">
        <v>35</v>
      </c>
      <c r="B28" s="43">
        <v>243</v>
      </c>
    </row>
    <row r="29" spans="1:2" ht="15" thickBot="1" x14ac:dyDescent="0.4">
      <c r="A29" s="5" t="s">
        <v>51</v>
      </c>
      <c r="B29" s="43">
        <v>14</v>
      </c>
    </row>
    <row r="30" spans="1:2" ht="15" thickBot="1" x14ac:dyDescent="0.4">
      <c r="A30" s="5" t="s">
        <v>50</v>
      </c>
      <c r="B30" s="43">
        <v>47</v>
      </c>
    </row>
    <row r="31" spans="1:2" ht="15" thickBot="1" x14ac:dyDescent="0.4">
      <c r="A31" s="5" t="s">
        <v>31</v>
      </c>
      <c r="B31" s="43">
        <v>189</v>
      </c>
    </row>
    <row r="32" spans="1:2" ht="15" thickBot="1" x14ac:dyDescent="0.4">
      <c r="A32" s="5" t="s">
        <v>42</v>
      </c>
      <c r="B32" s="43">
        <v>51</v>
      </c>
    </row>
    <row r="33" spans="1:2" ht="15" thickBot="1" x14ac:dyDescent="0.4">
      <c r="A33" s="5" t="s">
        <v>8</v>
      </c>
      <c r="B33" s="43">
        <v>5428</v>
      </c>
    </row>
    <row r="34" spans="1:2" ht="15" thickBot="1" x14ac:dyDescent="0.4">
      <c r="A34" s="5" t="s">
        <v>44</v>
      </c>
      <c r="B34" s="43">
        <v>78</v>
      </c>
    </row>
    <row r="35" spans="1:2" ht="15" thickBot="1" x14ac:dyDescent="0.4">
      <c r="A35" s="5" t="s">
        <v>7</v>
      </c>
      <c r="B35" s="43">
        <v>20861</v>
      </c>
    </row>
    <row r="36" spans="1:2" ht="15" thickBot="1" x14ac:dyDescent="0.4">
      <c r="A36" s="5" t="s">
        <v>24</v>
      </c>
      <c r="B36" s="43">
        <v>281</v>
      </c>
    </row>
    <row r="37" spans="1:2" ht="15" thickBot="1" x14ac:dyDescent="0.4">
      <c r="A37" s="5" t="s">
        <v>53</v>
      </c>
      <c r="B37" s="43">
        <v>15</v>
      </c>
    </row>
    <row r="38" spans="1:2" ht="21.5" thickBot="1" x14ac:dyDescent="0.4">
      <c r="A38" s="5" t="s">
        <v>67</v>
      </c>
      <c r="B38" s="43">
        <v>2</v>
      </c>
    </row>
    <row r="39" spans="1:2" ht="15" thickBot="1" x14ac:dyDescent="0.4">
      <c r="A39" s="5" t="s">
        <v>21</v>
      </c>
      <c r="B39" s="43">
        <v>656</v>
      </c>
    </row>
    <row r="40" spans="1:2" ht="15" thickBot="1" x14ac:dyDescent="0.4">
      <c r="A40" s="5" t="s">
        <v>46</v>
      </c>
      <c r="B40" s="43">
        <v>179</v>
      </c>
    </row>
    <row r="41" spans="1:2" ht="15" thickBot="1" x14ac:dyDescent="0.4">
      <c r="A41" s="5" t="s">
        <v>37</v>
      </c>
      <c r="B41" s="43">
        <v>83</v>
      </c>
    </row>
    <row r="42" spans="1:2" ht="15" thickBot="1" x14ac:dyDescent="0.4">
      <c r="A42" s="5" t="s">
        <v>19</v>
      </c>
      <c r="B42" s="43">
        <v>1685</v>
      </c>
    </row>
    <row r="43" spans="1:2" ht="15" thickBot="1" x14ac:dyDescent="0.4">
      <c r="A43" s="5" t="s">
        <v>65</v>
      </c>
      <c r="B43" s="43">
        <v>69</v>
      </c>
    </row>
    <row r="44" spans="1:2" ht="15" thickBot="1" x14ac:dyDescent="0.4">
      <c r="A44" s="5" t="s">
        <v>40</v>
      </c>
      <c r="B44" s="43">
        <v>189</v>
      </c>
    </row>
    <row r="45" spans="1:2" ht="15" thickBot="1" x14ac:dyDescent="0.4">
      <c r="A45" s="5" t="s">
        <v>25</v>
      </c>
      <c r="B45" s="43">
        <v>150</v>
      </c>
    </row>
    <row r="46" spans="1:2" ht="15" thickBot="1" x14ac:dyDescent="0.4">
      <c r="A46" s="5" t="s">
        <v>54</v>
      </c>
      <c r="B46" s="43">
        <v>9</v>
      </c>
    </row>
    <row r="47" spans="1:2" ht="15" thickBot="1" x14ac:dyDescent="0.4">
      <c r="A47" s="5" t="s">
        <v>20</v>
      </c>
      <c r="B47" s="43">
        <v>170</v>
      </c>
    </row>
    <row r="48" spans="1:2" ht="15" thickBot="1" x14ac:dyDescent="0.4">
      <c r="A48" s="5" t="s">
        <v>15</v>
      </c>
      <c r="B48" s="43">
        <v>576</v>
      </c>
    </row>
    <row r="49" spans="1:2" ht="21.5" thickBot="1" x14ac:dyDescent="0.4">
      <c r="A49" s="5" t="s">
        <v>66</v>
      </c>
      <c r="B49" s="43">
        <v>3</v>
      </c>
    </row>
    <row r="50" spans="1:2" ht="15" thickBot="1" x14ac:dyDescent="0.4">
      <c r="A50" s="5" t="s">
        <v>28</v>
      </c>
      <c r="B50" s="43">
        <v>35</v>
      </c>
    </row>
    <row r="51" spans="1:2" ht="15" thickBot="1" x14ac:dyDescent="0.4">
      <c r="A51" s="5" t="s">
        <v>48</v>
      </c>
      <c r="B51" s="43">
        <v>43</v>
      </c>
    </row>
    <row r="52" spans="1:2" ht="15" thickBot="1" x14ac:dyDescent="0.4">
      <c r="A52" s="5" t="s">
        <v>29</v>
      </c>
      <c r="B52" s="43">
        <v>372</v>
      </c>
    </row>
    <row r="53" spans="1:2" ht="15" thickBot="1" x14ac:dyDescent="0.4">
      <c r="A53" s="5" t="s">
        <v>9</v>
      </c>
      <c r="B53" s="43">
        <v>711</v>
      </c>
    </row>
    <row r="54" spans="1:2" ht="15" thickBot="1" x14ac:dyDescent="0.4">
      <c r="A54" s="5" t="s">
        <v>56</v>
      </c>
      <c r="B54" s="43">
        <v>31</v>
      </c>
    </row>
    <row r="55" spans="1:2" ht="15" thickBot="1" x14ac:dyDescent="0.4">
      <c r="A55" s="5" t="s">
        <v>22</v>
      </c>
      <c r="B55" s="43">
        <v>257</v>
      </c>
    </row>
    <row r="56" spans="1:2" ht="15" thickBot="1" x14ac:dyDescent="0.4">
      <c r="A56" s="16" t="s">
        <v>55</v>
      </c>
      <c r="B56" s="44">
        <v>7</v>
      </c>
    </row>
    <row r="57" spans="1:2" ht="15" thickBot="1" x14ac:dyDescent="0.4">
      <c r="A57" s="5"/>
    </row>
    <row r="58" spans="1:2" ht="15" thickBot="1" x14ac:dyDescent="0.4">
      <c r="A58" s="5"/>
    </row>
    <row r="59" spans="1:2" ht="15" thickBot="1" x14ac:dyDescent="0.4">
      <c r="A59" s="5"/>
    </row>
    <row r="60" spans="1:2" ht="15" thickBot="1" x14ac:dyDescent="0.4">
      <c r="A60" s="5"/>
    </row>
    <row r="61" spans="1:2" ht="15" thickBot="1" x14ac:dyDescent="0.4">
      <c r="A61" s="5"/>
    </row>
    <row r="62" spans="1:2" ht="15" thickBot="1" x14ac:dyDescent="0.4">
      <c r="A62" s="5"/>
    </row>
    <row r="63" spans="1:2" ht="15" thickBot="1" x14ac:dyDescent="0.4">
      <c r="A63" s="5"/>
    </row>
    <row r="64" spans="1:2" ht="15" thickBot="1" x14ac:dyDescent="0.4">
      <c r="A64" s="5"/>
    </row>
    <row r="65" spans="1:1" ht="15" thickBot="1" x14ac:dyDescent="0.4">
      <c r="A65" s="5"/>
    </row>
    <row r="66" spans="1:1" ht="15" thickBot="1" x14ac:dyDescent="0.4">
      <c r="A66" s="5"/>
    </row>
    <row r="67" spans="1:1" ht="15" thickBot="1" x14ac:dyDescent="0.4">
      <c r="A67" s="5"/>
    </row>
    <row r="68" spans="1:1" ht="15" thickBot="1" x14ac:dyDescent="0.4">
      <c r="A68" s="16"/>
    </row>
  </sheetData>
  <autoFilter ref="A1:A56" xr:uid="{1D19E26B-1765-4516-BAF0-E2894C03DB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workbookViewId="0">
      <selection activeCell="C54" sqref="C2:C54"/>
    </sheetView>
  </sheetViews>
  <sheetFormatPr defaultRowHeight="12.5" x14ac:dyDescent="0.35"/>
  <cols>
    <col min="1" max="2" width="16.6328125" style="38" bestFit="1" customWidth="1"/>
    <col min="3" max="3" width="10" style="45" bestFit="1" customWidth="1"/>
    <col min="4" max="16384" width="8.7265625" style="38"/>
  </cols>
  <sheetData>
    <row r="1" spans="1:3" ht="13" thickBot="1" x14ac:dyDescent="0.4">
      <c r="A1" s="38" t="s">
        <v>97</v>
      </c>
      <c r="C1" s="45" t="s">
        <v>96</v>
      </c>
    </row>
    <row r="2" spans="1:3" ht="13" thickBot="1" x14ac:dyDescent="0.4">
      <c r="A2" s="38" t="s">
        <v>36</v>
      </c>
      <c r="B2" s="5" t="s">
        <v>36</v>
      </c>
      <c r="C2" s="43">
        <v>201</v>
      </c>
    </row>
    <row r="3" spans="1:3" ht="13" thickBot="1" x14ac:dyDescent="0.4">
      <c r="B3" s="5" t="s">
        <v>52</v>
      </c>
      <c r="C3" s="43">
        <v>9</v>
      </c>
    </row>
    <row r="4" spans="1:3" ht="13" thickBot="1" x14ac:dyDescent="0.4">
      <c r="A4" s="38" t="s">
        <v>33</v>
      </c>
      <c r="B4" s="5" t="s">
        <v>33</v>
      </c>
      <c r="C4" s="43">
        <v>249</v>
      </c>
    </row>
    <row r="5" spans="1:3" ht="13" thickBot="1" x14ac:dyDescent="0.4">
      <c r="A5" s="38" t="s">
        <v>34</v>
      </c>
      <c r="B5" s="5" t="s">
        <v>34</v>
      </c>
      <c r="C5" s="43">
        <v>45</v>
      </c>
    </row>
    <row r="6" spans="1:3" ht="13" thickBot="1" x14ac:dyDescent="0.4">
      <c r="A6" s="38" t="s">
        <v>10</v>
      </c>
      <c r="B6" s="5" t="s">
        <v>10</v>
      </c>
      <c r="C6" s="43">
        <v>1530</v>
      </c>
    </row>
    <row r="7" spans="1:3" ht="13" thickBot="1" x14ac:dyDescent="0.4">
      <c r="A7" s="38" t="s">
        <v>18</v>
      </c>
      <c r="B7" s="5" t="s">
        <v>18</v>
      </c>
      <c r="C7" s="43">
        <v>552</v>
      </c>
    </row>
    <row r="8" spans="1:3" ht="13" thickBot="1" x14ac:dyDescent="0.4">
      <c r="A8" s="38" t="s">
        <v>23</v>
      </c>
      <c r="B8" s="5" t="s">
        <v>23</v>
      </c>
      <c r="C8" s="43">
        <v>1639</v>
      </c>
    </row>
    <row r="9" spans="1:3" ht="13" thickBot="1" x14ac:dyDescent="0.4">
      <c r="A9" s="38" t="s">
        <v>43</v>
      </c>
      <c r="B9" s="5" t="s">
        <v>43</v>
      </c>
      <c r="C9" s="43">
        <v>92</v>
      </c>
    </row>
    <row r="10" spans="1:3" ht="13" thickBot="1" x14ac:dyDescent="0.4">
      <c r="A10" s="38" t="s">
        <v>95</v>
      </c>
      <c r="B10" s="5" t="s">
        <v>63</v>
      </c>
      <c r="C10" s="43">
        <v>139</v>
      </c>
    </row>
    <row r="11" spans="1:3" ht="13" thickBot="1" x14ac:dyDescent="0.4">
      <c r="A11" s="38" t="s">
        <v>13</v>
      </c>
      <c r="B11" s="5" t="s">
        <v>13</v>
      </c>
      <c r="C11" s="43">
        <v>987</v>
      </c>
    </row>
    <row r="12" spans="1:3" ht="13" thickBot="1" x14ac:dyDescent="0.4">
      <c r="A12" s="38" t="s">
        <v>16</v>
      </c>
      <c r="B12" s="5" t="s">
        <v>16</v>
      </c>
      <c r="C12" s="43">
        <v>881</v>
      </c>
    </row>
    <row r="13" spans="1:3" ht="13" thickBot="1" x14ac:dyDescent="0.4">
      <c r="A13" s="38" t="s">
        <v>64</v>
      </c>
      <c r="B13" s="5" t="s">
        <v>64</v>
      </c>
      <c r="C13" s="43">
        <v>5</v>
      </c>
    </row>
    <row r="14" spans="1:3" ht="13" thickBot="1" x14ac:dyDescent="0.4">
      <c r="B14" s="5" t="s">
        <v>47</v>
      </c>
      <c r="C14" s="43">
        <v>12</v>
      </c>
    </row>
    <row r="15" spans="1:3" ht="13" thickBot="1" x14ac:dyDescent="0.4">
      <c r="A15" s="38" t="s">
        <v>49</v>
      </c>
      <c r="B15" s="5" t="s">
        <v>49</v>
      </c>
      <c r="C15" s="43">
        <v>54</v>
      </c>
    </row>
    <row r="16" spans="1:3" ht="13" thickBot="1" x14ac:dyDescent="0.4">
      <c r="A16" s="38" t="s">
        <v>12</v>
      </c>
      <c r="B16" s="5" t="s">
        <v>12</v>
      </c>
      <c r="C16" s="43">
        <v>1688</v>
      </c>
    </row>
    <row r="17" spans="1:3" ht="13" thickBot="1" x14ac:dyDescent="0.4">
      <c r="A17" s="38" t="s">
        <v>27</v>
      </c>
      <c r="B17" s="5" t="s">
        <v>27</v>
      </c>
      <c r="C17" s="43">
        <v>706</v>
      </c>
    </row>
    <row r="18" spans="1:3" ht="13" thickBot="1" x14ac:dyDescent="0.4">
      <c r="A18" s="38" t="s">
        <v>41</v>
      </c>
      <c r="B18" s="5" t="s">
        <v>41</v>
      </c>
      <c r="C18" s="43">
        <v>96</v>
      </c>
    </row>
    <row r="19" spans="1:3" ht="13" thickBot="1" x14ac:dyDescent="0.4">
      <c r="A19" s="38" t="s">
        <v>45</v>
      </c>
      <c r="B19" s="5" t="s">
        <v>45</v>
      </c>
      <c r="C19" s="43">
        <v>112</v>
      </c>
    </row>
    <row r="20" spans="1:3" ht="13" thickBot="1" x14ac:dyDescent="0.4">
      <c r="A20" s="38" t="s">
        <v>38</v>
      </c>
      <c r="B20" s="5" t="s">
        <v>38</v>
      </c>
      <c r="C20" s="43">
        <v>191</v>
      </c>
    </row>
    <row r="21" spans="1:3" ht="13" thickBot="1" x14ac:dyDescent="0.4">
      <c r="A21" s="38" t="s">
        <v>14</v>
      </c>
      <c r="B21" s="5" t="s">
        <v>14</v>
      </c>
      <c r="C21" s="43">
        <v>1599</v>
      </c>
    </row>
    <row r="22" spans="1:3" ht="13" thickBot="1" x14ac:dyDescent="0.4">
      <c r="B22" s="5" t="s">
        <v>39</v>
      </c>
      <c r="C22" s="43">
        <v>44</v>
      </c>
    </row>
    <row r="23" spans="1:3" ht="13" thickBot="1" x14ac:dyDescent="0.4">
      <c r="A23" s="38" t="s">
        <v>26</v>
      </c>
      <c r="B23" s="5" t="s">
        <v>26</v>
      </c>
      <c r="C23" s="43">
        <v>748</v>
      </c>
    </row>
    <row r="24" spans="1:3" ht="13" thickBot="1" x14ac:dyDescent="0.4">
      <c r="A24" s="38" t="s">
        <v>17</v>
      </c>
      <c r="B24" s="5" t="s">
        <v>17</v>
      </c>
      <c r="C24" s="43">
        <v>2360</v>
      </c>
    </row>
    <row r="25" spans="1:3" ht="13" thickBot="1" x14ac:dyDescent="0.4">
      <c r="A25" s="38" t="s">
        <v>11</v>
      </c>
      <c r="B25" s="5" t="s">
        <v>11</v>
      </c>
      <c r="C25" s="43">
        <v>2977</v>
      </c>
    </row>
    <row r="26" spans="1:3" ht="13" thickBot="1" x14ac:dyDescent="0.4">
      <c r="A26" s="38" t="s">
        <v>32</v>
      </c>
      <c r="B26" s="5" t="s">
        <v>32</v>
      </c>
      <c r="C26" s="43">
        <v>200</v>
      </c>
    </row>
    <row r="27" spans="1:3" ht="13" thickBot="1" x14ac:dyDescent="0.4">
      <c r="A27" s="38" t="s">
        <v>30</v>
      </c>
      <c r="B27" s="5" t="s">
        <v>30</v>
      </c>
      <c r="C27" s="43">
        <v>201</v>
      </c>
    </row>
    <row r="28" spans="1:3" ht="13" thickBot="1" x14ac:dyDescent="0.4">
      <c r="A28" s="38" t="s">
        <v>35</v>
      </c>
      <c r="B28" s="5" t="s">
        <v>35</v>
      </c>
      <c r="C28" s="43">
        <v>243</v>
      </c>
    </row>
    <row r="29" spans="1:3" ht="13" thickBot="1" x14ac:dyDescent="0.4">
      <c r="B29" s="5" t="s">
        <v>51</v>
      </c>
      <c r="C29" s="43">
        <v>14</v>
      </c>
    </row>
    <row r="30" spans="1:3" ht="13" thickBot="1" x14ac:dyDescent="0.4">
      <c r="B30" s="5" t="s">
        <v>50</v>
      </c>
      <c r="C30" s="43">
        <v>47</v>
      </c>
    </row>
    <row r="31" spans="1:3" ht="13" thickBot="1" x14ac:dyDescent="0.4">
      <c r="A31" s="38" t="s">
        <v>31</v>
      </c>
      <c r="B31" s="5" t="s">
        <v>31</v>
      </c>
      <c r="C31" s="43">
        <v>189</v>
      </c>
    </row>
    <row r="32" spans="1:3" ht="13" thickBot="1" x14ac:dyDescent="0.4">
      <c r="A32" s="38" t="s">
        <v>42</v>
      </c>
      <c r="B32" s="5" t="s">
        <v>42</v>
      </c>
      <c r="C32" s="43">
        <v>51</v>
      </c>
    </row>
    <row r="33" spans="1:3" ht="13" thickBot="1" x14ac:dyDescent="0.4">
      <c r="A33" s="38" t="s">
        <v>8</v>
      </c>
      <c r="B33" s="5" t="s">
        <v>8</v>
      </c>
      <c r="C33" s="43">
        <v>5428</v>
      </c>
    </row>
    <row r="34" spans="1:3" ht="13" thickBot="1" x14ac:dyDescent="0.4">
      <c r="A34" s="38" t="s">
        <v>44</v>
      </c>
      <c r="B34" s="5" t="s">
        <v>44</v>
      </c>
      <c r="C34" s="43">
        <v>78</v>
      </c>
    </row>
    <row r="35" spans="1:3" ht="13" thickBot="1" x14ac:dyDescent="0.4">
      <c r="A35" s="38" t="s">
        <v>7</v>
      </c>
      <c r="B35" s="5" t="s">
        <v>7</v>
      </c>
      <c r="C35" s="43">
        <v>20861</v>
      </c>
    </row>
    <row r="36" spans="1:3" ht="13" thickBot="1" x14ac:dyDescent="0.4">
      <c r="A36" s="38" t="s">
        <v>24</v>
      </c>
      <c r="B36" s="5" t="s">
        <v>24</v>
      </c>
      <c r="C36" s="43">
        <v>281</v>
      </c>
    </row>
    <row r="37" spans="1:3" ht="13" thickBot="1" x14ac:dyDescent="0.4">
      <c r="B37" s="5" t="s">
        <v>53</v>
      </c>
      <c r="C37" s="43">
        <v>15</v>
      </c>
    </row>
    <row r="38" spans="1:3" ht="13" thickBot="1" x14ac:dyDescent="0.4">
      <c r="A38" s="38" t="s">
        <v>21</v>
      </c>
      <c r="B38" s="5" t="s">
        <v>21</v>
      </c>
      <c r="C38" s="43">
        <v>656</v>
      </c>
    </row>
    <row r="39" spans="1:3" ht="13" thickBot="1" x14ac:dyDescent="0.4">
      <c r="A39" s="38" t="s">
        <v>46</v>
      </c>
      <c r="B39" s="5" t="s">
        <v>46</v>
      </c>
      <c r="C39" s="43">
        <v>179</v>
      </c>
    </row>
    <row r="40" spans="1:3" ht="13" thickBot="1" x14ac:dyDescent="0.4">
      <c r="A40" s="38" t="s">
        <v>37</v>
      </c>
      <c r="B40" s="5" t="s">
        <v>37</v>
      </c>
      <c r="C40" s="43">
        <v>83</v>
      </c>
    </row>
    <row r="41" spans="1:3" ht="13" thickBot="1" x14ac:dyDescent="0.4">
      <c r="A41" s="38" t="s">
        <v>19</v>
      </c>
      <c r="B41" s="5" t="s">
        <v>19</v>
      </c>
      <c r="C41" s="43">
        <v>1685</v>
      </c>
    </row>
    <row r="42" spans="1:3" ht="13" thickBot="1" x14ac:dyDescent="0.4">
      <c r="A42" s="38" t="s">
        <v>65</v>
      </c>
      <c r="B42" s="5" t="s">
        <v>65</v>
      </c>
      <c r="C42" s="43">
        <v>69</v>
      </c>
    </row>
    <row r="43" spans="1:3" ht="13" thickBot="1" x14ac:dyDescent="0.4">
      <c r="B43" s="5" t="s">
        <v>40</v>
      </c>
      <c r="C43" s="43">
        <v>189</v>
      </c>
    </row>
    <row r="44" spans="1:3" ht="13" thickBot="1" x14ac:dyDescent="0.4">
      <c r="A44" s="38" t="s">
        <v>25</v>
      </c>
      <c r="B44" s="5" t="s">
        <v>25</v>
      </c>
      <c r="C44" s="43">
        <v>150</v>
      </c>
    </row>
    <row r="45" spans="1:3" ht="13" thickBot="1" x14ac:dyDescent="0.4">
      <c r="A45" s="38" t="s">
        <v>54</v>
      </c>
      <c r="B45" s="5" t="s">
        <v>54</v>
      </c>
      <c r="C45" s="43">
        <v>9</v>
      </c>
    </row>
    <row r="46" spans="1:3" ht="13" thickBot="1" x14ac:dyDescent="0.4">
      <c r="A46" s="38" t="s">
        <v>20</v>
      </c>
      <c r="B46" s="5" t="s">
        <v>20</v>
      </c>
      <c r="C46" s="43">
        <v>170</v>
      </c>
    </row>
    <row r="47" spans="1:3" ht="13" thickBot="1" x14ac:dyDescent="0.4">
      <c r="A47" s="38" t="s">
        <v>15</v>
      </c>
      <c r="B47" s="5" t="s">
        <v>15</v>
      </c>
      <c r="C47" s="43">
        <v>576</v>
      </c>
    </row>
    <row r="48" spans="1:3" ht="13" thickBot="1" x14ac:dyDescent="0.4">
      <c r="A48" s="38" t="s">
        <v>28</v>
      </c>
      <c r="B48" s="5" t="s">
        <v>28</v>
      </c>
      <c r="C48" s="43">
        <v>35</v>
      </c>
    </row>
    <row r="49" spans="1:3" ht="13" thickBot="1" x14ac:dyDescent="0.4">
      <c r="A49" s="38" t="s">
        <v>48</v>
      </c>
      <c r="B49" s="5" t="s">
        <v>48</v>
      </c>
      <c r="C49" s="43">
        <v>43</v>
      </c>
    </row>
    <row r="50" spans="1:3" ht="13" thickBot="1" x14ac:dyDescent="0.4">
      <c r="A50" s="38" t="s">
        <v>29</v>
      </c>
      <c r="B50" s="5" t="s">
        <v>29</v>
      </c>
      <c r="C50" s="43">
        <v>372</v>
      </c>
    </row>
    <row r="51" spans="1:3" ht="13" thickBot="1" x14ac:dyDescent="0.4">
      <c r="A51" s="38" t="s">
        <v>9</v>
      </c>
      <c r="B51" s="5" t="s">
        <v>9</v>
      </c>
      <c r="C51" s="43">
        <v>711</v>
      </c>
    </row>
    <row r="52" spans="1:3" ht="13" thickBot="1" x14ac:dyDescent="0.4">
      <c r="B52" s="5" t="s">
        <v>56</v>
      </c>
      <c r="C52" s="43">
        <v>31</v>
      </c>
    </row>
    <row r="53" spans="1:3" ht="13" thickBot="1" x14ac:dyDescent="0.4">
      <c r="A53" s="38" t="s">
        <v>22</v>
      </c>
      <c r="B53" s="5" t="s">
        <v>22</v>
      </c>
      <c r="C53" s="43">
        <v>257</v>
      </c>
    </row>
    <row r="54" spans="1:3" ht="13" thickBot="1" x14ac:dyDescent="0.4">
      <c r="A54" s="38" t="s">
        <v>55</v>
      </c>
      <c r="B54" s="16" t="s">
        <v>55</v>
      </c>
      <c r="C54" s="44">
        <v>7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2020-04-24T10:18:56Z</dcterms:modified>
</cp:coreProperties>
</file>