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"/>
    </mc:Choice>
  </mc:AlternateContent>
  <xr:revisionPtr revIDLastSave="92" documentId="8_{8C6B775C-C274-4419-9459-11FE1595E3BE}" xr6:coauthVersionLast="45" xr6:coauthVersionMax="45" xr10:uidLastSave="{6A630884-46AB-4518-99E6-6270A355CD2E}"/>
  <bookViews>
    <workbookView xWindow="2340" yWindow="-21720" windowWidth="38640" windowHeight="21240" xr2:uid="{C2EC3F12-84D7-4DDA-AADC-120E6E7C982F}"/>
  </bookViews>
  <sheets>
    <sheet name="Data Updates" sheetId="1" r:id="rId1"/>
    <sheet name="US Filtered Data" sheetId="3" r:id="rId2"/>
    <sheet name="temp for State Deaths" sheetId="2" r:id="rId3"/>
  </sheets>
  <definedNames>
    <definedName name="_xlnm._FilterDatabase" localSheetId="0" hidden="1">'Data Updates'!$A$1:$U$60</definedName>
    <definedName name="_xlnm._FilterDatabase" localSheetId="2" hidden="1">'temp for State Deaths'!$A$1:$D$56</definedName>
    <definedName name="_xlnm._FilterDatabase" localSheetId="1" hidden="1">'US Filtered Data'!$A$1:$J$56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" i="1"/>
  <c r="M5" i="1"/>
  <c r="N5" i="1" s="1"/>
  <c r="M6" i="1"/>
  <c r="N6" i="1" s="1"/>
  <c r="M7" i="1"/>
  <c r="M8" i="1"/>
  <c r="N8" i="1" s="1"/>
  <c r="M9" i="1"/>
  <c r="N9" i="1" s="1"/>
  <c r="M10" i="1"/>
  <c r="N10" i="1" s="1"/>
  <c r="M11" i="1"/>
  <c r="N11" i="1" s="1"/>
  <c r="M12" i="1"/>
  <c r="N12" i="1" s="1"/>
  <c r="M13" i="1"/>
  <c r="N13" i="1" s="1"/>
  <c r="M14" i="1"/>
  <c r="M15" i="1"/>
  <c r="M16" i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M24" i="1"/>
  <c r="N24" i="1" s="1"/>
  <c r="M25" i="1"/>
  <c r="N25" i="1" s="1"/>
  <c r="M26" i="1"/>
  <c r="N26" i="1" s="1"/>
  <c r="M27" i="1"/>
  <c r="N27" i="1" s="1"/>
  <c r="M28" i="1"/>
  <c r="N28" i="1"/>
  <c r="M29" i="1"/>
  <c r="N29" i="1" s="1"/>
  <c r="M30" i="1"/>
  <c r="N30" i="1" s="1"/>
  <c r="M31" i="1"/>
  <c r="M32" i="1"/>
  <c r="M33" i="1"/>
  <c r="N33" i="1" s="1"/>
  <c r="M34" i="1"/>
  <c r="N34" i="1" s="1"/>
  <c r="M35" i="1"/>
  <c r="N35" i="1" s="1"/>
  <c r="M36" i="1"/>
  <c r="M37" i="1"/>
  <c r="N37" i="1" s="1"/>
  <c r="M38" i="1"/>
  <c r="M39" i="1"/>
  <c r="M40" i="1"/>
  <c r="N40" i="1"/>
  <c r="M41" i="1"/>
  <c r="N41" i="1" s="1"/>
  <c r="M42" i="1"/>
  <c r="N42" i="1" s="1"/>
  <c r="M43" i="1"/>
  <c r="N43" i="1" s="1"/>
  <c r="M44" i="1"/>
  <c r="N44" i="1" s="1"/>
  <c r="M45" i="1"/>
  <c r="N45" i="1" s="1"/>
  <c r="M46" i="1"/>
  <c r="N46" i="1" s="1"/>
  <c r="M47" i="1"/>
  <c r="M48" i="1"/>
  <c r="M49" i="1"/>
  <c r="N49" i="1" s="1"/>
  <c r="M50" i="1"/>
  <c r="N50" i="1" s="1"/>
  <c r="M51" i="1"/>
  <c r="N51" i="1" s="1"/>
  <c r="M52" i="1"/>
  <c r="N52" i="1" s="1"/>
  <c r="M53" i="1"/>
  <c r="N53" i="1" s="1"/>
  <c r="M54" i="1"/>
  <c r="M55" i="1"/>
  <c r="M56" i="1"/>
  <c r="M57" i="1"/>
  <c r="N57" i="1" s="1"/>
  <c r="M58" i="1"/>
  <c r="N58" i="1" s="1"/>
  <c r="N55" i="1" l="1"/>
  <c r="N36" i="1"/>
  <c r="N54" i="1"/>
  <c r="N39" i="1"/>
  <c r="N16" i="1"/>
  <c r="N38" i="1"/>
  <c r="N31" i="1"/>
  <c r="N23" i="1"/>
  <c r="N14" i="1"/>
  <c r="N47" i="1"/>
  <c r="N32" i="1"/>
  <c r="N7" i="1"/>
  <c r="N56" i="1"/>
  <c r="N48" i="1"/>
  <c r="N15" i="1"/>
  <c r="T2" i="1"/>
  <c r="M59" i="1" l="1"/>
  <c r="N59" i="1" l="1"/>
  <c r="U19" i="1"/>
  <c r="T19" i="1"/>
  <c r="T53" i="1"/>
  <c r="U53" i="1" s="1"/>
  <c r="T55" i="1"/>
  <c r="U55" i="1" s="1"/>
  <c r="U30" i="1"/>
  <c r="T30" i="1"/>
  <c r="U25" i="1"/>
  <c r="T25" i="1"/>
  <c r="T32" i="1"/>
  <c r="U32" i="1" s="1"/>
  <c r="T42" i="1"/>
  <c r="U42" i="1" s="1"/>
  <c r="U37" i="1"/>
  <c r="T37" i="1"/>
  <c r="U41" i="1"/>
  <c r="T41" i="1"/>
  <c r="T35" i="1"/>
  <c r="U35" i="1" s="1"/>
  <c r="T26" i="1"/>
  <c r="U26" i="1" s="1"/>
  <c r="U28" i="1"/>
  <c r="T28" i="1"/>
  <c r="U23" i="1"/>
  <c r="T23" i="1"/>
  <c r="T11" i="1"/>
  <c r="U11" i="1" s="1"/>
  <c r="T27" i="1"/>
  <c r="U27" i="1" s="1"/>
  <c r="U43" i="1"/>
  <c r="T43" i="1"/>
  <c r="U52" i="1"/>
  <c r="T52" i="1"/>
  <c r="T18" i="1"/>
  <c r="U18" i="1" s="1"/>
  <c r="T34" i="1"/>
  <c r="U34" i="1" s="1"/>
  <c r="U50" i="1"/>
  <c r="T50" i="1"/>
  <c r="U13" i="1"/>
  <c r="T13" i="1"/>
  <c r="T29" i="1"/>
  <c r="U29" i="1" s="1"/>
  <c r="T58" i="1"/>
  <c r="U58" i="1" s="1"/>
  <c r="U36" i="1"/>
  <c r="T36" i="1"/>
  <c r="U31" i="1"/>
  <c r="T31" i="1"/>
  <c r="T22" i="1"/>
  <c r="U22" i="1" s="1"/>
  <c r="T56" i="1"/>
  <c r="U56" i="1" s="1"/>
  <c r="U51" i="1"/>
  <c r="T51" i="1"/>
  <c r="U10" i="1"/>
  <c r="T10" i="1"/>
  <c r="T21" i="1"/>
  <c r="U21" i="1" s="1"/>
  <c r="T12" i="1"/>
  <c r="U12" i="1" s="1"/>
  <c r="U44" i="1"/>
  <c r="T44" i="1"/>
  <c r="U39" i="1"/>
  <c r="T39" i="1"/>
  <c r="T14" i="1"/>
  <c r="U14" i="1" s="1"/>
  <c r="T46" i="1"/>
  <c r="U46" i="1" s="1"/>
  <c r="U9" i="1"/>
  <c r="T9" i="1"/>
  <c r="U57" i="1"/>
  <c r="T57" i="1"/>
  <c r="T16" i="1"/>
  <c r="U16" i="1" s="1"/>
  <c r="T48" i="1"/>
  <c r="U48" i="1" s="1"/>
  <c r="U45" i="1"/>
  <c r="T45" i="1"/>
  <c r="U20" i="1"/>
  <c r="T20" i="1"/>
  <c r="T54" i="1"/>
  <c r="U54" i="1" s="1"/>
  <c r="T15" i="1"/>
  <c r="U15" i="1" s="1"/>
  <c r="U47" i="1"/>
  <c r="T47" i="1"/>
  <c r="U6" i="1"/>
  <c r="T6" i="1"/>
  <c r="T38" i="1"/>
  <c r="U38" i="1" s="1"/>
  <c r="T17" i="1"/>
  <c r="U17" i="1" s="1"/>
  <c r="U49" i="1"/>
  <c r="T49" i="1"/>
  <c r="U8" i="1"/>
  <c r="T8" i="1"/>
  <c r="T24" i="1"/>
  <c r="U24" i="1" s="1"/>
  <c r="T40" i="1"/>
  <c r="U40" i="1" s="1"/>
  <c r="U7" i="1"/>
  <c r="T7" i="1"/>
  <c r="U5" i="1"/>
  <c r="T5" i="1"/>
  <c r="T33" i="1"/>
  <c r="U33" i="1" s="1"/>
  <c r="R47" i="1"/>
  <c r="R31" i="1"/>
  <c r="R58" i="1"/>
  <c r="R50" i="1"/>
  <c r="R42" i="1"/>
  <c r="R34" i="1"/>
  <c r="R26" i="1"/>
  <c r="R18" i="1"/>
  <c r="R10" i="1"/>
  <c r="R7" i="1"/>
  <c r="R52" i="1"/>
  <c r="R44" i="1"/>
  <c r="R36" i="1"/>
  <c r="R28" i="1"/>
  <c r="R20" i="1"/>
  <c r="R12" i="1"/>
  <c r="R23" i="1"/>
  <c r="R15" i="1"/>
  <c r="R57" i="1"/>
  <c r="R49" i="1"/>
  <c r="R41" i="1"/>
  <c r="R25" i="1"/>
  <c r="R17" i="1"/>
  <c r="R9" i="1"/>
  <c r="R5" i="1"/>
  <c r="R54" i="1"/>
  <c r="R46" i="1"/>
  <c r="R38" i="1"/>
  <c r="R30" i="1"/>
  <c r="R22" i="1"/>
  <c r="R14" i="1"/>
  <c r="R6" i="1"/>
  <c r="R39" i="1"/>
  <c r="R51" i="1"/>
  <c r="R35" i="1"/>
  <c r="R19" i="1"/>
  <c r="R11" i="1"/>
  <c r="R48" i="1"/>
  <c r="R40" i="1"/>
  <c r="R32" i="1"/>
  <c r="R24" i="1"/>
  <c r="R16" i="1"/>
  <c r="R8" i="1"/>
  <c r="R55" i="1"/>
  <c r="R43" i="1"/>
  <c r="R27" i="1"/>
  <c r="R56" i="1"/>
  <c r="R59" i="1" s="1"/>
  <c r="R53" i="1"/>
  <c r="R45" i="1"/>
  <c r="R37" i="1"/>
  <c r="R29" i="1"/>
  <c r="R21" i="1"/>
  <c r="R33" i="1"/>
  <c r="R13" i="1"/>
  <c r="S52" i="1"/>
  <c r="S56" i="1"/>
  <c r="S59" i="1" s="1"/>
  <c r="S55" i="1"/>
  <c r="S47" i="1"/>
  <c r="S39" i="1"/>
  <c r="S31" i="1"/>
  <c r="S23" i="1"/>
  <c r="S15" i="1"/>
  <c r="S7" i="1"/>
  <c r="S28" i="1"/>
  <c r="S57" i="1"/>
  <c r="S25" i="1"/>
  <c r="S17" i="1"/>
  <c r="S9" i="1"/>
  <c r="S49" i="1"/>
  <c r="S41" i="1"/>
  <c r="S54" i="1"/>
  <c r="S46" i="1"/>
  <c r="S38" i="1"/>
  <c r="S30" i="1"/>
  <c r="S22" i="1"/>
  <c r="S14" i="1"/>
  <c r="S6" i="1"/>
  <c r="S44" i="1"/>
  <c r="S20" i="1"/>
  <c r="S12" i="1"/>
  <c r="S51" i="1"/>
  <c r="S43" i="1"/>
  <c r="S35" i="1"/>
  <c r="S27" i="1"/>
  <c r="S19" i="1"/>
  <c r="S11" i="1"/>
  <c r="S5" i="1"/>
  <c r="S40" i="1"/>
  <c r="S24" i="1"/>
  <c r="S53" i="1"/>
  <c r="S45" i="1"/>
  <c r="S37" i="1"/>
  <c r="S29" i="1"/>
  <c r="S21" i="1"/>
  <c r="S13" i="1"/>
  <c r="S36" i="1"/>
  <c r="S48" i="1"/>
  <c r="S32" i="1"/>
  <c r="S16" i="1"/>
  <c r="S8" i="1"/>
  <c r="S58" i="1"/>
  <c r="S50" i="1"/>
  <c r="S42" i="1"/>
  <c r="S34" i="1"/>
  <c r="S26" i="1"/>
  <c r="S18" i="1"/>
  <c r="S33" i="1"/>
  <c r="S10" i="1"/>
  <c r="Q18" i="1"/>
  <c r="Q10" i="1"/>
  <c r="Q53" i="1"/>
  <c r="Q45" i="1"/>
  <c r="Q37" i="1"/>
  <c r="Q29" i="1"/>
  <c r="Q21" i="1"/>
  <c r="Q13" i="1"/>
  <c r="Q34" i="1"/>
  <c r="Q50" i="1"/>
  <c r="Q39" i="1"/>
  <c r="Q23" i="1"/>
  <c r="Q15" i="1"/>
  <c r="Q7" i="1"/>
  <c r="Q42" i="1"/>
  <c r="Q55" i="1"/>
  <c r="Q47" i="1"/>
  <c r="Q31" i="1"/>
  <c r="Q5" i="1"/>
  <c r="Q52" i="1"/>
  <c r="Q44" i="1"/>
  <c r="Q36" i="1"/>
  <c r="Q28" i="1"/>
  <c r="Q20" i="1"/>
  <c r="Q12" i="1"/>
  <c r="Q58" i="1"/>
  <c r="Q26" i="1"/>
  <c r="Q57" i="1"/>
  <c r="Q49" i="1"/>
  <c r="Q41" i="1"/>
  <c r="Q25" i="1"/>
  <c r="Q17" i="1"/>
  <c r="Q9" i="1"/>
  <c r="Q46" i="1"/>
  <c r="Q30" i="1"/>
  <c r="Q14" i="1"/>
  <c r="Q6" i="1"/>
  <c r="Q51" i="1"/>
  <c r="Q43" i="1"/>
  <c r="Q35" i="1"/>
  <c r="Q27" i="1"/>
  <c r="Q19" i="1"/>
  <c r="Q11" i="1"/>
  <c r="Q54" i="1"/>
  <c r="Q38" i="1"/>
  <c r="Q22" i="1"/>
  <c r="Q56" i="1"/>
  <c r="Q59" i="1" s="1"/>
  <c r="Q48" i="1"/>
  <c r="Q40" i="1"/>
  <c r="Q32" i="1"/>
  <c r="Q24" i="1"/>
  <c r="Q16" i="1"/>
  <c r="Q33" i="1"/>
  <c r="Q8" i="1"/>
  <c r="P29" i="1"/>
  <c r="P26" i="1"/>
  <c r="P37" i="1"/>
  <c r="P30" i="1"/>
  <c r="P11" i="1"/>
  <c r="P49" i="1"/>
  <c r="P24" i="1"/>
  <c r="P56" i="1"/>
  <c r="P59" i="1" s="1"/>
  <c r="P31" i="1"/>
  <c r="P42" i="1"/>
  <c r="P5" i="1"/>
  <c r="P13" i="1"/>
  <c r="P16" i="1"/>
  <c r="P32" i="1"/>
  <c r="P53" i="1"/>
  <c r="P39" i="1"/>
  <c r="P50" i="1"/>
  <c r="P8" i="1"/>
  <c r="P35" i="1"/>
  <c r="P21" i="1"/>
  <c r="P36" i="1"/>
  <c r="P40" i="1"/>
  <c r="P34" i="1"/>
  <c r="P54" i="1"/>
  <c r="P58" i="1"/>
  <c r="P12" i="1"/>
  <c r="P57" i="1"/>
  <c r="P22" i="1"/>
  <c r="P23" i="1"/>
  <c r="P20" i="1"/>
  <c r="P9" i="1"/>
  <c r="P41" i="1"/>
  <c r="P38" i="1"/>
  <c r="P10" i="1"/>
  <c r="P19" i="1"/>
  <c r="P45" i="1"/>
  <c r="P46" i="1"/>
  <c r="P51" i="1"/>
  <c r="P15" i="1"/>
  <c r="P52" i="1"/>
  <c r="P48" i="1"/>
  <c r="P6" i="1"/>
  <c r="P27" i="1"/>
  <c r="P44" i="1"/>
  <c r="P7" i="1"/>
  <c r="P14" i="1"/>
  <c r="P18" i="1"/>
  <c r="P28" i="1"/>
  <c r="P47" i="1"/>
  <c r="P55" i="1"/>
  <c r="P43" i="1"/>
  <c r="P25" i="1"/>
  <c r="P33" i="1"/>
  <c r="P17" i="1"/>
  <c r="T59" i="1" l="1"/>
</calcChain>
</file>

<file path=xl/sharedStrings.xml><?xml version="1.0" encoding="utf-8"?>
<sst xmlns="http://schemas.openxmlformats.org/spreadsheetml/2006/main" count="217" uniqueCount="95">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</sst>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71" formatCode="0.0%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4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3" fillId="4" borderId="3" xfId="0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64" fontId="0" fillId="0" borderId="0" xfId="1" applyNumberFormat="1" applyFont="1"/>
    <xf numFmtId="9" fontId="0" fillId="0" borderId="0" xfId="2" applyFont="1"/>
    <xf numFmtId="10" fontId="0" fillId="0" borderId="0" xfId="2" applyNumberFormat="1" applyFont="1" applyAlignment="1">
      <alignment horizontal="center" vertical="center"/>
    </xf>
    <xf numFmtId="0" fontId="4" fillId="2" borderId="3" xfId="0" applyFont="1" applyFill="1" applyBorder="1" applyAlignment="1">
      <alignment horizontal="right" vertical="top" wrapText="1"/>
    </xf>
    <xf numFmtId="0" fontId="5" fillId="2" borderId="3" xfId="3" applyFill="1" applyBorder="1" applyAlignment="1">
      <alignment horizontal="right" vertical="top" wrapText="1"/>
    </xf>
    <xf numFmtId="0" fontId="6" fillId="2" borderId="4" xfId="0" applyFont="1" applyFill="1" applyBorder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Border="1" applyAlignment="1">
      <alignment horizontal="center" wrapText="1"/>
    </xf>
    <xf numFmtId="0" fontId="6" fillId="2" borderId="5" xfId="0" applyFont="1" applyFill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0" fontId="5" fillId="2" borderId="7" xfId="3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164" fontId="0" fillId="0" borderId="0" xfId="0" applyNumberFormat="1"/>
    <xf numFmtId="0" fontId="7" fillId="0" borderId="0" xfId="0" applyFont="1" applyBorder="1" applyAlignment="1">
      <alignment horizontal="center"/>
    </xf>
    <xf numFmtId="0" fontId="0" fillId="0" borderId="0" xfId="0" applyAlignment="1">
      <alignment horizontal="center" vertical="center"/>
    </xf>
    <xf numFmtId="0" fontId="6" fillId="2" borderId="0" xfId="0" applyFont="1" applyFill="1" applyBorder="1" applyAlignment="1">
      <alignment horizontal="center" vertical="center" wrapText="1"/>
    </xf>
    <xf numFmtId="164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3" fontId="2" fillId="2" borderId="7" xfId="0" applyNumberFormat="1" applyFont="1" applyFill="1" applyBorder="1" applyAlignment="1">
      <alignment horizontal="right" vertical="top" wrapText="1"/>
    </xf>
    <xf numFmtId="0" fontId="4" fillId="2" borderId="7" xfId="0" applyFont="1" applyFill="1" applyBorder="1" applyAlignment="1">
      <alignment horizontal="right" vertical="top" wrapText="1"/>
    </xf>
    <xf numFmtId="0" fontId="4" fillId="2" borderId="0" xfId="0" applyFont="1" applyFill="1" applyBorder="1" applyAlignment="1">
      <alignment horizontal="right" vertical="top" wrapText="1"/>
    </xf>
    <xf numFmtId="0" fontId="5" fillId="2" borderId="0" xfId="3" applyFill="1" applyBorder="1" applyAlignment="1">
      <alignment horizontal="right" vertical="top" wrapText="1"/>
    </xf>
    <xf numFmtId="171" fontId="0" fillId="0" borderId="0" xfId="2" applyNumberFormat="1" applyFont="1"/>
    <xf numFmtId="0" fontId="7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164" fontId="0" fillId="0" borderId="0" xfId="1" applyNumberFormat="1" applyFont="1" applyBorder="1"/>
    <xf numFmtId="9" fontId="0" fillId="0" borderId="0" xfId="2" applyFont="1" applyBorder="1"/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U60"/>
  <sheetViews>
    <sheetView tabSelected="1" workbookViewId="0">
      <selection activeCell="F9" sqref="F9"/>
    </sheetView>
  </sheetViews>
  <sheetFormatPr defaultColWidth="14.26953125" defaultRowHeight="14.5" x14ac:dyDescent="0.35"/>
  <cols>
    <col min="2" max="10" width="12.08984375" customWidth="1"/>
    <col min="13" max="13" width="14" customWidth="1"/>
    <col min="15" max="15" width="7.6328125" customWidth="1"/>
    <col min="16" max="20" width="14.26953125" style="27"/>
  </cols>
  <sheetData>
    <row r="1" spans="1:21" x14ac:dyDescent="0.35">
      <c r="K1" s="28" t="s">
        <v>68</v>
      </c>
      <c r="L1" s="28"/>
      <c r="M1" s="28"/>
      <c r="N1" s="8">
        <v>1.4999999999999999E-2</v>
      </c>
      <c r="O1" s="8"/>
      <c r="P1" s="29" t="s">
        <v>77</v>
      </c>
      <c r="Q1" s="29"/>
      <c r="R1" s="29"/>
      <c r="S1" s="29"/>
      <c r="T1" s="29"/>
    </row>
    <row r="2" spans="1:21" ht="21.5" thickBot="1" x14ac:dyDescent="0.55000000000000004">
      <c r="A2" s="35" t="s">
        <v>57</v>
      </c>
      <c r="B2" s="35"/>
      <c r="C2" s="35"/>
      <c r="D2" s="35"/>
      <c r="E2" s="35"/>
      <c r="F2" s="35"/>
      <c r="G2" s="35"/>
      <c r="H2" s="35"/>
      <c r="I2" s="35"/>
      <c r="J2" s="35"/>
      <c r="K2" s="36"/>
      <c r="M2" s="35" t="s">
        <v>62</v>
      </c>
      <c r="N2" s="35"/>
      <c r="O2" s="23"/>
      <c r="P2" s="20">
        <v>0.15</v>
      </c>
      <c r="Q2" s="20">
        <v>0.6</v>
      </c>
      <c r="R2" s="20">
        <v>0.25</v>
      </c>
      <c r="S2" s="20">
        <v>0.125</v>
      </c>
      <c r="T2" s="21">
        <f>N1</f>
        <v>1.4999999999999999E-2</v>
      </c>
      <c r="U2" s="19"/>
    </row>
    <row r="3" spans="1:21" x14ac:dyDescent="0.35">
      <c r="A3" s="11" t="s">
        <v>0</v>
      </c>
      <c r="B3" s="12" t="s">
        <v>2</v>
      </c>
      <c r="C3" s="12" t="s">
        <v>4</v>
      </c>
      <c r="D3" s="12" t="s">
        <v>2</v>
      </c>
      <c r="E3" s="12" t="s">
        <v>4</v>
      </c>
      <c r="F3" s="12" t="s">
        <v>6</v>
      </c>
      <c r="G3" s="12" t="s">
        <v>79</v>
      </c>
      <c r="H3" s="12" t="s">
        <v>81</v>
      </c>
      <c r="I3" s="12" t="s">
        <v>2</v>
      </c>
      <c r="J3" s="12" t="s">
        <v>83</v>
      </c>
      <c r="K3" s="37"/>
      <c r="L3" s="13" t="s">
        <v>84</v>
      </c>
      <c r="M3" s="13" t="s">
        <v>58</v>
      </c>
      <c r="N3" s="13" t="s">
        <v>60</v>
      </c>
      <c r="O3" s="13"/>
      <c r="P3" s="25" t="s">
        <v>69</v>
      </c>
      <c r="Q3" s="25" t="s">
        <v>71</v>
      </c>
      <c r="R3" s="25" t="s">
        <v>73</v>
      </c>
      <c r="S3" s="25" t="s">
        <v>75</v>
      </c>
      <c r="T3" s="25" t="s">
        <v>76</v>
      </c>
      <c r="U3" s="25" t="s">
        <v>76</v>
      </c>
    </row>
    <row r="4" spans="1:21" ht="15" thickBot="1" x14ac:dyDescent="0.4">
      <c r="A4" s="14" t="s">
        <v>1</v>
      </c>
      <c r="B4" s="15" t="s">
        <v>3</v>
      </c>
      <c r="C4" s="15" t="s">
        <v>3</v>
      </c>
      <c r="D4" s="15" t="s">
        <v>5</v>
      </c>
      <c r="E4" s="15" t="s">
        <v>5</v>
      </c>
      <c r="F4" s="15" t="s">
        <v>3</v>
      </c>
      <c r="G4" s="15" t="s">
        <v>80</v>
      </c>
      <c r="H4" s="15" t="s">
        <v>80</v>
      </c>
      <c r="I4" s="15" t="s">
        <v>82</v>
      </c>
      <c r="J4" s="15" t="s">
        <v>80</v>
      </c>
      <c r="K4" s="37"/>
      <c r="L4" s="13" t="s">
        <v>85</v>
      </c>
      <c r="M4" s="13" t="s">
        <v>59</v>
      </c>
      <c r="N4" s="13" t="s">
        <v>61</v>
      </c>
      <c r="O4" s="13"/>
      <c r="P4" s="25" t="s">
        <v>70</v>
      </c>
      <c r="Q4" s="25" t="s">
        <v>72</v>
      </c>
      <c r="R4" s="25" t="s">
        <v>74</v>
      </c>
      <c r="S4" s="25" t="s">
        <v>74</v>
      </c>
      <c r="T4" s="25" t="s">
        <v>5</v>
      </c>
      <c r="U4" s="25" t="s">
        <v>78</v>
      </c>
    </row>
    <row r="5" spans="1:21" ht="15" thickBot="1" x14ac:dyDescent="0.4">
      <c r="A5" s="5" t="s">
        <v>7</v>
      </c>
      <c r="B5" s="1">
        <v>114775</v>
      </c>
      <c r="C5" s="2"/>
      <c r="D5" s="1">
        <v>3565</v>
      </c>
      <c r="E5" s="2"/>
      <c r="F5" s="1">
        <v>100732</v>
      </c>
      <c r="G5" s="1">
        <v>5850</v>
      </c>
      <c r="H5" s="2">
        <v>182</v>
      </c>
      <c r="I5" s="1">
        <v>283621</v>
      </c>
      <c r="J5" s="1">
        <v>14457</v>
      </c>
      <c r="K5" s="9"/>
      <c r="L5" s="34">
        <f>D5/B5</f>
        <v>3.1060771073840122E-2</v>
      </c>
      <c r="M5" s="6">
        <f>D5/$N$1</f>
        <v>237666.66666666669</v>
      </c>
      <c r="N5" s="7">
        <f>ABS(F5-M5)/M5</f>
        <v>0.57616269284712485</v>
      </c>
      <c r="O5" s="7"/>
      <c r="P5" s="26">
        <f>$P$2*$M5</f>
        <v>35650</v>
      </c>
      <c r="Q5" s="26">
        <f>$Q$2*$M5</f>
        <v>142600</v>
      </c>
      <c r="R5" s="26">
        <f>$R$2*$M5</f>
        <v>59416.666666666672</v>
      </c>
      <c r="S5" s="26">
        <f>$S$2*$M5</f>
        <v>29708.333333333336</v>
      </c>
      <c r="T5" s="26">
        <f>$T$2*$M5</f>
        <v>3565</v>
      </c>
      <c r="U5" s="22">
        <f>M5-T5</f>
        <v>234101.66666666669</v>
      </c>
    </row>
    <row r="6" spans="1:21" ht="15" thickBot="1" x14ac:dyDescent="0.4">
      <c r="A6" s="5" t="s">
        <v>8</v>
      </c>
      <c r="B6" s="1">
        <v>34124</v>
      </c>
      <c r="C6" s="2"/>
      <c r="D6" s="2">
        <v>846</v>
      </c>
      <c r="E6" s="2"/>
      <c r="F6" s="1">
        <v>33278</v>
      </c>
      <c r="G6" s="1">
        <v>3842</v>
      </c>
      <c r="H6" s="2">
        <v>95</v>
      </c>
      <c r="I6" s="1">
        <v>75356</v>
      </c>
      <c r="J6" s="1">
        <v>8484</v>
      </c>
      <c r="K6" s="9"/>
      <c r="L6" s="34">
        <f>D6/B6</f>
        <v>2.4791935294807173E-2</v>
      </c>
      <c r="M6" s="6">
        <f>D6/$N$1</f>
        <v>56400</v>
      </c>
      <c r="N6" s="7">
        <f>ABS(F6-M6)/M6</f>
        <v>0.40996453900709218</v>
      </c>
      <c r="O6" s="7"/>
      <c r="P6" s="26">
        <f>$P$2*$M6</f>
        <v>8460</v>
      </c>
      <c r="Q6" s="26">
        <f>$Q$2*$M6</f>
        <v>33840</v>
      </c>
      <c r="R6" s="26">
        <f>$R$2*$M6</f>
        <v>14100</v>
      </c>
      <c r="S6" s="26">
        <f>$S$2*$M6</f>
        <v>7050</v>
      </c>
      <c r="T6" s="26">
        <f>$T$2*$M6</f>
        <v>846</v>
      </c>
      <c r="U6" s="22">
        <f>M6-T6</f>
        <v>55554</v>
      </c>
    </row>
    <row r="7" spans="1:21" ht="15" thickBot="1" x14ac:dyDescent="0.4">
      <c r="A7" s="5" t="s">
        <v>11</v>
      </c>
      <c r="B7" s="1">
        <v>14225</v>
      </c>
      <c r="C7" s="2"/>
      <c r="D7" s="2">
        <v>540</v>
      </c>
      <c r="E7" s="2"/>
      <c r="F7" s="1">
        <v>13680</v>
      </c>
      <c r="G7" s="1">
        <v>1429</v>
      </c>
      <c r="H7" s="2">
        <v>54</v>
      </c>
      <c r="I7" s="1">
        <v>37992</v>
      </c>
      <c r="J7" s="1">
        <v>3815</v>
      </c>
      <c r="K7" s="9"/>
      <c r="L7" s="34">
        <f>D7/B7</f>
        <v>3.7961335676625657E-2</v>
      </c>
      <c r="M7" s="6">
        <f>D7/$N$1</f>
        <v>36000</v>
      </c>
      <c r="N7" s="7">
        <f>ABS(F7-M7)/M7</f>
        <v>0.62</v>
      </c>
      <c r="O7" s="7"/>
      <c r="P7" s="26">
        <f>$P$2*$M7</f>
        <v>5400</v>
      </c>
      <c r="Q7" s="26">
        <f>$Q$2*$M7</f>
        <v>21600</v>
      </c>
      <c r="R7" s="26">
        <f>$R$2*$M7</f>
        <v>9000</v>
      </c>
      <c r="S7" s="26">
        <f>$S$2*$M7</f>
        <v>4500</v>
      </c>
      <c r="T7" s="26">
        <f>$T$2*$M7</f>
        <v>540</v>
      </c>
      <c r="U7" s="22">
        <f>M7-T7</f>
        <v>35460</v>
      </c>
    </row>
    <row r="8" spans="1:21" ht="15" thickBot="1" x14ac:dyDescent="0.4">
      <c r="A8" s="5" t="s">
        <v>10</v>
      </c>
      <c r="B8" s="1">
        <v>13929</v>
      </c>
      <c r="C8" s="4">
        <v>280</v>
      </c>
      <c r="D8" s="2">
        <v>321</v>
      </c>
      <c r="E8" s="3">
        <v>2</v>
      </c>
      <c r="F8" s="1">
        <v>12708</v>
      </c>
      <c r="G8" s="2">
        <v>356</v>
      </c>
      <c r="H8" s="2">
        <v>8</v>
      </c>
      <c r="I8" s="1">
        <v>113700</v>
      </c>
      <c r="J8" s="1">
        <v>2904</v>
      </c>
      <c r="K8" s="9"/>
      <c r="L8" s="34">
        <f>D8/B8</f>
        <v>2.3045444755545982E-2</v>
      </c>
      <c r="M8" s="6">
        <f>D8/$N$1</f>
        <v>21400</v>
      </c>
      <c r="N8" s="7">
        <f>ABS(F8-M8)/M8</f>
        <v>0.40616822429906541</v>
      </c>
      <c r="O8" s="7"/>
      <c r="P8" s="26">
        <f>$P$2*$M8</f>
        <v>3210</v>
      </c>
      <c r="Q8" s="26">
        <f>$Q$2*$M8</f>
        <v>12840</v>
      </c>
      <c r="R8" s="26">
        <f>$R$2*$M8</f>
        <v>5350</v>
      </c>
      <c r="S8" s="26">
        <f>$S$2*$M8</f>
        <v>2675</v>
      </c>
      <c r="T8" s="26">
        <f>$T$2*$M8</f>
        <v>321</v>
      </c>
      <c r="U8" s="22">
        <f>M8-T8</f>
        <v>21079</v>
      </c>
    </row>
    <row r="9" spans="1:21" ht="15" thickBot="1" x14ac:dyDescent="0.4">
      <c r="A9" s="5" t="s">
        <v>14</v>
      </c>
      <c r="B9" s="1">
        <v>12496</v>
      </c>
      <c r="C9" s="2"/>
      <c r="D9" s="2">
        <v>409</v>
      </c>
      <c r="E9" s="2"/>
      <c r="F9" s="1">
        <v>12047</v>
      </c>
      <c r="G9" s="1">
        <v>2679</v>
      </c>
      <c r="H9" s="2">
        <v>88</v>
      </c>
      <c r="I9" s="1">
        <v>58498</v>
      </c>
      <c r="J9" s="1">
        <v>12543</v>
      </c>
      <c r="K9" s="10"/>
      <c r="L9" s="34">
        <f>D9/B9</f>
        <v>3.2730473751600514E-2</v>
      </c>
      <c r="M9" s="6">
        <f>D9/$N$1</f>
        <v>27266.666666666668</v>
      </c>
      <c r="N9" s="7">
        <f>ABS(F9-M9)/M9</f>
        <v>0.55817848410757953</v>
      </c>
      <c r="O9" s="7"/>
      <c r="P9" s="26">
        <f>$P$2*$M9</f>
        <v>4090</v>
      </c>
      <c r="Q9" s="26">
        <f>$Q$2*$M9</f>
        <v>16360</v>
      </c>
      <c r="R9" s="26">
        <f>$R$2*$M9</f>
        <v>6816.666666666667</v>
      </c>
      <c r="S9" s="26">
        <f>$S$2*$M9</f>
        <v>3408.3333333333335</v>
      </c>
      <c r="T9" s="26">
        <f>$T$2*$M9</f>
        <v>409</v>
      </c>
      <c r="U9" s="22">
        <f>M9-T9</f>
        <v>26857.666666666668</v>
      </c>
    </row>
    <row r="10" spans="1:21" ht="15" thickBot="1" x14ac:dyDescent="0.4">
      <c r="A10" s="5" t="s">
        <v>17</v>
      </c>
      <c r="B10" s="1">
        <v>11736</v>
      </c>
      <c r="C10" s="2"/>
      <c r="D10" s="2">
        <v>216</v>
      </c>
      <c r="E10" s="2"/>
      <c r="F10" s="1">
        <v>11510</v>
      </c>
      <c r="G10" s="1">
        <v>1718</v>
      </c>
      <c r="H10" s="2">
        <v>32</v>
      </c>
      <c r="I10" s="1">
        <v>68800</v>
      </c>
      <c r="J10" s="1">
        <v>10073</v>
      </c>
      <c r="K10" s="9"/>
      <c r="L10" s="34">
        <f>D10/B10</f>
        <v>1.8404907975460124E-2</v>
      </c>
      <c r="M10" s="6">
        <f>D10/$N$1</f>
        <v>14400</v>
      </c>
      <c r="N10" s="7">
        <f>ABS(F10-M10)/M10</f>
        <v>0.20069444444444445</v>
      </c>
      <c r="O10" s="7"/>
      <c r="P10" s="26">
        <f>$P$2*$M10</f>
        <v>2160</v>
      </c>
      <c r="Q10" s="26">
        <f>$Q$2*$M10</f>
        <v>8640</v>
      </c>
      <c r="R10" s="26">
        <f>$R$2*$M10</f>
        <v>3600</v>
      </c>
      <c r="S10" s="26">
        <f>$S$2*$M10</f>
        <v>1800</v>
      </c>
      <c r="T10" s="26">
        <f>$T$2*$M10</f>
        <v>216</v>
      </c>
      <c r="U10" s="22">
        <f>M10-T10</f>
        <v>14184</v>
      </c>
    </row>
    <row r="11" spans="1:21" ht="15" thickBot="1" x14ac:dyDescent="0.4">
      <c r="A11" s="5" t="s">
        <v>13</v>
      </c>
      <c r="B11" s="1">
        <v>11545</v>
      </c>
      <c r="C11" s="2"/>
      <c r="D11" s="2">
        <v>195</v>
      </c>
      <c r="E11" s="2"/>
      <c r="F11" s="1">
        <v>11350</v>
      </c>
      <c r="G11" s="2">
        <v>560</v>
      </c>
      <c r="H11" s="2">
        <v>9</v>
      </c>
      <c r="I11" s="1">
        <v>107313</v>
      </c>
      <c r="J11" s="1">
        <v>5210</v>
      </c>
      <c r="K11" s="9"/>
      <c r="L11" s="34">
        <f>D11/B11</f>
        <v>1.6890428757037678E-2</v>
      </c>
      <c r="M11" s="6">
        <f>D11/$N$1</f>
        <v>13000</v>
      </c>
      <c r="N11" s="7">
        <f>ABS(F11-M11)/M11</f>
        <v>0.12692307692307692</v>
      </c>
      <c r="O11" s="7"/>
      <c r="P11" s="26">
        <f>$P$2*$M11</f>
        <v>1950</v>
      </c>
      <c r="Q11" s="26">
        <f>$Q$2*$M11</f>
        <v>7800</v>
      </c>
      <c r="R11" s="26">
        <f>$R$2*$M11</f>
        <v>3250</v>
      </c>
      <c r="S11" s="26">
        <f>$S$2*$M11</f>
        <v>1625</v>
      </c>
      <c r="T11" s="26">
        <f>$T$2*$M11</f>
        <v>195</v>
      </c>
      <c r="U11" s="22">
        <f>M11-T11</f>
        <v>12805</v>
      </c>
    </row>
    <row r="12" spans="1:21" ht="15" thickBot="1" x14ac:dyDescent="0.4">
      <c r="A12" s="5" t="s">
        <v>19</v>
      </c>
      <c r="B12" s="1">
        <v>10415</v>
      </c>
      <c r="C12" s="2"/>
      <c r="D12" s="2">
        <v>136</v>
      </c>
      <c r="E12" s="2"/>
      <c r="F12" s="1">
        <v>10212</v>
      </c>
      <c r="G12" s="2">
        <v>814</v>
      </c>
      <c r="H12" s="2">
        <v>11</v>
      </c>
      <c r="I12" s="1">
        <v>70030</v>
      </c>
      <c r="J12" s="1">
        <v>5475</v>
      </c>
      <c r="K12" s="9"/>
      <c r="L12" s="34">
        <f>D12/B12</f>
        <v>1.3058089294287086E-2</v>
      </c>
      <c r="M12" s="6">
        <f>D12/$N$1</f>
        <v>9066.6666666666679</v>
      </c>
      <c r="N12" s="7">
        <f>ABS(F12-M12)/M12</f>
        <v>0.12632352941176456</v>
      </c>
      <c r="O12" s="7"/>
      <c r="P12" s="26">
        <f>$P$2*$M12</f>
        <v>1360.0000000000002</v>
      </c>
      <c r="Q12" s="26">
        <f>$Q$2*$M12</f>
        <v>5440.0000000000009</v>
      </c>
      <c r="R12" s="26">
        <f>$R$2*$M12</f>
        <v>2266.666666666667</v>
      </c>
      <c r="S12" s="26">
        <f>$S$2*$M12</f>
        <v>1133.3333333333335</v>
      </c>
      <c r="T12" s="26">
        <f>$T$2*$M12</f>
        <v>136</v>
      </c>
      <c r="U12" s="22">
        <f>M12-T12</f>
        <v>8930.6666666666679</v>
      </c>
    </row>
    <row r="13" spans="1:21" ht="15" thickBot="1" x14ac:dyDescent="0.4">
      <c r="A13" s="5" t="s">
        <v>12</v>
      </c>
      <c r="B13" s="1">
        <v>10357</v>
      </c>
      <c r="C13" s="2"/>
      <c r="D13" s="2">
        <v>243</v>
      </c>
      <c r="E13" s="2"/>
      <c r="F13" s="1">
        <v>10112</v>
      </c>
      <c r="G13" s="2">
        <v>808</v>
      </c>
      <c r="H13" s="2">
        <v>19</v>
      </c>
      <c r="I13" s="1">
        <v>53581</v>
      </c>
      <c r="J13" s="1">
        <v>4179</v>
      </c>
      <c r="K13" s="9"/>
      <c r="L13" s="34">
        <f>D13/B13</f>
        <v>2.3462392584725305E-2</v>
      </c>
      <c r="M13" s="6">
        <f>D13/$N$1</f>
        <v>16200</v>
      </c>
      <c r="N13" s="7">
        <f>ABS(F13-M13)/M13</f>
        <v>0.37580246913580245</v>
      </c>
      <c r="O13" s="7"/>
      <c r="P13" s="26">
        <f>$P$2*$M13</f>
        <v>2430</v>
      </c>
      <c r="Q13" s="26">
        <f>$Q$2*$M13</f>
        <v>9720</v>
      </c>
      <c r="R13" s="26">
        <f>$R$2*$M13</f>
        <v>4050</v>
      </c>
      <c r="S13" s="26">
        <f>$S$2*$M13</f>
        <v>2025</v>
      </c>
      <c r="T13" s="26">
        <f>$T$2*$M13</f>
        <v>243</v>
      </c>
      <c r="U13" s="22">
        <f>M13-T13</f>
        <v>15957</v>
      </c>
    </row>
    <row r="14" spans="1:21" ht="15" thickBot="1" x14ac:dyDescent="0.4">
      <c r="A14" s="5" t="s">
        <v>9</v>
      </c>
      <c r="B14" s="1">
        <v>7591</v>
      </c>
      <c r="C14" s="2"/>
      <c r="D14" s="2">
        <v>314</v>
      </c>
      <c r="E14" s="2"/>
      <c r="F14" s="1">
        <v>6714</v>
      </c>
      <c r="G14" s="1">
        <v>1041</v>
      </c>
      <c r="H14" s="2">
        <v>43</v>
      </c>
      <c r="I14" s="1">
        <v>87918</v>
      </c>
      <c r="J14" s="1">
        <v>12053</v>
      </c>
      <c r="K14" s="9"/>
      <c r="L14" s="34">
        <f>D14/B14</f>
        <v>4.1364774074561982E-2</v>
      </c>
      <c r="M14" s="6">
        <f>D14/$N$1</f>
        <v>20933.333333333336</v>
      </c>
      <c r="N14" s="7">
        <f>ABS(F14-M14)/M14</f>
        <v>0.67926751592356693</v>
      </c>
      <c r="O14" s="7"/>
      <c r="P14" s="26">
        <f>$P$2*$M14</f>
        <v>3140.0000000000005</v>
      </c>
      <c r="Q14" s="26">
        <f>$Q$2*$M14</f>
        <v>12560.000000000002</v>
      </c>
      <c r="R14" s="26">
        <f>$R$2*$M14</f>
        <v>5233.3333333333339</v>
      </c>
      <c r="S14" s="26">
        <f>$S$2*$M14</f>
        <v>2616.666666666667</v>
      </c>
      <c r="T14" s="26">
        <f>$T$2*$M14</f>
        <v>314</v>
      </c>
      <c r="U14" s="22">
        <f>M14-T14</f>
        <v>20619.333333333336</v>
      </c>
    </row>
    <row r="15" spans="1:21" ht="15" thickBot="1" x14ac:dyDescent="0.4">
      <c r="A15" s="5" t="s">
        <v>16</v>
      </c>
      <c r="B15" s="1">
        <v>6383</v>
      </c>
      <c r="C15" s="2"/>
      <c r="D15" s="2">
        <v>208</v>
      </c>
      <c r="E15" s="2"/>
      <c r="F15" s="1">
        <v>6144</v>
      </c>
      <c r="G15" s="2">
        <v>620</v>
      </c>
      <c r="H15" s="2">
        <v>20</v>
      </c>
      <c r="I15" s="1">
        <v>26294</v>
      </c>
      <c r="J15" s="1">
        <v>2553</v>
      </c>
      <c r="K15" s="9"/>
      <c r="L15" s="34">
        <f>D15/B15</f>
        <v>3.2586558044806514E-2</v>
      </c>
      <c r="M15" s="6">
        <f>D15/$N$1</f>
        <v>13866.666666666668</v>
      </c>
      <c r="N15" s="7">
        <f>ABS(F15-M15)/M15</f>
        <v>0.55692307692307697</v>
      </c>
      <c r="O15" s="7"/>
      <c r="P15" s="26">
        <f>$P$2*$M15</f>
        <v>2080</v>
      </c>
      <c r="Q15" s="26">
        <f>$Q$2*$M15</f>
        <v>8320</v>
      </c>
      <c r="R15" s="26">
        <f>$R$2*$M15</f>
        <v>3466.666666666667</v>
      </c>
      <c r="S15" s="26">
        <f>$S$2*$M15</f>
        <v>1733.3333333333335</v>
      </c>
      <c r="T15" s="26">
        <f>$T$2*$M15</f>
        <v>208</v>
      </c>
      <c r="U15" s="22">
        <f>M15-T15</f>
        <v>13658.666666666668</v>
      </c>
    </row>
    <row r="16" spans="1:21" ht="15" thickBot="1" x14ac:dyDescent="0.4">
      <c r="A16" s="5" t="s">
        <v>15</v>
      </c>
      <c r="B16" s="1">
        <v>6359</v>
      </c>
      <c r="C16" s="2"/>
      <c r="D16" s="2">
        <v>111</v>
      </c>
      <c r="E16" s="2"/>
      <c r="F16" s="1">
        <v>5699</v>
      </c>
      <c r="G16" s="2">
        <v>228</v>
      </c>
      <c r="H16" s="2">
        <v>4</v>
      </c>
      <c r="I16" s="1">
        <v>63751</v>
      </c>
      <c r="J16" s="1">
        <v>2286</v>
      </c>
      <c r="K16" s="9"/>
      <c r="L16" s="34">
        <f>D16/B16</f>
        <v>1.7455574775908162E-2</v>
      </c>
      <c r="M16" s="6">
        <f>D16/$N$1</f>
        <v>7400</v>
      </c>
      <c r="N16" s="7">
        <f>ABS(F16-M16)/M16</f>
        <v>0.22986486486486488</v>
      </c>
      <c r="O16" s="7"/>
      <c r="P16" s="26">
        <f>$P$2*$M16</f>
        <v>1110</v>
      </c>
      <c r="Q16" s="26">
        <f>$Q$2*$M16</f>
        <v>4440</v>
      </c>
      <c r="R16" s="26">
        <f>$R$2*$M16</f>
        <v>1850</v>
      </c>
      <c r="S16" s="26">
        <f>$S$2*$M16</f>
        <v>925</v>
      </c>
      <c r="T16" s="26">
        <f>$T$2*$M16</f>
        <v>111</v>
      </c>
      <c r="U16" s="22">
        <f>M16-T16</f>
        <v>7289</v>
      </c>
    </row>
    <row r="17" spans="1:21" ht="15" thickBot="1" x14ac:dyDescent="0.4">
      <c r="A17" s="5" t="s">
        <v>23</v>
      </c>
      <c r="B17" s="1">
        <v>5276</v>
      </c>
      <c r="C17" s="2"/>
      <c r="D17" s="2">
        <v>165</v>
      </c>
      <c r="E17" s="2"/>
      <c r="F17" s="1">
        <v>5111</v>
      </c>
      <c r="G17" s="1">
        <v>1473</v>
      </c>
      <c r="H17" s="2">
        <v>46</v>
      </c>
      <c r="I17" s="1">
        <v>22029</v>
      </c>
      <c r="J17" s="1">
        <v>6151</v>
      </c>
      <c r="K17" s="9"/>
      <c r="L17" s="34">
        <f>D17/B17</f>
        <v>3.1273692191053831E-2</v>
      </c>
      <c r="M17" s="6">
        <f>D17/$N$1</f>
        <v>11000</v>
      </c>
      <c r="N17" s="7">
        <f>ABS(F17-M17)/M17</f>
        <v>0.53536363636363637</v>
      </c>
      <c r="O17" s="7"/>
      <c r="P17" s="26">
        <f>$P$2*$M17</f>
        <v>1650</v>
      </c>
      <c r="Q17" s="26">
        <f>$Q$2*$M17</f>
        <v>6600</v>
      </c>
      <c r="R17" s="26">
        <f>$R$2*$M17</f>
        <v>2750</v>
      </c>
      <c r="S17" s="26">
        <f>$S$2*$M17</f>
        <v>1375</v>
      </c>
      <c r="T17" s="26">
        <f>$T$2*$M17</f>
        <v>165</v>
      </c>
      <c r="U17" s="22">
        <f>M17-T17</f>
        <v>10835</v>
      </c>
    </row>
    <row r="18" spans="1:21" ht="15" thickBot="1" x14ac:dyDescent="0.4">
      <c r="A18" s="5" t="s">
        <v>18</v>
      </c>
      <c r="B18" s="1">
        <v>4565</v>
      </c>
      <c r="C18" s="2"/>
      <c r="D18" s="2">
        <v>126</v>
      </c>
      <c r="E18" s="2"/>
      <c r="F18" s="1">
        <v>4439</v>
      </c>
      <c r="G18" s="2">
        <v>825</v>
      </c>
      <c r="H18" s="2">
        <v>23</v>
      </c>
      <c r="I18" s="1">
        <v>23900</v>
      </c>
      <c r="J18" s="1">
        <v>4321</v>
      </c>
      <c r="K18" s="10"/>
      <c r="L18" s="34">
        <f>D18/B18</f>
        <v>2.7601314348302299E-2</v>
      </c>
      <c r="M18" s="6">
        <f>D18/$N$1</f>
        <v>8400</v>
      </c>
      <c r="N18" s="7">
        <f>ABS(F18-M18)/M18</f>
        <v>0.47154761904761905</v>
      </c>
      <c r="O18" s="7"/>
      <c r="P18" s="26">
        <f>$P$2*$M18</f>
        <v>1260</v>
      </c>
      <c r="Q18" s="26">
        <f>$Q$2*$M18</f>
        <v>5040</v>
      </c>
      <c r="R18" s="26">
        <f>$R$2*$M18</f>
        <v>2100</v>
      </c>
      <c r="S18" s="26">
        <f>$S$2*$M18</f>
        <v>1050</v>
      </c>
      <c r="T18" s="26">
        <f>$T$2*$M18</f>
        <v>126</v>
      </c>
      <c r="U18" s="22">
        <f>M18-T18</f>
        <v>8274</v>
      </c>
    </row>
    <row r="19" spans="1:21" ht="15" thickBot="1" x14ac:dyDescent="0.4">
      <c r="A19" s="5" t="s">
        <v>27</v>
      </c>
      <c r="B19" s="1">
        <v>3953</v>
      </c>
      <c r="C19" s="2"/>
      <c r="D19" s="2">
        <v>116</v>
      </c>
      <c r="E19" s="2"/>
      <c r="F19" s="1">
        <v>3837</v>
      </c>
      <c r="G19" s="2">
        <v>596</v>
      </c>
      <c r="H19" s="2">
        <v>17</v>
      </c>
      <c r="I19" s="1">
        <v>19800</v>
      </c>
      <c r="J19" s="1">
        <v>2983</v>
      </c>
      <c r="K19" s="9"/>
      <c r="L19" s="34">
        <f>D19/B19</f>
        <v>2.9344801416645586E-2</v>
      </c>
      <c r="M19" s="6">
        <f>D19/$N$1</f>
        <v>7733.3333333333339</v>
      </c>
      <c r="N19" s="7">
        <f>ABS(F19-M19)/M19</f>
        <v>0.50383620689655173</v>
      </c>
      <c r="O19" s="7"/>
      <c r="P19" s="26">
        <f>$P$2*$M19</f>
        <v>1160</v>
      </c>
      <c r="Q19" s="26">
        <f>$Q$2*$M19</f>
        <v>4640</v>
      </c>
      <c r="R19" s="26">
        <f>$R$2*$M19</f>
        <v>1933.3333333333335</v>
      </c>
      <c r="S19" s="26">
        <f>$S$2*$M19</f>
        <v>966.66666666666674</v>
      </c>
      <c r="T19" s="26">
        <f>$T$2*$M19</f>
        <v>116</v>
      </c>
      <c r="U19" s="22">
        <f>M19-T19</f>
        <v>7617.3333333333339</v>
      </c>
    </row>
    <row r="20" spans="1:21" ht="15" thickBot="1" x14ac:dyDescent="0.4">
      <c r="A20" s="5" t="s">
        <v>21</v>
      </c>
      <c r="B20" s="1">
        <v>3739</v>
      </c>
      <c r="C20" s="2"/>
      <c r="D20" s="2">
        <v>102</v>
      </c>
      <c r="E20" s="2"/>
      <c r="F20" s="1">
        <v>3637</v>
      </c>
      <c r="G20" s="2">
        <v>321</v>
      </c>
      <c r="H20" s="2">
        <v>9</v>
      </c>
      <c r="I20" s="1">
        <v>41871</v>
      </c>
      <c r="J20" s="1">
        <v>3597</v>
      </c>
      <c r="K20" s="10"/>
      <c r="L20" s="34">
        <f>D20/B20</f>
        <v>2.7280021396095214E-2</v>
      </c>
      <c r="M20" s="6">
        <f>D20/$N$1</f>
        <v>6800</v>
      </c>
      <c r="N20" s="7">
        <f>ABS(F20-M20)/M20</f>
        <v>0.46514705882352941</v>
      </c>
      <c r="O20" s="7"/>
      <c r="P20" s="26">
        <f>$P$2*$M20</f>
        <v>1020</v>
      </c>
      <c r="Q20" s="26">
        <f>$Q$2*$M20</f>
        <v>4080</v>
      </c>
      <c r="R20" s="26">
        <f>$R$2*$M20</f>
        <v>1700</v>
      </c>
      <c r="S20" s="26">
        <f>$S$2*$M20</f>
        <v>850</v>
      </c>
      <c r="T20" s="26">
        <f>$T$2*$M20</f>
        <v>102</v>
      </c>
      <c r="U20" s="22">
        <f>M20-T20</f>
        <v>6698</v>
      </c>
    </row>
    <row r="21" spans="1:21" ht="15" thickBot="1" x14ac:dyDescent="0.4">
      <c r="A21" s="5" t="s">
        <v>20</v>
      </c>
      <c r="B21" s="1">
        <v>3321</v>
      </c>
      <c r="C21" s="2"/>
      <c r="D21" s="2">
        <v>43</v>
      </c>
      <c r="E21" s="2"/>
      <c r="F21" s="1">
        <v>2862</v>
      </c>
      <c r="G21" s="2">
        <v>499</v>
      </c>
      <c r="H21" s="2">
        <v>6</v>
      </c>
      <c r="I21" s="1">
        <v>41391</v>
      </c>
      <c r="J21" s="1">
        <v>6223</v>
      </c>
      <c r="K21" s="9"/>
      <c r="L21" s="34">
        <f>D21/B21</f>
        <v>1.2947907256850346E-2</v>
      </c>
      <c r="M21" s="6">
        <f>D21/$N$1</f>
        <v>2866.666666666667</v>
      </c>
      <c r="N21" s="7">
        <f>ABS(F21-M21)/M21</f>
        <v>1.6279069767442917E-3</v>
      </c>
      <c r="O21" s="7"/>
      <c r="P21" s="26">
        <f>$P$2*$M21</f>
        <v>430.00000000000006</v>
      </c>
      <c r="Q21" s="26">
        <f>$Q$2*$M21</f>
        <v>1720.0000000000002</v>
      </c>
      <c r="R21" s="26">
        <f>$R$2*$M21</f>
        <v>716.66666666666674</v>
      </c>
      <c r="S21" s="26">
        <f>$S$2*$M21</f>
        <v>358.33333333333337</v>
      </c>
      <c r="T21" s="26">
        <f>$T$2*$M21</f>
        <v>43</v>
      </c>
      <c r="U21" s="22">
        <f>M21-T21</f>
        <v>2823.666666666667</v>
      </c>
    </row>
    <row r="22" spans="1:21" ht="15" thickBot="1" x14ac:dyDescent="0.4">
      <c r="A22" s="5" t="s">
        <v>26</v>
      </c>
      <c r="B22" s="1">
        <v>3125</v>
      </c>
      <c r="C22" s="2"/>
      <c r="D22" s="2">
        <v>53</v>
      </c>
      <c r="E22" s="2"/>
      <c r="F22" s="1">
        <v>2913</v>
      </c>
      <c r="G22" s="2">
        <v>521</v>
      </c>
      <c r="H22" s="2">
        <v>9</v>
      </c>
      <c r="I22" s="1">
        <v>25610</v>
      </c>
      <c r="J22" s="1">
        <v>4266</v>
      </c>
      <c r="K22" s="10"/>
      <c r="L22" s="34">
        <f>D22/B22</f>
        <v>1.6959999999999999E-2</v>
      </c>
      <c r="M22" s="6">
        <f>D22/$N$1</f>
        <v>3533.3333333333335</v>
      </c>
      <c r="N22" s="7">
        <f>ABS(F22-M22)/M22</f>
        <v>0.17556603773584908</v>
      </c>
      <c r="O22" s="7"/>
      <c r="P22" s="26">
        <f>$P$2*$M22</f>
        <v>530</v>
      </c>
      <c r="Q22" s="26">
        <f>$Q$2*$M22</f>
        <v>2120</v>
      </c>
      <c r="R22" s="26">
        <f>$R$2*$M22</f>
        <v>883.33333333333337</v>
      </c>
      <c r="S22" s="26">
        <f>$S$2*$M22</f>
        <v>441.66666666666669</v>
      </c>
      <c r="T22" s="26">
        <f>$T$2*$M22</f>
        <v>53</v>
      </c>
      <c r="U22" s="22">
        <f>M22-T22</f>
        <v>3480.3333333333335</v>
      </c>
    </row>
    <row r="23" spans="1:21" ht="15" thickBot="1" x14ac:dyDescent="0.4">
      <c r="A23" s="5" t="s">
        <v>24</v>
      </c>
      <c r="B23" s="1">
        <v>2509</v>
      </c>
      <c r="C23" s="2"/>
      <c r="D23" s="2">
        <v>33</v>
      </c>
      <c r="E23" s="2"/>
      <c r="F23" s="1">
        <v>2436</v>
      </c>
      <c r="G23" s="2">
        <v>247</v>
      </c>
      <c r="H23" s="2">
        <v>3</v>
      </c>
      <c r="I23" s="1">
        <v>38773</v>
      </c>
      <c r="J23" s="1">
        <v>3818</v>
      </c>
      <c r="K23" s="9"/>
      <c r="L23" s="34">
        <f>D23/B23</f>
        <v>1.315265045834994E-2</v>
      </c>
      <c r="M23" s="6">
        <f>D23/$N$1</f>
        <v>2200</v>
      </c>
      <c r="N23" s="7">
        <f>ABS(F23-M23)/M23</f>
        <v>0.10727272727272727</v>
      </c>
      <c r="O23" s="7"/>
      <c r="P23" s="26">
        <f>$P$2*$M23</f>
        <v>330</v>
      </c>
      <c r="Q23" s="26">
        <f>$Q$2*$M23</f>
        <v>1320</v>
      </c>
      <c r="R23" s="26">
        <f>$R$2*$M23</f>
        <v>550</v>
      </c>
      <c r="S23" s="26">
        <f>$S$2*$M23</f>
        <v>275</v>
      </c>
      <c r="T23" s="26">
        <f>$T$2*$M23</f>
        <v>33</v>
      </c>
      <c r="U23" s="22">
        <f>M23-T23</f>
        <v>2167</v>
      </c>
    </row>
    <row r="24" spans="1:21" ht="15" thickBot="1" x14ac:dyDescent="0.4">
      <c r="A24" s="5" t="s">
        <v>29</v>
      </c>
      <c r="B24" s="1">
        <v>2407</v>
      </c>
      <c r="C24" s="2"/>
      <c r="D24" s="2">
        <v>52</v>
      </c>
      <c r="E24" s="2"/>
      <c r="F24" s="1">
        <v>2353</v>
      </c>
      <c r="G24" s="2">
        <v>286</v>
      </c>
      <c r="H24" s="2">
        <v>6</v>
      </c>
      <c r="I24" s="1">
        <v>21552</v>
      </c>
      <c r="J24" s="1">
        <v>2562</v>
      </c>
      <c r="K24" s="10"/>
      <c r="L24" s="34">
        <f>D24/B24</f>
        <v>2.1603656003323639E-2</v>
      </c>
      <c r="M24" s="6">
        <f>D24/$N$1</f>
        <v>3466.666666666667</v>
      </c>
      <c r="N24" s="7">
        <f>ABS(F24-M24)/M24</f>
        <v>0.32125000000000004</v>
      </c>
      <c r="O24" s="7"/>
      <c r="P24" s="26">
        <f>$P$2*$M24</f>
        <v>520</v>
      </c>
      <c r="Q24" s="26">
        <f>$Q$2*$M24</f>
        <v>2080</v>
      </c>
      <c r="R24" s="26">
        <f>$R$2*$M24</f>
        <v>866.66666666666674</v>
      </c>
      <c r="S24" s="26">
        <f>$S$2*$M24</f>
        <v>433.33333333333337</v>
      </c>
      <c r="T24" s="26">
        <f>$T$2*$M24</f>
        <v>52</v>
      </c>
      <c r="U24" s="22">
        <f>M24-T24</f>
        <v>3414.666666666667</v>
      </c>
    </row>
    <row r="25" spans="1:21" ht="15" thickBot="1" x14ac:dyDescent="0.4">
      <c r="A25" s="5" t="s">
        <v>35</v>
      </c>
      <c r="B25" s="1">
        <v>2291</v>
      </c>
      <c r="C25" s="2"/>
      <c r="D25" s="2">
        <v>36</v>
      </c>
      <c r="E25" s="2"/>
      <c r="F25" s="1">
        <v>2253</v>
      </c>
      <c r="G25" s="2">
        <v>376</v>
      </c>
      <c r="H25" s="2">
        <v>6</v>
      </c>
      <c r="I25" s="1">
        <v>26840</v>
      </c>
      <c r="J25" s="1">
        <v>4407</v>
      </c>
      <c r="K25" s="9"/>
      <c r="L25" s="34">
        <f>D25/B25</f>
        <v>1.5713662156263641E-2</v>
      </c>
      <c r="M25" s="6">
        <f>D25/$N$1</f>
        <v>2400</v>
      </c>
      <c r="N25" s="7">
        <f>ABS(F25-M25)/M25</f>
        <v>6.1249999999999999E-2</v>
      </c>
      <c r="O25" s="7"/>
      <c r="P25" s="26">
        <f>$P$2*$M25</f>
        <v>360</v>
      </c>
      <c r="Q25" s="26">
        <f>$Q$2*$M25</f>
        <v>1440</v>
      </c>
      <c r="R25" s="26">
        <f>$R$2*$M25</f>
        <v>600</v>
      </c>
      <c r="S25" s="26">
        <f>$S$2*$M25</f>
        <v>300</v>
      </c>
      <c r="T25" s="26">
        <f>$T$2*$M25</f>
        <v>36</v>
      </c>
      <c r="U25" s="22">
        <f>M25-T25</f>
        <v>2364</v>
      </c>
    </row>
    <row r="26" spans="1:21" ht="15" thickBot="1" x14ac:dyDescent="0.4">
      <c r="A26" s="5" t="s">
        <v>22</v>
      </c>
      <c r="B26" s="1">
        <v>2112</v>
      </c>
      <c r="C26" s="2"/>
      <c r="D26" s="2">
        <v>56</v>
      </c>
      <c r="E26" s="2"/>
      <c r="F26" s="1">
        <v>2054</v>
      </c>
      <c r="G26" s="2">
        <v>365</v>
      </c>
      <c r="H26" s="2">
        <v>10</v>
      </c>
      <c r="I26" s="1">
        <v>25971</v>
      </c>
      <c r="J26" s="1">
        <v>4495</v>
      </c>
      <c r="K26" s="9"/>
      <c r="L26" s="34">
        <f>D26/B26</f>
        <v>2.6515151515151516E-2</v>
      </c>
      <c r="M26" s="6">
        <f>D26/$N$1</f>
        <v>3733.3333333333335</v>
      </c>
      <c r="N26" s="7">
        <f>ABS(F26-M26)/M26</f>
        <v>0.44982142857142859</v>
      </c>
      <c r="O26" s="7"/>
      <c r="P26" s="26">
        <f>$P$2*$M26</f>
        <v>560</v>
      </c>
      <c r="Q26" s="26">
        <f>$Q$2*$M26</f>
        <v>2240</v>
      </c>
      <c r="R26" s="26">
        <f>$R$2*$M26</f>
        <v>933.33333333333337</v>
      </c>
      <c r="S26" s="26">
        <f>$S$2*$M26</f>
        <v>466.66666666666669</v>
      </c>
      <c r="T26" s="26">
        <f>$T$2*$M26</f>
        <v>56</v>
      </c>
      <c r="U26" s="22">
        <f>M26-T26</f>
        <v>3677.3333333333335</v>
      </c>
    </row>
    <row r="27" spans="1:21" ht="15" thickBot="1" x14ac:dyDescent="0.4">
      <c r="A27" s="5" t="s">
        <v>33</v>
      </c>
      <c r="B27" s="1">
        <v>2019</v>
      </c>
      <c r="C27" s="2"/>
      <c r="D27" s="2">
        <v>52</v>
      </c>
      <c r="E27" s="2"/>
      <c r="F27" s="1">
        <v>1964</v>
      </c>
      <c r="G27" s="2">
        <v>291</v>
      </c>
      <c r="H27" s="2">
        <v>7</v>
      </c>
      <c r="I27" s="1">
        <v>27160</v>
      </c>
      <c r="J27" s="1">
        <v>3910</v>
      </c>
      <c r="K27" s="10"/>
      <c r="L27" s="34">
        <f>D27/B27</f>
        <v>2.5755324418028726E-2</v>
      </c>
      <c r="M27" s="6">
        <f>D27/$N$1</f>
        <v>3466.666666666667</v>
      </c>
      <c r="N27" s="7">
        <f>ABS(F27-M27)/M27</f>
        <v>0.43346153846153851</v>
      </c>
      <c r="O27" s="7"/>
      <c r="P27" s="26">
        <f>$P$2*$M27</f>
        <v>520</v>
      </c>
      <c r="Q27" s="26">
        <f>$Q$2*$M27</f>
        <v>2080</v>
      </c>
      <c r="R27" s="26">
        <f>$R$2*$M27</f>
        <v>866.66666666666674</v>
      </c>
      <c r="S27" s="26">
        <f>$S$2*$M27</f>
        <v>433.33333333333337</v>
      </c>
      <c r="T27" s="26">
        <f>$T$2*$M27</f>
        <v>52</v>
      </c>
      <c r="U27" s="22">
        <f>M27-T27</f>
        <v>3414.666666666667</v>
      </c>
    </row>
    <row r="28" spans="1:21" ht="15" thickBot="1" x14ac:dyDescent="0.4">
      <c r="A28" s="5" t="s">
        <v>25</v>
      </c>
      <c r="B28" s="1">
        <v>1917</v>
      </c>
      <c r="C28" s="2"/>
      <c r="D28" s="2">
        <v>40</v>
      </c>
      <c r="E28" s="2"/>
      <c r="F28" s="1">
        <v>1877</v>
      </c>
      <c r="G28" s="2">
        <v>387</v>
      </c>
      <c r="H28" s="2">
        <v>8</v>
      </c>
      <c r="I28" s="1">
        <v>18097</v>
      </c>
      <c r="J28" s="1">
        <v>3652</v>
      </c>
      <c r="K28" s="10"/>
      <c r="L28" s="34">
        <f>D28/B28</f>
        <v>2.0865936358894107E-2</v>
      </c>
      <c r="M28" s="6">
        <f>D28/$N$1</f>
        <v>2666.666666666667</v>
      </c>
      <c r="N28" s="7">
        <f>ABS(F28-M28)/M28</f>
        <v>0.29612500000000008</v>
      </c>
      <c r="O28" s="7"/>
      <c r="P28" s="26">
        <f>$P$2*$M28</f>
        <v>400.00000000000006</v>
      </c>
      <c r="Q28" s="26">
        <f>$Q$2*$M28</f>
        <v>1600.0000000000002</v>
      </c>
      <c r="R28" s="26">
        <f>$R$2*$M28</f>
        <v>666.66666666666674</v>
      </c>
      <c r="S28" s="26">
        <f>$S$2*$M28</f>
        <v>333.33333333333337</v>
      </c>
      <c r="T28" s="26">
        <f>$T$2*$M28</f>
        <v>40</v>
      </c>
      <c r="U28" s="22">
        <f>M28-T28</f>
        <v>2626.666666666667</v>
      </c>
    </row>
    <row r="29" spans="1:21" ht="15" thickBot="1" x14ac:dyDescent="0.4">
      <c r="A29" s="5" t="s">
        <v>31</v>
      </c>
      <c r="B29" s="1">
        <v>1742</v>
      </c>
      <c r="C29" s="2"/>
      <c r="D29" s="2">
        <v>46</v>
      </c>
      <c r="E29" s="2"/>
      <c r="F29" s="1">
        <v>1666</v>
      </c>
      <c r="G29" s="2">
        <v>596</v>
      </c>
      <c r="H29" s="2">
        <v>16</v>
      </c>
      <c r="I29" s="1">
        <v>19119</v>
      </c>
      <c r="J29" s="1">
        <v>6541</v>
      </c>
      <c r="K29" s="9"/>
      <c r="L29" s="34">
        <f>D29/B29</f>
        <v>2.6406429391504019E-2</v>
      </c>
      <c r="M29" s="6">
        <f>D29/$N$1</f>
        <v>3066.666666666667</v>
      </c>
      <c r="N29" s="7">
        <f>ABS(F29-M29)/M29</f>
        <v>0.45673913043478265</v>
      </c>
      <c r="O29" s="7"/>
      <c r="P29" s="26">
        <f>$P$2*$M29</f>
        <v>460.00000000000006</v>
      </c>
      <c r="Q29" s="26">
        <f>$Q$2*$M29</f>
        <v>1840.0000000000002</v>
      </c>
      <c r="R29" s="26">
        <f>$R$2*$M29</f>
        <v>766.66666666666674</v>
      </c>
      <c r="S29" s="26">
        <f>$S$2*$M29</f>
        <v>383.33333333333337</v>
      </c>
      <c r="T29" s="26">
        <f>$T$2*$M29</f>
        <v>46</v>
      </c>
      <c r="U29" s="22">
        <f>M29-T29</f>
        <v>3020.666666666667</v>
      </c>
    </row>
    <row r="30" spans="1:21" ht="15" thickBot="1" x14ac:dyDescent="0.4">
      <c r="A30" s="5" t="s">
        <v>36</v>
      </c>
      <c r="B30" s="1">
        <v>1633</v>
      </c>
      <c r="C30" s="2"/>
      <c r="D30" s="2">
        <v>44</v>
      </c>
      <c r="E30" s="2"/>
      <c r="F30" s="1">
        <v>1589</v>
      </c>
      <c r="G30" s="2">
        <v>336</v>
      </c>
      <c r="H30" s="2">
        <v>9</v>
      </c>
      <c r="I30" s="1">
        <v>10829</v>
      </c>
      <c r="J30" s="1">
        <v>2226</v>
      </c>
      <c r="K30" s="10"/>
      <c r="L30" s="34">
        <f>D30/B30</f>
        <v>2.6944274341702389E-2</v>
      </c>
      <c r="M30" s="6">
        <f>D30/$N$1</f>
        <v>2933.3333333333335</v>
      </c>
      <c r="N30" s="7">
        <f>ABS(F30-M30)/M30</f>
        <v>0.45829545454545456</v>
      </c>
      <c r="O30" s="7"/>
      <c r="P30" s="26">
        <f>$P$2*$M30</f>
        <v>440</v>
      </c>
      <c r="Q30" s="26">
        <f>$Q$2*$M30</f>
        <v>1760</v>
      </c>
      <c r="R30" s="26">
        <f>$R$2*$M30</f>
        <v>733.33333333333337</v>
      </c>
      <c r="S30" s="26">
        <f>$S$2*$M30</f>
        <v>366.66666666666669</v>
      </c>
      <c r="T30" s="26">
        <f>$T$2*$M30</f>
        <v>44</v>
      </c>
      <c r="U30" s="22">
        <f>M30-T30</f>
        <v>2889.3333333333335</v>
      </c>
    </row>
    <row r="31" spans="1:21" ht="15" thickBot="1" x14ac:dyDescent="0.4">
      <c r="A31" s="5" t="s">
        <v>30</v>
      </c>
      <c r="B31" s="1">
        <v>1455</v>
      </c>
      <c r="C31" s="2"/>
      <c r="D31" s="2">
        <v>35</v>
      </c>
      <c r="E31" s="2"/>
      <c r="F31" s="1">
        <v>1420</v>
      </c>
      <c r="G31" s="2">
        <v>487</v>
      </c>
      <c r="H31" s="2">
        <v>12</v>
      </c>
      <c r="I31" s="1">
        <v>6588</v>
      </c>
      <c r="J31" s="1">
        <v>2204</v>
      </c>
      <c r="K31" s="10"/>
      <c r="L31" s="34">
        <f>D31/B31</f>
        <v>2.4054982817869417E-2</v>
      </c>
      <c r="M31" s="6">
        <f>D31/$N$1</f>
        <v>2333.3333333333335</v>
      </c>
      <c r="N31" s="7">
        <f>ABS(F31-M31)/M31</f>
        <v>0.39142857142857146</v>
      </c>
      <c r="O31" s="7"/>
      <c r="P31" s="26">
        <f>$P$2*$M31</f>
        <v>350</v>
      </c>
      <c r="Q31" s="26">
        <f>$Q$2*$M31</f>
        <v>1400</v>
      </c>
      <c r="R31" s="26">
        <f>$R$2*$M31</f>
        <v>583.33333333333337</v>
      </c>
      <c r="S31" s="26">
        <f>$S$2*$M31</f>
        <v>291.66666666666669</v>
      </c>
      <c r="T31" s="26">
        <f>$T$2*$M31</f>
        <v>35</v>
      </c>
      <c r="U31" s="22">
        <f>M31-T31</f>
        <v>2298.3333333333335</v>
      </c>
    </row>
    <row r="32" spans="1:21" ht="15" thickBot="1" x14ac:dyDescent="0.4">
      <c r="A32" s="5" t="s">
        <v>28</v>
      </c>
      <c r="B32" s="1">
        <v>1428</v>
      </c>
      <c r="C32" s="2"/>
      <c r="D32" s="2">
        <v>8</v>
      </c>
      <c r="E32" s="2"/>
      <c r="F32" s="1">
        <v>1409</v>
      </c>
      <c r="G32" s="2">
        <v>469</v>
      </c>
      <c r="H32" s="2">
        <v>3</v>
      </c>
      <c r="I32" s="1">
        <v>28043</v>
      </c>
      <c r="J32" s="1">
        <v>9208</v>
      </c>
      <c r="K32" s="10"/>
      <c r="L32" s="34">
        <f>D32/B32</f>
        <v>5.6022408963585435E-3</v>
      </c>
      <c r="M32" s="6">
        <f>D32/$N$1</f>
        <v>533.33333333333337</v>
      </c>
      <c r="N32" s="7">
        <f>ABS(F32-M32)/M32</f>
        <v>1.6418749999999998</v>
      </c>
      <c r="O32" s="7"/>
      <c r="P32" s="26">
        <f>$P$2*$M32</f>
        <v>80</v>
      </c>
      <c r="Q32" s="26">
        <f>$Q$2*$M32</f>
        <v>320</v>
      </c>
      <c r="R32" s="26">
        <f>$R$2*$M32</f>
        <v>133.33333333333334</v>
      </c>
      <c r="S32" s="26">
        <f>$S$2*$M32</f>
        <v>66.666666666666671</v>
      </c>
      <c r="T32" s="26">
        <f>$T$2*$M32</f>
        <v>8</v>
      </c>
      <c r="U32" s="22">
        <f>M32-T32</f>
        <v>525.33333333333337</v>
      </c>
    </row>
    <row r="33" spans="1:21" ht="15" thickBot="1" x14ac:dyDescent="0.4">
      <c r="A33" s="5" t="s">
        <v>46</v>
      </c>
      <c r="B33" s="1">
        <v>1159</v>
      </c>
      <c r="C33" s="2"/>
      <c r="D33" s="2">
        <v>42</v>
      </c>
      <c r="E33" s="2"/>
      <c r="F33" s="1">
        <v>1116</v>
      </c>
      <c r="G33" s="2">
        <v>296</v>
      </c>
      <c r="H33" s="2">
        <v>11</v>
      </c>
      <c r="I33" s="1">
        <v>2303</v>
      </c>
      <c r="J33" s="2">
        <v>588</v>
      </c>
      <c r="K33" s="10"/>
      <c r="L33" s="34">
        <f>D33/B33</f>
        <v>3.6238136324417601E-2</v>
      </c>
      <c r="M33" s="38">
        <f>D33/$N$1</f>
        <v>2800</v>
      </c>
      <c r="N33" s="39">
        <f>ABS(F33-M33)/M33</f>
        <v>0.60142857142857142</v>
      </c>
      <c r="O33" s="7"/>
      <c r="P33" s="26">
        <f>$P$2*$M33</f>
        <v>420</v>
      </c>
      <c r="Q33" s="26">
        <f>$Q$2*$M33</f>
        <v>1680</v>
      </c>
      <c r="R33" s="26">
        <f>$R$2*$M33</f>
        <v>700</v>
      </c>
      <c r="S33" s="26">
        <f>$S$2*$M33</f>
        <v>350</v>
      </c>
      <c r="T33" s="26">
        <f>$T$2*$M33</f>
        <v>42</v>
      </c>
      <c r="U33" s="22">
        <f>M33-T33</f>
        <v>2758</v>
      </c>
    </row>
    <row r="34" spans="1:21" ht="15" thickBot="1" x14ac:dyDescent="0.4">
      <c r="A34" s="5" t="s">
        <v>49</v>
      </c>
      <c r="B34" s="1">
        <v>1025</v>
      </c>
      <c r="C34" s="2"/>
      <c r="D34" s="2">
        <v>10</v>
      </c>
      <c r="E34" s="2"/>
      <c r="F34" s="1">
        <v>1015</v>
      </c>
      <c r="G34" s="2">
        <v>607</v>
      </c>
      <c r="H34" s="2">
        <v>6</v>
      </c>
      <c r="I34" s="1">
        <v>10261</v>
      </c>
      <c r="J34" s="1">
        <v>6079</v>
      </c>
      <c r="K34" s="9"/>
      <c r="L34" s="34">
        <f>D34/B34</f>
        <v>9.7560975609756097E-3</v>
      </c>
      <c r="M34" s="6">
        <f>D34/$N$1</f>
        <v>666.66666666666674</v>
      </c>
      <c r="N34" s="7">
        <f>ABS(F34-M34)/M34</f>
        <v>0.52249999999999985</v>
      </c>
      <c r="O34" s="7"/>
      <c r="P34" s="26">
        <f>$P$2*$M34</f>
        <v>100.00000000000001</v>
      </c>
      <c r="Q34" s="26">
        <f>$Q$2*$M34</f>
        <v>400.00000000000006</v>
      </c>
      <c r="R34" s="26">
        <f>$R$2*$M34</f>
        <v>166.66666666666669</v>
      </c>
      <c r="S34" s="26">
        <f>$S$2*$M34</f>
        <v>83.333333333333343</v>
      </c>
      <c r="T34" s="26">
        <f>$T$2*$M34</f>
        <v>10</v>
      </c>
      <c r="U34" s="22">
        <f>M34-T34</f>
        <v>656.66666666666674</v>
      </c>
    </row>
    <row r="35" spans="1:21" ht="15" thickBot="1" x14ac:dyDescent="0.4">
      <c r="A35" s="5" t="s">
        <v>37</v>
      </c>
      <c r="B35" s="2">
        <v>999</v>
      </c>
      <c r="C35" s="2"/>
      <c r="D35" s="2">
        <v>26</v>
      </c>
      <c r="E35" s="2"/>
      <c r="F35" s="2">
        <v>973</v>
      </c>
      <c r="G35" s="2">
        <v>245</v>
      </c>
      <c r="H35" s="2">
        <v>6</v>
      </c>
      <c r="I35" s="1">
        <v>18925</v>
      </c>
      <c r="J35" s="1">
        <v>4636</v>
      </c>
      <c r="K35" s="9"/>
      <c r="L35" s="34">
        <f>D35/B35</f>
        <v>2.6026026026026026E-2</v>
      </c>
      <c r="M35" s="6">
        <f>D35/$N$1</f>
        <v>1733.3333333333335</v>
      </c>
      <c r="N35" s="7">
        <f>ABS(F35-M35)/M35</f>
        <v>0.43865384615384623</v>
      </c>
      <c r="O35" s="7"/>
      <c r="P35" s="26">
        <f>$P$2*$M35</f>
        <v>260</v>
      </c>
      <c r="Q35" s="26">
        <f>$Q$2*$M35</f>
        <v>1040</v>
      </c>
      <c r="R35" s="26">
        <f>$R$2*$M35</f>
        <v>433.33333333333337</v>
      </c>
      <c r="S35" s="26">
        <f>$S$2*$M35</f>
        <v>216.66666666666669</v>
      </c>
      <c r="T35" s="26">
        <f>$T$2*$M35</f>
        <v>26</v>
      </c>
      <c r="U35" s="22">
        <f>M35-T35</f>
        <v>1707.3333333333335</v>
      </c>
    </row>
    <row r="36" spans="1:21" ht="15" thickBot="1" x14ac:dyDescent="0.4">
      <c r="A36" s="5" t="s">
        <v>38</v>
      </c>
      <c r="B36" s="2">
        <v>917</v>
      </c>
      <c r="C36" s="2"/>
      <c r="D36" s="2">
        <v>40</v>
      </c>
      <c r="E36" s="2"/>
      <c r="F36" s="2">
        <v>813</v>
      </c>
      <c r="G36" s="2">
        <v>207</v>
      </c>
      <c r="H36" s="2">
        <v>9</v>
      </c>
      <c r="I36" s="1">
        <v>16663</v>
      </c>
      <c r="J36" s="1">
        <v>3753</v>
      </c>
      <c r="K36" s="9"/>
      <c r="L36" s="34">
        <f>D36/B36</f>
        <v>4.3620501635768812E-2</v>
      </c>
      <c r="M36" s="6">
        <f>D36/$N$1</f>
        <v>2666.666666666667</v>
      </c>
      <c r="N36" s="7">
        <f>ABS(F36-M36)/M36</f>
        <v>0.69512499999999999</v>
      </c>
      <c r="O36" s="7"/>
      <c r="P36" s="26">
        <f>$P$2*$M36</f>
        <v>400.00000000000006</v>
      </c>
      <c r="Q36" s="26">
        <f>$Q$2*$M36</f>
        <v>1600.0000000000002</v>
      </c>
      <c r="R36" s="26">
        <f>$R$2*$M36</f>
        <v>666.66666666666674</v>
      </c>
      <c r="S36" s="26">
        <f>$S$2*$M36</f>
        <v>333.33333333333337</v>
      </c>
      <c r="T36" s="26">
        <f>$T$2*$M36</f>
        <v>40</v>
      </c>
      <c r="U36" s="22">
        <f>M36-T36</f>
        <v>2626.666666666667</v>
      </c>
    </row>
    <row r="37" spans="1:21" ht="21.5" thickBot="1" x14ac:dyDescent="0.4">
      <c r="A37" s="5" t="s">
        <v>63</v>
      </c>
      <c r="B37" s="2">
        <v>902</v>
      </c>
      <c r="C37" s="2"/>
      <c r="D37" s="2">
        <v>21</v>
      </c>
      <c r="E37" s="2"/>
      <c r="F37" s="2">
        <v>708</v>
      </c>
      <c r="G37" s="1">
        <v>1318</v>
      </c>
      <c r="H37" s="2">
        <v>31</v>
      </c>
      <c r="I37" s="1">
        <v>6438</v>
      </c>
      <c r="J37" s="1">
        <v>9405</v>
      </c>
      <c r="K37" s="10"/>
      <c r="L37" s="34">
        <f>D37/B37</f>
        <v>2.3281596452328159E-2</v>
      </c>
      <c r="M37" s="6">
        <f>D37/$N$1</f>
        <v>1400</v>
      </c>
      <c r="N37" s="7">
        <f>ABS(F37-M37)/M37</f>
        <v>0.49428571428571427</v>
      </c>
      <c r="O37" s="7"/>
      <c r="P37" s="26">
        <f>$P$2*$M37</f>
        <v>210</v>
      </c>
      <c r="Q37" s="26">
        <f>$Q$2*$M37</f>
        <v>840</v>
      </c>
      <c r="R37" s="26">
        <f>$R$2*$M37</f>
        <v>350</v>
      </c>
      <c r="S37" s="26">
        <f>$S$2*$M37</f>
        <v>175</v>
      </c>
      <c r="T37" s="26">
        <f>$T$2*$M37</f>
        <v>21</v>
      </c>
      <c r="U37" s="22">
        <f>M37-T37</f>
        <v>1379</v>
      </c>
    </row>
    <row r="38" spans="1:21" ht="15" thickBot="1" x14ac:dyDescent="0.4">
      <c r="A38" s="5" t="s">
        <v>32</v>
      </c>
      <c r="B38" s="2">
        <v>865</v>
      </c>
      <c r="C38" s="2"/>
      <c r="D38" s="2">
        <v>24</v>
      </c>
      <c r="E38" s="2"/>
      <c r="F38" s="2">
        <v>401</v>
      </c>
      <c r="G38" s="2">
        <v>156</v>
      </c>
      <c r="H38" s="2">
        <v>4</v>
      </c>
      <c r="I38" s="1">
        <v>25423</v>
      </c>
      <c r="J38" s="1">
        <v>4599</v>
      </c>
      <c r="K38" s="9"/>
      <c r="L38" s="34">
        <f>D38/B38</f>
        <v>2.7745664739884393E-2</v>
      </c>
      <c r="M38" s="6">
        <f>D38/$N$1</f>
        <v>1600</v>
      </c>
      <c r="N38" s="7">
        <f>ABS(F38-M38)/M38</f>
        <v>0.74937500000000001</v>
      </c>
      <c r="O38" s="7"/>
      <c r="P38" s="26">
        <f>$P$2*$M38</f>
        <v>240</v>
      </c>
      <c r="Q38" s="26">
        <f>$Q$2*$M38</f>
        <v>960</v>
      </c>
      <c r="R38" s="26">
        <f>$R$2*$M38</f>
        <v>400</v>
      </c>
      <c r="S38" s="26">
        <f>$S$2*$M38</f>
        <v>200</v>
      </c>
      <c r="T38" s="26">
        <f>$T$2*$M38</f>
        <v>24</v>
      </c>
      <c r="U38" s="22">
        <f>M38-T38</f>
        <v>1576</v>
      </c>
    </row>
    <row r="39" spans="1:21" ht="15" thickBot="1" x14ac:dyDescent="0.4">
      <c r="A39" s="5" t="s">
        <v>40</v>
      </c>
      <c r="B39" s="2">
        <v>806</v>
      </c>
      <c r="C39" s="2"/>
      <c r="D39" s="2">
        <v>17</v>
      </c>
      <c r="E39" s="2"/>
      <c r="F39" s="2">
        <v>789</v>
      </c>
      <c r="G39" s="2">
        <v>763</v>
      </c>
      <c r="H39" s="2">
        <v>16</v>
      </c>
      <c r="I39" s="1">
        <v>4397</v>
      </c>
      <c r="J39" s="1">
        <v>4161</v>
      </c>
      <c r="K39" s="9"/>
      <c r="L39" s="34">
        <f>D39/B39</f>
        <v>2.1091811414392061E-2</v>
      </c>
      <c r="M39" s="6">
        <f>D39/$N$1</f>
        <v>1133.3333333333335</v>
      </c>
      <c r="N39" s="7">
        <f>ABS(F39-M39)/M39</f>
        <v>0.30382352941176483</v>
      </c>
      <c r="O39" s="7"/>
      <c r="P39" s="26">
        <f>$P$2*$M39</f>
        <v>170.00000000000003</v>
      </c>
      <c r="Q39" s="26">
        <f>$Q$2*$M39</f>
        <v>680.00000000000011</v>
      </c>
      <c r="R39" s="26">
        <f>$R$2*$M39</f>
        <v>283.33333333333337</v>
      </c>
      <c r="S39" s="26">
        <f>$S$2*$M39</f>
        <v>141.66666666666669</v>
      </c>
      <c r="T39" s="26">
        <f>$T$2*$M39</f>
        <v>17</v>
      </c>
      <c r="U39" s="22">
        <f>M39-T39</f>
        <v>1116.3333333333335</v>
      </c>
    </row>
    <row r="40" spans="1:21" ht="15" thickBot="1" x14ac:dyDescent="0.4">
      <c r="A40" s="5" t="s">
        <v>41</v>
      </c>
      <c r="B40" s="2">
        <v>786</v>
      </c>
      <c r="C40" s="2"/>
      <c r="D40" s="2">
        <v>14</v>
      </c>
      <c r="E40" s="2"/>
      <c r="F40" s="2">
        <v>704</v>
      </c>
      <c r="G40" s="2">
        <v>251</v>
      </c>
      <c r="H40" s="2">
        <v>4</v>
      </c>
      <c r="I40" s="1">
        <v>9453</v>
      </c>
      <c r="J40" s="1">
        <v>3018</v>
      </c>
      <c r="K40" s="9"/>
      <c r="L40" s="34">
        <f>D40/B40</f>
        <v>1.7811704834605598E-2</v>
      </c>
      <c r="M40" s="6">
        <f>D40/$N$1</f>
        <v>933.33333333333337</v>
      </c>
      <c r="N40" s="7">
        <f>ABS(F40-M40)/M40</f>
        <v>0.24571428571428575</v>
      </c>
      <c r="O40" s="7"/>
      <c r="P40" s="26">
        <f>$P$2*$M40</f>
        <v>140</v>
      </c>
      <c r="Q40" s="26">
        <f>$Q$2*$M40</f>
        <v>560</v>
      </c>
      <c r="R40" s="26">
        <f>$R$2*$M40</f>
        <v>233.33333333333334</v>
      </c>
      <c r="S40" s="26">
        <f>$S$2*$M40</f>
        <v>116.66666666666667</v>
      </c>
      <c r="T40" s="26">
        <f>$T$2*$M40</f>
        <v>14</v>
      </c>
      <c r="U40" s="22">
        <f>M40-T40</f>
        <v>919.33333333333337</v>
      </c>
    </row>
    <row r="41" spans="1:21" ht="15" thickBot="1" x14ac:dyDescent="0.4">
      <c r="A41" s="5" t="s">
        <v>34</v>
      </c>
      <c r="B41" s="2">
        <v>743</v>
      </c>
      <c r="C41" s="2"/>
      <c r="D41" s="2">
        <v>14</v>
      </c>
      <c r="E41" s="2"/>
      <c r="F41" s="2">
        <v>650</v>
      </c>
      <c r="G41" s="2">
        <v>248</v>
      </c>
      <c r="H41" s="2">
        <v>5</v>
      </c>
      <c r="I41" s="1">
        <v>9822</v>
      </c>
      <c r="J41" s="1">
        <v>3284</v>
      </c>
      <c r="K41" s="9"/>
      <c r="L41" s="34">
        <f>D41/B41</f>
        <v>1.8842530282637954E-2</v>
      </c>
      <c r="M41" s="6">
        <f>D41/$N$1</f>
        <v>933.33333333333337</v>
      </c>
      <c r="N41" s="7">
        <f>ABS(F41-M41)/M41</f>
        <v>0.3035714285714286</v>
      </c>
      <c r="O41" s="7"/>
      <c r="P41" s="26">
        <f>$P$2*$M41</f>
        <v>140</v>
      </c>
      <c r="Q41" s="26">
        <f>$Q$2*$M41</f>
        <v>560</v>
      </c>
      <c r="R41" s="26">
        <f>$R$2*$M41</f>
        <v>233.33333333333334</v>
      </c>
      <c r="S41" s="26">
        <f>$S$2*$M41</f>
        <v>116.66666666666667</v>
      </c>
      <c r="T41" s="26">
        <f>$T$2*$M41</f>
        <v>14</v>
      </c>
      <c r="U41" s="22">
        <f>M41-T41</f>
        <v>919.33333333333337</v>
      </c>
    </row>
    <row r="42" spans="1:21" ht="15" thickBot="1" x14ac:dyDescent="0.4">
      <c r="A42" s="5" t="s">
        <v>45</v>
      </c>
      <c r="B42" s="2">
        <v>698</v>
      </c>
      <c r="C42" s="2"/>
      <c r="D42" s="2">
        <v>21</v>
      </c>
      <c r="E42" s="2"/>
      <c r="F42" s="2">
        <v>677</v>
      </c>
      <c r="G42" s="2">
        <v>240</v>
      </c>
      <c r="H42" s="2">
        <v>7</v>
      </c>
      <c r="I42" s="1">
        <v>7578</v>
      </c>
      <c r="J42" s="1">
        <v>2605</v>
      </c>
      <c r="K42" s="9"/>
      <c r="L42" s="34">
        <f>D42/B42</f>
        <v>3.0085959885386818E-2</v>
      </c>
      <c r="M42" s="6">
        <f>D42/$N$1</f>
        <v>1400</v>
      </c>
      <c r="N42" s="7">
        <f>ABS(F42-M42)/M42</f>
        <v>0.51642857142857146</v>
      </c>
      <c r="O42" s="7"/>
      <c r="P42" s="26">
        <f>$P$2*$M42</f>
        <v>210</v>
      </c>
      <c r="Q42" s="26">
        <f>$Q$2*$M42</f>
        <v>840</v>
      </c>
      <c r="R42" s="26">
        <f>$R$2*$M42</f>
        <v>350</v>
      </c>
      <c r="S42" s="26">
        <f>$S$2*$M42</f>
        <v>175</v>
      </c>
      <c r="T42" s="26">
        <f>$T$2*$M42</f>
        <v>21</v>
      </c>
      <c r="U42" s="22">
        <f>M42-T42</f>
        <v>1379</v>
      </c>
    </row>
    <row r="43" spans="1:21" ht="15" thickBot="1" x14ac:dyDescent="0.4">
      <c r="A43" s="5" t="s">
        <v>42</v>
      </c>
      <c r="B43" s="2">
        <v>621</v>
      </c>
      <c r="C43" s="2"/>
      <c r="D43" s="2">
        <v>9</v>
      </c>
      <c r="E43" s="2"/>
      <c r="F43" s="2">
        <v>468</v>
      </c>
      <c r="G43" s="2">
        <v>462</v>
      </c>
      <c r="H43" s="2">
        <v>7</v>
      </c>
      <c r="I43" s="1">
        <v>8032</v>
      </c>
      <c r="J43" s="1">
        <v>5978</v>
      </c>
      <c r="K43" s="9"/>
      <c r="L43" s="34">
        <f>D43/B43</f>
        <v>1.4492753623188406E-2</v>
      </c>
      <c r="M43" s="6">
        <f>D43/$N$1</f>
        <v>600</v>
      </c>
      <c r="N43" s="7">
        <f>ABS(F43-M43)/M43</f>
        <v>0.22</v>
      </c>
      <c r="O43" s="7"/>
      <c r="P43" s="26">
        <f>$P$2*$M43</f>
        <v>90</v>
      </c>
      <c r="Q43" s="26">
        <f>$Q$2*$M43</f>
        <v>360</v>
      </c>
      <c r="R43" s="26">
        <f>$R$2*$M43</f>
        <v>150</v>
      </c>
      <c r="S43" s="26">
        <f>$S$2*$M43</f>
        <v>75</v>
      </c>
      <c r="T43" s="26">
        <f>$T$2*$M43</f>
        <v>9</v>
      </c>
      <c r="U43" s="22">
        <f>M43-T43</f>
        <v>591</v>
      </c>
    </row>
    <row r="44" spans="1:21" ht="15" thickBot="1" x14ac:dyDescent="0.4">
      <c r="A44" s="5" t="s">
        <v>43</v>
      </c>
      <c r="B44" s="2">
        <v>593</v>
      </c>
      <c r="C44" s="2"/>
      <c r="D44" s="2">
        <v>14</v>
      </c>
      <c r="E44" s="2"/>
      <c r="F44" s="2">
        <v>508</v>
      </c>
      <c r="G44" s="2">
        <v>625</v>
      </c>
      <c r="H44" s="2">
        <v>15</v>
      </c>
      <c r="I44" s="1">
        <v>6467</v>
      </c>
      <c r="J44" s="1">
        <v>6811</v>
      </c>
      <c r="K44" s="9"/>
      <c r="L44" s="34">
        <f>D44/B44</f>
        <v>2.3608768971332208E-2</v>
      </c>
      <c r="M44" s="6">
        <f>D44/$N$1</f>
        <v>933.33333333333337</v>
      </c>
      <c r="N44" s="7">
        <f>ABS(F44-M44)/M44</f>
        <v>0.45571428571428574</v>
      </c>
      <c r="O44" s="7"/>
      <c r="P44" s="26">
        <f>$P$2*$M44</f>
        <v>140</v>
      </c>
      <c r="Q44" s="26">
        <f>$Q$2*$M44</f>
        <v>560</v>
      </c>
      <c r="R44" s="26">
        <f>$R$2*$M44</f>
        <v>233.33333333333334</v>
      </c>
      <c r="S44" s="26">
        <f>$S$2*$M44</f>
        <v>116.66666666666667</v>
      </c>
      <c r="T44" s="26">
        <f>$T$2*$M44</f>
        <v>14</v>
      </c>
      <c r="U44" s="22">
        <f>M44-T44</f>
        <v>919.33333333333337</v>
      </c>
    </row>
    <row r="45" spans="1:21" ht="15" thickBot="1" x14ac:dyDescent="0.4">
      <c r="A45" s="5" t="s">
        <v>44</v>
      </c>
      <c r="B45" s="2">
        <v>546</v>
      </c>
      <c r="C45" s="2"/>
      <c r="D45" s="2">
        <v>11</v>
      </c>
      <c r="E45" s="2"/>
      <c r="F45" s="2">
        <v>481</v>
      </c>
      <c r="G45" s="2">
        <v>261</v>
      </c>
      <c r="H45" s="2">
        <v>5</v>
      </c>
      <c r="I45" s="1">
        <v>16831</v>
      </c>
      <c r="J45" s="1">
        <v>8044</v>
      </c>
      <c r="K45" s="9"/>
      <c r="L45" s="34">
        <f>D45/B45</f>
        <v>2.0146520146520148E-2</v>
      </c>
      <c r="M45" s="6">
        <f>D45/$N$1</f>
        <v>733.33333333333337</v>
      </c>
      <c r="N45" s="7">
        <f>ABS(F45-M45)/M45</f>
        <v>0.34409090909090911</v>
      </c>
      <c r="O45" s="7"/>
      <c r="P45" s="26">
        <f>$P$2*$M45</f>
        <v>110</v>
      </c>
      <c r="Q45" s="26">
        <f>$Q$2*$M45</f>
        <v>440</v>
      </c>
      <c r="R45" s="26">
        <f>$R$2*$M45</f>
        <v>183.33333333333334</v>
      </c>
      <c r="S45" s="26">
        <f>$S$2*$M45</f>
        <v>91.666666666666671</v>
      </c>
      <c r="T45" s="26">
        <f>$T$2*$M45</f>
        <v>11</v>
      </c>
      <c r="U45" s="22">
        <f>M45-T45</f>
        <v>722.33333333333337</v>
      </c>
    </row>
    <row r="46" spans="1:21" ht="15" thickBot="1" x14ac:dyDescent="0.4">
      <c r="A46" s="5" t="s">
        <v>48</v>
      </c>
      <c r="B46" s="2">
        <v>461</v>
      </c>
      <c r="C46" s="2"/>
      <c r="D46" s="2">
        <v>20</v>
      </c>
      <c r="E46" s="2"/>
      <c r="F46" s="2">
        <v>441</v>
      </c>
      <c r="G46" s="2">
        <v>738</v>
      </c>
      <c r="H46" s="2">
        <v>32</v>
      </c>
      <c r="I46" s="1">
        <v>5844</v>
      </c>
      <c r="J46" s="1">
        <v>9351</v>
      </c>
      <c r="K46" s="10"/>
      <c r="L46" s="34">
        <f>D46/B46</f>
        <v>4.3383947939262472E-2</v>
      </c>
      <c r="M46" s="6">
        <f>D46/$N$1</f>
        <v>1333.3333333333335</v>
      </c>
      <c r="N46" s="7">
        <f>ABS(F46-M46)/M46</f>
        <v>0.66925000000000001</v>
      </c>
      <c r="O46" s="7"/>
      <c r="P46" s="26">
        <f>$P$2*$M46</f>
        <v>200.00000000000003</v>
      </c>
      <c r="Q46" s="26">
        <f>$Q$2*$M46</f>
        <v>800.00000000000011</v>
      </c>
      <c r="R46" s="26">
        <f>$R$2*$M46</f>
        <v>333.33333333333337</v>
      </c>
      <c r="S46" s="26">
        <f>$S$2*$M46</f>
        <v>166.66666666666669</v>
      </c>
      <c r="T46" s="26">
        <f>$T$2*$M46</f>
        <v>20</v>
      </c>
      <c r="U46" s="22">
        <f>M46-T46</f>
        <v>1313.3333333333335</v>
      </c>
    </row>
    <row r="47" spans="1:21" ht="15" thickBot="1" x14ac:dyDescent="0.4">
      <c r="A47" s="5" t="s">
        <v>39</v>
      </c>
      <c r="B47" s="2">
        <v>456</v>
      </c>
      <c r="C47" s="2"/>
      <c r="D47" s="2">
        <v>10</v>
      </c>
      <c r="E47" s="2"/>
      <c r="F47" s="2">
        <v>306</v>
      </c>
      <c r="G47" s="2">
        <v>342</v>
      </c>
      <c r="H47" s="2">
        <v>8</v>
      </c>
      <c r="I47" s="1">
        <v>6544</v>
      </c>
      <c r="J47" s="1">
        <v>4910</v>
      </c>
      <c r="K47" s="9"/>
      <c r="L47" s="34">
        <f>D47/B47</f>
        <v>2.1929824561403508E-2</v>
      </c>
      <c r="M47" s="6">
        <f>D47/$N$1</f>
        <v>666.66666666666674</v>
      </c>
      <c r="N47" s="7">
        <f>ABS(F47-M47)/M47</f>
        <v>0.54100000000000004</v>
      </c>
      <c r="O47" s="7"/>
      <c r="P47" s="26">
        <f>$P$2*$M47</f>
        <v>100.00000000000001</v>
      </c>
      <c r="Q47" s="26">
        <f>$Q$2*$M47</f>
        <v>400.00000000000006</v>
      </c>
      <c r="R47" s="26">
        <f>$R$2*$M47</f>
        <v>166.66666666666669</v>
      </c>
      <c r="S47" s="26">
        <f>$S$2*$M47</f>
        <v>83.333333333333343</v>
      </c>
      <c r="T47" s="26">
        <f>$T$2*$M47</f>
        <v>10</v>
      </c>
      <c r="U47" s="22">
        <f>M47-T47</f>
        <v>656.66666666666674</v>
      </c>
    </row>
    <row r="48" spans="1:21" ht="15" thickBot="1" x14ac:dyDescent="0.4">
      <c r="A48" s="5" t="s">
        <v>47</v>
      </c>
      <c r="B48" s="2">
        <v>351</v>
      </c>
      <c r="C48" s="2"/>
      <c r="D48" s="2">
        <v>3</v>
      </c>
      <c r="E48" s="2"/>
      <c r="F48" s="2">
        <v>290</v>
      </c>
      <c r="G48" s="2">
        <v>247</v>
      </c>
      <c r="H48" s="2">
        <v>2</v>
      </c>
      <c r="I48" s="1">
        <v>12278</v>
      </c>
      <c r="J48" s="1">
        <v>8634</v>
      </c>
      <c r="K48" s="10"/>
      <c r="L48" s="34">
        <f>D48/B48</f>
        <v>8.5470085470085479E-3</v>
      </c>
      <c r="M48" s="6">
        <f>D48/$N$1</f>
        <v>200</v>
      </c>
      <c r="N48" s="7">
        <f>ABS(F48-M48)/M48</f>
        <v>0.45</v>
      </c>
      <c r="O48" s="7"/>
      <c r="P48" s="26">
        <f>$P$2*$M48</f>
        <v>30</v>
      </c>
      <c r="Q48" s="26">
        <f>$Q$2*$M48</f>
        <v>120</v>
      </c>
      <c r="R48" s="26">
        <f>$R$2*$M48</f>
        <v>50</v>
      </c>
      <c r="S48" s="26">
        <f>$S$2*$M48</f>
        <v>25</v>
      </c>
      <c r="T48" s="26">
        <f>$T$2*$M48</f>
        <v>3</v>
      </c>
      <c r="U48" s="22">
        <f>M48-T48</f>
        <v>197</v>
      </c>
    </row>
    <row r="49" spans="1:21" ht="15" thickBot="1" x14ac:dyDescent="0.4">
      <c r="A49" s="5" t="s">
        <v>50</v>
      </c>
      <c r="B49" s="2">
        <v>321</v>
      </c>
      <c r="C49" s="2"/>
      <c r="D49" s="2">
        <v>6</v>
      </c>
      <c r="E49" s="2"/>
      <c r="F49" s="2">
        <v>315</v>
      </c>
      <c r="G49" s="2">
        <v>169</v>
      </c>
      <c r="H49" s="2">
        <v>3</v>
      </c>
      <c r="I49" s="1">
        <v>5389</v>
      </c>
      <c r="J49" s="1">
        <v>2829</v>
      </c>
      <c r="K49" s="9"/>
      <c r="L49" s="34">
        <f>D49/B49</f>
        <v>1.8691588785046728E-2</v>
      </c>
      <c r="M49" s="6">
        <f>D49/$N$1</f>
        <v>400</v>
      </c>
      <c r="N49" s="7">
        <f>ABS(F49-M49)/M49</f>
        <v>0.21249999999999999</v>
      </c>
      <c r="O49" s="7"/>
      <c r="P49" s="26">
        <f>$P$2*$M49</f>
        <v>60</v>
      </c>
      <c r="Q49" s="26">
        <f>$Q$2*$M49</f>
        <v>240</v>
      </c>
      <c r="R49" s="26">
        <f>$R$2*$M49</f>
        <v>100</v>
      </c>
      <c r="S49" s="26">
        <f>$S$2*$M49</f>
        <v>50</v>
      </c>
      <c r="T49" s="26">
        <f>$T$2*$M49</f>
        <v>6</v>
      </c>
      <c r="U49" s="22">
        <f>M49-T49</f>
        <v>394</v>
      </c>
    </row>
    <row r="50" spans="1:21" ht="15" thickBot="1" x14ac:dyDescent="0.4">
      <c r="A50" s="5" t="s">
        <v>56</v>
      </c>
      <c r="B50" s="2">
        <v>282</v>
      </c>
      <c r="C50" s="2"/>
      <c r="D50" s="2">
        <v>2</v>
      </c>
      <c r="E50" s="2"/>
      <c r="F50" s="2">
        <v>280</v>
      </c>
      <c r="G50" s="2">
        <v>154</v>
      </c>
      <c r="H50" s="2">
        <v>1</v>
      </c>
      <c r="I50" s="1">
        <v>7686</v>
      </c>
      <c r="J50" s="1">
        <v>4202</v>
      </c>
      <c r="K50" s="10"/>
      <c r="L50" s="34">
        <f>D50/B50</f>
        <v>7.0921985815602835E-3</v>
      </c>
      <c r="M50" s="6">
        <f>D50/$N$1</f>
        <v>133.33333333333334</v>
      </c>
      <c r="N50" s="7">
        <f>ABS(F50-M50)/M50</f>
        <v>1.0999999999999999</v>
      </c>
      <c r="O50" s="7"/>
      <c r="P50" s="26">
        <f>$P$2*$M50</f>
        <v>20</v>
      </c>
      <c r="Q50" s="26">
        <f>$Q$2*$M50</f>
        <v>80</v>
      </c>
      <c r="R50" s="26">
        <f>$R$2*$M50</f>
        <v>33.333333333333336</v>
      </c>
      <c r="S50" s="26">
        <f>$S$2*$M50</f>
        <v>16.666666666666668</v>
      </c>
      <c r="T50" s="26">
        <f>$T$2*$M50</f>
        <v>2</v>
      </c>
      <c r="U50" s="22">
        <f>M50-T50</f>
        <v>131.33333333333334</v>
      </c>
    </row>
    <row r="51" spans="1:21" ht="15" thickBot="1" x14ac:dyDescent="0.4">
      <c r="A51" s="5" t="s">
        <v>51</v>
      </c>
      <c r="B51" s="2">
        <v>281</v>
      </c>
      <c r="C51" s="2"/>
      <c r="D51" s="2">
        <v>6</v>
      </c>
      <c r="E51" s="2"/>
      <c r="F51" s="2">
        <v>275</v>
      </c>
      <c r="G51" s="2">
        <v>270</v>
      </c>
      <c r="H51" s="2">
        <v>6</v>
      </c>
      <c r="I51" s="1">
        <v>6519</v>
      </c>
      <c r="J51" s="1">
        <v>6258</v>
      </c>
      <c r="K51" s="9"/>
      <c r="L51" s="34">
        <f>D51/B51</f>
        <v>2.1352313167259787E-2</v>
      </c>
      <c r="M51" s="6">
        <f>D51/$N$1</f>
        <v>400</v>
      </c>
      <c r="N51" s="7">
        <f>ABS(F51-M51)/M51</f>
        <v>0.3125</v>
      </c>
      <c r="O51" s="7"/>
      <c r="P51" s="26">
        <f>$P$2*$M51</f>
        <v>60</v>
      </c>
      <c r="Q51" s="26">
        <f>$Q$2*$M51</f>
        <v>240</v>
      </c>
      <c r="R51" s="26">
        <f>$R$2*$M51</f>
        <v>100</v>
      </c>
      <c r="S51" s="26">
        <f>$S$2*$M51</f>
        <v>50</v>
      </c>
      <c r="T51" s="26">
        <f>$T$2*$M51</f>
        <v>6</v>
      </c>
      <c r="U51" s="22">
        <f>M51-T51</f>
        <v>394</v>
      </c>
    </row>
    <row r="52" spans="1:21" ht="15" thickBot="1" x14ac:dyDescent="0.4">
      <c r="A52" s="5" t="s">
        <v>54</v>
      </c>
      <c r="B52" s="2">
        <v>212</v>
      </c>
      <c r="C52" s="2"/>
      <c r="D52" s="2">
        <v>2</v>
      </c>
      <c r="E52" s="2"/>
      <c r="F52" s="2">
        <v>134</v>
      </c>
      <c r="G52" s="2">
        <v>245</v>
      </c>
      <c r="H52" s="2">
        <v>2</v>
      </c>
      <c r="I52" s="1">
        <v>5224</v>
      </c>
      <c r="J52" s="1">
        <v>6044</v>
      </c>
      <c r="K52" s="10"/>
      <c r="L52" s="34">
        <f>D52/B52</f>
        <v>9.433962264150943E-3</v>
      </c>
      <c r="M52" s="6">
        <f>D52/$N$1</f>
        <v>133.33333333333334</v>
      </c>
      <c r="N52" s="7">
        <f>ABS(F52-M52)/M52</f>
        <v>4.999999999999929E-3</v>
      </c>
      <c r="O52" s="7"/>
      <c r="P52" s="26">
        <f>$P$2*$M52</f>
        <v>20</v>
      </c>
      <c r="Q52" s="26">
        <f>$Q$2*$M52</f>
        <v>80</v>
      </c>
      <c r="R52" s="26">
        <f>$R$2*$M52</f>
        <v>33.333333333333336</v>
      </c>
      <c r="S52" s="26">
        <f>$S$2*$M52</f>
        <v>16.666666666666668</v>
      </c>
      <c r="T52" s="26">
        <f>$T$2*$M52</f>
        <v>2</v>
      </c>
      <c r="U52" s="22">
        <f>M52-T52</f>
        <v>131.33333333333334</v>
      </c>
    </row>
    <row r="53" spans="1:21" ht="15" thickBot="1" x14ac:dyDescent="0.4">
      <c r="A53" s="5" t="s">
        <v>55</v>
      </c>
      <c r="B53" s="2">
        <v>187</v>
      </c>
      <c r="C53" s="2"/>
      <c r="D53" s="2"/>
      <c r="E53" s="2"/>
      <c r="F53" s="2">
        <v>161</v>
      </c>
      <c r="G53" s="2">
        <v>321</v>
      </c>
      <c r="H53" s="2"/>
      <c r="I53" s="1">
        <v>3132</v>
      </c>
      <c r="J53" s="1">
        <v>5383</v>
      </c>
      <c r="K53" s="9"/>
      <c r="L53" s="34">
        <f>D53/B53</f>
        <v>0</v>
      </c>
      <c r="M53" s="6">
        <f>D53/$N$1</f>
        <v>0</v>
      </c>
      <c r="N53" s="7" t="e">
        <f>ABS(F53-M53)/M53</f>
        <v>#DIV/0!</v>
      </c>
      <c r="O53" s="7"/>
      <c r="P53" s="26">
        <f>$P$2*$M53</f>
        <v>0</v>
      </c>
      <c r="Q53" s="26">
        <f>$Q$2*$M53</f>
        <v>0</v>
      </c>
      <c r="R53" s="26">
        <f>$R$2*$M53</f>
        <v>0</v>
      </c>
      <c r="S53" s="26">
        <f>$S$2*$M53</f>
        <v>0</v>
      </c>
      <c r="T53" s="26">
        <f>$T$2*$M53</f>
        <v>0</v>
      </c>
      <c r="U53" s="22">
        <f>M53-T53</f>
        <v>0</v>
      </c>
    </row>
    <row r="54" spans="1:21" ht="15" thickBot="1" x14ac:dyDescent="0.4">
      <c r="A54" s="5" t="s">
        <v>53</v>
      </c>
      <c r="B54" s="2">
        <v>186</v>
      </c>
      <c r="C54" s="2"/>
      <c r="D54" s="2">
        <v>3</v>
      </c>
      <c r="E54" s="2"/>
      <c r="F54" s="2">
        <v>120</v>
      </c>
      <c r="G54" s="2">
        <v>247</v>
      </c>
      <c r="H54" s="2">
        <v>4</v>
      </c>
      <c r="I54" s="1">
        <v>6207</v>
      </c>
      <c r="J54" s="1">
        <v>8252</v>
      </c>
      <c r="K54" s="10"/>
      <c r="L54" s="34">
        <f>D54/B54</f>
        <v>1.6129032258064516E-2</v>
      </c>
      <c r="M54" s="6">
        <f>D54/$N$1</f>
        <v>200</v>
      </c>
      <c r="N54" s="7">
        <f>ABS(F54-M54)/M54</f>
        <v>0.4</v>
      </c>
      <c r="O54" s="7"/>
      <c r="P54" s="26">
        <f>$P$2*$M54</f>
        <v>30</v>
      </c>
      <c r="Q54" s="26">
        <f>$Q$2*$M54</f>
        <v>120</v>
      </c>
      <c r="R54" s="26">
        <f>$R$2*$M54</f>
        <v>50</v>
      </c>
      <c r="S54" s="26">
        <f>$S$2*$M54</f>
        <v>25</v>
      </c>
      <c r="T54" s="26">
        <f>$T$2*$M54</f>
        <v>3</v>
      </c>
      <c r="U54" s="22">
        <f>M54-T54</f>
        <v>197</v>
      </c>
    </row>
    <row r="55" spans="1:21" ht="15" thickBot="1" x14ac:dyDescent="0.4">
      <c r="A55" s="5" t="s">
        <v>52</v>
      </c>
      <c r="B55" s="2">
        <v>171</v>
      </c>
      <c r="C55" s="2"/>
      <c r="D55" s="2">
        <v>5</v>
      </c>
      <c r="E55" s="2"/>
      <c r="F55" s="2">
        <v>166</v>
      </c>
      <c r="G55" s="2">
        <v>232</v>
      </c>
      <c r="H55" s="2">
        <v>7</v>
      </c>
      <c r="I55" s="1">
        <v>6016</v>
      </c>
      <c r="J55" s="1">
        <v>8146</v>
      </c>
      <c r="K55" s="9"/>
      <c r="L55" s="34">
        <f>D55/B55</f>
        <v>2.9239766081871343E-2</v>
      </c>
      <c r="M55" s="6">
        <f>D55/$N$1</f>
        <v>333.33333333333337</v>
      </c>
      <c r="N55" s="7">
        <f>ABS(F55-M55)/M55</f>
        <v>0.502</v>
      </c>
      <c r="O55" s="7"/>
      <c r="P55" s="26">
        <f>$P$2*$M55</f>
        <v>50.000000000000007</v>
      </c>
      <c r="Q55" s="26">
        <f>$Q$2*$M55</f>
        <v>200.00000000000003</v>
      </c>
      <c r="R55" s="26">
        <f>$R$2*$M55</f>
        <v>83.333333333333343</v>
      </c>
      <c r="S55" s="26">
        <f>$S$2*$M55</f>
        <v>41.666666666666671</v>
      </c>
      <c r="T55" s="26">
        <f>$T$2*$M55</f>
        <v>5</v>
      </c>
      <c r="U55" s="22">
        <f>M55-T55</f>
        <v>328.33333333333337</v>
      </c>
    </row>
    <row r="56" spans="1:21" ht="15" thickBot="1" x14ac:dyDescent="0.4">
      <c r="A56" s="5" t="s">
        <v>64</v>
      </c>
      <c r="B56" s="2">
        <v>93</v>
      </c>
      <c r="C56" s="2"/>
      <c r="D56" s="2">
        <v>4</v>
      </c>
      <c r="E56" s="2"/>
      <c r="F56" s="2">
        <v>66</v>
      </c>
      <c r="G56" s="2"/>
      <c r="H56" s="2"/>
      <c r="I56" s="2">
        <v>500</v>
      </c>
      <c r="J56" s="2"/>
      <c r="K56" s="9"/>
      <c r="L56" s="34">
        <f>D56/B56</f>
        <v>4.3010752688172046E-2</v>
      </c>
      <c r="M56" s="6">
        <f>D56/$N$1</f>
        <v>266.66666666666669</v>
      </c>
      <c r="N56" s="7">
        <f>ABS(F56-M56)/M56</f>
        <v>0.75250000000000006</v>
      </c>
      <c r="O56" s="7"/>
      <c r="P56" s="26">
        <f>$P$2*$M56</f>
        <v>40</v>
      </c>
      <c r="Q56" s="26">
        <f>$Q$2*$M56</f>
        <v>160</v>
      </c>
      <c r="R56" s="26">
        <f>$R$2*$M56</f>
        <v>66.666666666666671</v>
      </c>
      <c r="S56" s="26">
        <f>$S$2*$M56</f>
        <v>33.333333333333336</v>
      </c>
      <c r="T56" s="26">
        <f>$T$2*$M56</f>
        <v>4</v>
      </c>
      <c r="U56" s="22">
        <f>M56-T56</f>
        <v>262.66666666666669</v>
      </c>
    </row>
    <row r="57" spans="1:21" ht="21.5" thickBot="1" x14ac:dyDescent="0.4">
      <c r="A57" s="5" t="s">
        <v>67</v>
      </c>
      <c r="B57" s="2">
        <v>8</v>
      </c>
      <c r="C57" s="2"/>
      <c r="D57" s="2">
        <v>1</v>
      </c>
      <c r="E57" s="2"/>
      <c r="F57" s="2">
        <v>7</v>
      </c>
      <c r="G57" s="2"/>
      <c r="H57" s="2"/>
      <c r="I57" s="2">
        <v>33</v>
      </c>
      <c r="J57" s="2"/>
      <c r="K57" s="10"/>
      <c r="L57" s="34">
        <f>D57/B57</f>
        <v>0.125</v>
      </c>
      <c r="M57" s="6">
        <f>D57/$N$1</f>
        <v>66.666666666666671</v>
      </c>
      <c r="N57" s="7">
        <f>ABS(F57-M57)/M57</f>
        <v>0.89500000000000002</v>
      </c>
      <c r="O57" s="7"/>
      <c r="P57" s="26">
        <f>$P$2*$M57</f>
        <v>10</v>
      </c>
      <c r="Q57" s="26">
        <f>$Q$2*$M57</f>
        <v>40</v>
      </c>
      <c r="R57" s="26">
        <f>$R$2*$M57</f>
        <v>16.666666666666668</v>
      </c>
      <c r="S57" s="26">
        <f>$S$2*$M57</f>
        <v>8.3333333333333339</v>
      </c>
      <c r="T57" s="26">
        <f>$T$2*$M57</f>
        <v>1</v>
      </c>
      <c r="U57" s="22">
        <f>M57-T57</f>
        <v>65.666666666666671</v>
      </c>
    </row>
    <row r="58" spans="1:21" ht="15" thickBot="1" x14ac:dyDescent="0.4">
      <c r="A58" s="16" t="s">
        <v>65</v>
      </c>
      <c r="B58" s="17">
        <v>452</v>
      </c>
      <c r="C58" s="17"/>
      <c r="D58" s="17">
        <v>18</v>
      </c>
      <c r="E58" s="17"/>
      <c r="F58" s="17">
        <v>430</v>
      </c>
      <c r="G58" s="17">
        <v>133</v>
      </c>
      <c r="H58" s="17">
        <v>5</v>
      </c>
      <c r="I58" s="30">
        <v>4190</v>
      </c>
      <c r="J58" s="30">
        <v>1237</v>
      </c>
      <c r="K58" s="31"/>
      <c r="L58" s="34">
        <f>D58/B58</f>
        <v>3.9823008849557522E-2</v>
      </c>
      <c r="M58" s="6">
        <f>D58/$N$1</f>
        <v>1200</v>
      </c>
      <c r="N58" s="7">
        <f>ABS(F58-M58)/M58</f>
        <v>0.64166666666666672</v>
      </c>
      <c r="O58" s="7"/>
      <c r="P58" s="26">
        <f>$P$2*$M58</f>
        <v>180</v>
      </c>
      <c r="Q58" s="26">
        <f>$Q$2*$M58</f>
        <v>720</v>
      </c>
      <c r="R58" s="26">
        <f>$R$2*$M58</f>
        <v>300</v>
      </c>
      <c r="S58" s="26">
        <f>$S$2*$M58</f>
        <v>150</v>
      </c>
      <c r="T58" s="26">
        <f>$T$2*$M58</f>
        <v>18</v>
      </c>
      <c r="U58" s="22">
        <f>M58-T58</f>
        <v>1182</v>
      </c>
    </row>
    <row r="59" spans="1:21" ht="21.5" thickBot="1" x14ac:dyDescent="0.4">
      <c r="A59" s="16" t="s">
        <v>66</v>
      </c>
      <c r="B59" s="17">
        <v>37</v>
      </c>
      <c r="C59" s="17"/>
      <c r="D59" s="17"/>
      <c r="E59" s="17"/>
      <c r="F59" s="17">
        <v>8</v>
      </c>
      <c r="G59" s="17"/>
      <c r="H59" s="17"/>
      <c r="I59" s="17"/>
      <c r="J59" s="17"/>
      <c r="K59" s="18"/>
      <c r="L59" s="33"/>
      <c r="M59" s="6">
        <f>D59/$N$1</f>
        <v>0</v>
      </c>
      <c r="N59" s="7" t="e">
        <f>ABS(F59-M59)/M59</f>
        <v>#DIV/0!</v>
      </c>
      <c r="O59" s="7"/>
      <c r="P59" s="26">
        <f>P56*$M59</f>
        <v>0</v>
      </c>
      <c r="Q59" s="26">
        <f>Q56*$M59</f>
        <v>0</v>
      </c>
      <c r="R59" s="26">
        <f>R56*$M59</f>
        <v>0</v>
      </c>
      <c r="S59" s="26">
        <f>S56*$M59</f>
        <v>0</v>
      </c>
      <c r="T59" s="26">
        <f>T56*$M59</f>
        <v>0</v>
      </c>
    </row>
    <row r="60" spans="1:21" x14ac:dyDescent="0.35">
      <c r="K60" s="9"/>
      <c r="L60" s="32"/>
      <c r="M60" s="6"/>
      <c r="N60" s="7"/>
      <c r="O60" s="7"/>
    </row>
  </sheetData>
  <mergeCells count="2">
    <mergeCell ref="K1:M1"/>
    <mergeCell ref="P1:T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J56"/>
  <sheetViews>
    <sheetView workbookViewId="0">
      <selection activeCell="E2" sqref="E2"/>
    </sheetView>
  </sheetViews>
  <sheetFormatPr defaultRowHeight="14.5" x14ac:dyDescent="0.35"/>
  <cols>
    <col min="1" max="10" width="14.36328125" style="24" customWidth="1"/>
  </cols>
  <sheetData>
    <row r="1" spans="1:10" ht="36.5" customHeight="1" thickBot="1" x14ac:dyDescent="0.4">
      <c r="A1" s="40" t="s">
        <v>1</v>
      </c>
      <c r="B1" s="41" t="s">
        <v>93</v>
      </c>
      <c r="C1" s="41" t="s">
        <v>92</v>
      </c>
      <c r="D1" s="41" t="s">
        <v>91</v>
      </c>
      <c r="E1" s="41" t="s">
        <v>90</v>
      </c>
      <c r="F1" s="41" t="s">
        <v>89</v>
      </c>
      <c r="G1" s="41" t="s">
        <v>88</v>
      </c>
      <c r="H1" s="41" t="s">
        <v>94</v>
      </c>
      <c r="I1" s="41" t="s">
        <v>87</v>
      </c>
      <c r="J1" s="41" t="s">
        <v>86</v>
      </c>
    </row>
    <row r="2" spans="1:10" ht="15" thickBot="1" x14ac:dyDescent="0.4">
      <c r="A2" s="42" t="s">
        <v>7</v>
      </c>
      <c r="B2" s="43">
        <v>114775</v>
      </c>
      <c r="C2" s="44"/>
      <c r="D2" s="43">
        <v>3565</v>
      </c>
      <c r="E2" s="44"/>
      <c r="F2" s="43">
        <v>100732</v>
      </c>
      <c r="G2" s="43">
        <v>5850</v>
      </c>
      <c r="H2" s="44">
        <v>182</v>
      </c>
      <c r="I2" s="43">
        <v>283621</v>
      </c>
      <c r="J2" s="43">
        <v>14457</v>
      </c>
    </row>
    <row r="3" spans="1:10" ht="15" thickBot="1" x14ac:dyDescent="0.4">
      <c r="A3" s="42" t="s">
        <v>8</v>
      </c>
      <c r="B3" s="43">
        <v>34124</v>
      </c>
      <c r="C3" s="44"/>
      <c r="D3" s="44">
        <v>846</v>
      </c>
      <c r="E3" s="44"/>
      <c r="F3" s="43">
        <v>33278</v>
      </c>
      <c r="G3" s="43">
        <v>3842</v>
      </c>
      <c r="H3" s="44">
        <v>95</v>
      </c>
      <c r="I3" s="43">
        <v>75356</v>
      </c>
      <c r="J3" s="43">
        <v>8484</v>
      </c>
    </row>
    <row r="4" spans="1:10" ht="15" thickBot="1" x14ac:dyDescent="0.4">
      <c r="A4" s="42" t="s">
        <v>14</v>
      </c>
      <c r="B4" s="43">
        <v>12496</v>
      </c>
      <c r="C4" s="44"/>
      <c r="D4" s="44">
        <v>409</v>
      </c>
      <c r="E4" s="44"/>
      <c r="F4" s="43">
        <v>12047</v>
      </c>
      <c r="G4" s="43">
        <v>2679</v>
      </c>
      <c r="H4" s="44">
        <v>88</v>
      </c>
      <c r="I4" s="43">
        <v>58498</v>
      </c>
      <c r="J4" s="43">
        <v>12543</v>
      </c>
    </row>
    <row r="5" spans="1:10" ht="15" thickBot="1" x14ac:dyDescent="0.4">
      <c r="A5" s="42" t="s">
        <v>11</v>
      </c>
      <c r="B5" s="43">
        <v>14225</v>
      </c>
      <c r="C5" s="44"/>
      <c r="D5" s="44">
        <v>540</v>
      </c>
      <c r="E5" s="44"/>
      <c r="F5" s="43">
        <v>13680</v>
      </c>
      <c r="G5" s="43">
        <v>1429</v>
      </c>
      <c r="H5" s="44">
        <v>54</v>
      </c>
      <c r="I5" s="43">
        <v>37992</v>
      </c>
      <c r="J5" s="43">
        <v>3815</v>
      </c>
    </row>
    <row r="6" spans="1:10" ht="15" thickBot="1" x14ac:dyDescent="0.4">
      <c r="A6" s="42" t="s">
        <v>23</v>
      </c>
      <c r="B6" s="43">
        <v>5276</v>
      </c>
      <c r="C6" s="44"/>
      <c r="D6" s="44">
        <v>165</v>
      </c>
      <c r="E6" s="44"/>
      <c r="F6" s="43">
        <v>5111</v>
      </c>
      <c r="G6" s="43">
        <v>1473</v>
      </c>
      <c r="H6" s="44">
        <v>46</v>
      </c>
      <c r="I6" s="43">
        <v>22029</v>
      </c>
      <c r="J6" s="43">
        <v>6151</v>
      </c>
    </row>
    <row r="7" spans="1:10" ht="15" thickBot="1" x14ac:dyDescent="0.4">
      <c r="A7" s="42" t="s">
        <v>9</v>
      </c>
      <c r="B7" s="43">
        <v>7591</v>
      </c>
      <c r="C7" s="44"/>
      <c r="D7" s="44">
        <v>314</v>
      </c>
      <c r="E7" s="44"/>
      <c r="F7" s="43">
        <v>6714</v>
      </c>
      <c r="G7" s="43">
        <v>1041</v>
      </c>
      <c r="H7" s="44">
        <v>43</v>
      </c>
      <c r="I7" s="43">
        <v>87918</v>
      </c>
      <c r="J7" s="43">
        <v>12053</v>
      </c>
    </row>
    <row r="8" spans="1:10" ht="15" thickBot="1" x14ac:dyDescent="0.4">
      <c r="A8" s="42" t="s">
        <v>17</v>
      </c>
      <c r="B8" s="43">
        <v>11736</v>
      </c>
      <c r="C8" s="44"/>
      <c r="D8" s="44">
        <v>216</v>
      </c>
      <c r="E8" s="44"/>
      <c r="F8" s="43">
        <v>11510</v>
      </c>
      <c r="G8" s="43">
        <v>1718</v>
      </c>
      <c r="H8" s="44">
        <v>32</v>
      </c>
      <c r="I8" s="43">
        <v>68800</v>
      </c>
      <c r="J8" s="43">
        <v>10073</v>
      </c>
    </row>
    <row r="9" spans="1:10" ht="15" thickBot="1" x14ac:dyDescent="0.4">
      <c r="A9" s="42" t="s">
        <v>48</v>
      </c>
      <c r="B9" s="44">
        <v>461</v>
      </c>
      <c r="C9" s="44"/>
      <c r="D9" s="44">
        <v>20</v>
      </c>
      <c r="E9" s="44"/>
      <c r="F9" s="44">
        <v>441</v>
      </c>
      <c r="G9" s="44">
        <v>738</v>
      </c>
      <c r="H9" s="44">
        <v>32</v>
      </c>
      <c r="I9" s="43">
        <v>5844</v>
      </c>
      <c r="J9" s="43">
        <v>9351</v>
      </c>
    </row>
    <row r="10" spans="1:10" ht="21.5" thickBot="1" x14ac:dyDescent="0.4">
      <c r="A10" s="42" t="s">
        <v>63</v>
      </c>
      <c r="B10" s="44">
        <v>902</v>
      </c>
      <c r="C10" s="44"/>
      <c r="D10" s="44">
        <v>21</v>
      </c>
      <c r="E10" s="44"/>
      <c r="F10" s="44">
        <v>708</v>
      </c>
      <c r="G10" s="43">
        <v>1318</v>
      </c>
      <c r="H10" s="44">
        <v>31</v>
      </c>
      <c r="I10" s="43">
        <v>6438</v>
      </c>
      <c r="J10" s="43">
        <v>9405</v>
      </c>
    </row>
    <row r="11" spans="1:10" ht="15" thickBot="1" x14ac:dyDescent="0.4">
      <c r="A11" s="42" t="s">
        <v>18</v>
      </c>
      <c r="B11" s="43">
        <v>4565</v>
      </c>
      <c r="C11" s="44"/>
      <c r="D11" s="44">
        <v>126</v>
      </c>
      <c r="E11" s="44"/>
      <c r="F11" s="43">
        <v>4439</v>
      </c>
      <c r="G11" s="44">
        <v>825</v>
      </c>
      <c r="H11" s="44">
        <v>23</v>
      </c>
      <c r="I11" s="43">
        <v>23900</v>
      </c>
      <c r="J11" s="43">
        <v>4321</v>
      </c>
    </row>
    <row r="12" spans="1:10" ht="15" thickBot="1" x14ac:dyDescent="0.4">
      <c r="A12" s="42" t="s">
        <v>16</v>
      </c>
      <c r="B12" s="43">
        <v>6383</v>
      </c>
      <c r="C12" s="44"/>
      <c r="D12" s="44">
        <v>208</v>
      </c>
      <c r="E12" s="44"/>
      <c r="F12" s="43">
        <v>6144</v>
      </c>
      <c r="G12" s="44">
        <v>620</v>
      </c>
      <c r="H12" s="44">
        <v>20</v>
      </c>
      <c r="I12" s="43">
        <v>26294</v>
      </c>
      <c r="J12" s="43">
        <v>2553</v>
      </c>
    </row>
    <row r="13" spans="1:10" ht="15" thickBot="1" x14ac:dyDescent="0.4">
      <c r="A13" s="42" t="s">
        <v>12</v>
      </c>
      <c r="B13" s="43">
        <v>10357</v>
      </c>
      <c r="C13" s="44"/>
      <c r="D13" s="44">
        <v>243</v>
      </c>
      <c r="E13" s="44"/>
      <c r="F13" s="43">
        <v>10112</v>
      </c>
      <c r="G13" s="44">
        <v>808</v>
      </c>
      <c r="H13" s="44">
        <v>19</v>
      </c>
      <c r="I13" s="43">
        <v>53581</v>
      </c>
      <c r="J13" s="43">
        <v>4179</v>
      </c>
    </row>
    <row r="14" spans="1:10" ht="15" thickBot="1" x14ac:dyDescent="0.4">
      <c r="A14" s="42" t="s">
        <v>27</v>
      </c>
      <c r="B14" s="43">
        <v>3953</v>
      </c>
      <c r="C14" s="44"/>
      <c r="D14" s="44">
        <v>116</v>
      </c>
      <c r="E14" s="44"/>
      <c r="F14" s="43">
        <v>3837</v>
      </c>
      <c r="G14" s="44">
        <v>596</v>
      </c>
      <c r="H14" s="44">
        <v>17</v>
      </c>
      <c r="I14" s="43">
        <v>19800</v>
      </c>
      <c r="J14" s="43">
        <v>2983</v>
      </c>
    </row>
    <row r="15" spans="1:10" ht="15" thickBot="1" x14ac:dyDescent="0.4">
      <c r="A15" s="42" t="s">
        <v>31</v>
      </c>
      <c r="B15" s="43">
        <v>1742</v>
      </c>
      <c r="C15" s="44"/>
      <c r="D15" s="44">
        <v>46</v>
      </c>
      <c r="E15" s="44"/>
      <c r="F15" s="43">
        <v>1666</v>
      </c>
      <c r="G15" s="44">
        <v>596</v>
      </c>
      <c r="H15" s="44">
        <v>16</v>
      </c>
      <c r="I15" s="43">
        <v>19119</v>
      </c>
      <c r="J15" s="43">
        <v>6541</v>
      </c>
    </row>
    <row r="16" spans="1:10" ht="15" thickBot="1" x14ac:dyDescent="0.4">
      <c r="A16" s="42" t="s">
        <v>40</v>
      </c>
      <c r="B16" s="44">
        <v>806</v>
      </c>
      <c r="C16" s="44"/>
      <c r="D16" s="44">
        <v>17</v>
      </c>
      <c r="E16" s="44"/>
      <c r="F16" s="44">
        <v>789</v>
      </c>
      <c r="G16" s="44">
        <v>763</v>
      </c>
      <c r="H16" s="44">
        <v>16</v>
      </c>
      <c r="I16" s="43">
        <v>4397</v>
      </c>
      <c r="J16" s="43">
        <v>4161</v>
      </c>
    </row>
    <row r="17" spans="1:10" ht="15" thickBot="1" x14ac:dyDescent="0.4">
      <c r="A17" s="42" t="s">
        <v>43</v>
      </c>
      <c r="B17" s="44">
        <v>593</v>
      </c>
      <c r="C17" s="44"/>
      <c r="D17" s="44">
        <v>14</v>
      </c>
      <c r="E17" s="44"/>
      <c r="F17" s="44">
        <v>508</v>
      </c>
      <c r="G17" s="44">
        <v>625</v>
      </c>
      <c r="H17" s="44">
        <v>15</v>
      </c>
      <c r="I17" s="43">
        <v>6467</v>
      </c>
      <c r="J17" s="43">
        <v>6811</v>
      </c>
    </row>
    <row r="18" spans="1:10" ht="15" thickBot="1" x14ac:dyDescent="0.4">
      <c r="A18" s="42" t="s">
        <v>30</v>
      </c>
      <c r="B18" s="43">
        <v>1455</v>
      </c>
      <c r="C18" s="44"/>
      <c r="D18" s="44">
        <v>35</v>
      </c>
      <c r="E18" s="44"/>
      <c r="F18" s="43">
        <v>1420</v>
      </c>
      <c r="G18" s="44">
        <v>487</v>
      </c>
      <c r="H18" s="44">
        <v>12</v>
      </c>
      <c r="I18" s="43">
        <v>6588</v>
      </c>
      <c r="J18" s="43">
        <v>2204</v>
      </c>
    </row>
    <row r="19" spans="1:10" ht="15" thickBot="1" x14ac:dyDescent="0.4">
      <c r="A19" s="42" t="s">
        <v>19</v>
      </c>
      <c r="B19" s="43">
        <v>10415</v>
      </c>
      <c r="C19" s="44"/>
      <c r="D19" s="44">
        <v>136</v>
      </c>
      <c r="E19" s="44"/>
      <c r="F19" s="43">
        <v>10212</v>
      </c>
      <c r="G19" s="44">
        <v>814</v>
      </c>
      <c r="H19" s="44">
        <v>11</v>
      </c>
      <c r="I19" s="43">
        <v>70030</v>
      </c>
      <c r="J19" s="43">
        <v>5475</v>
      </c>
    </row>
    <row r="20" spans="1:10" ht="15" thickBot="1" x14ac:dyDescent="0.4">
      <c r="A20" s="42" t="s">
        <v>46</v>
      </c>
      <c r="B20" s="43">
        <v>1159</v>
      </c>
      <c r="C20" s="44"/>
      <c r="D20" s="44">
        <v>42</v>
      </c>
      <c r="E20" s="44"/>
      <c r="F20" s="43">
        <v>1116</v>
      </c>
      <c r="G20" s="44">
        <v>296</v>
      </c>
      <c r="H20" s="44">
        <v>11</v>
      </c>
      <c r="I20" s="43">
        <v>2303</v>
      </c>
      <c r="J20" s="44">
        <v>588</v>
      </c>
    </row>
    <row r="21" spans="1:10" ht="15" thickBot="1" x14ac:dyDescent="0.4">
      <c r="A21" s="42" t="s">
        <v>22</v>
      </c>
      <c r="B21" s="43">
        <v>2112</v>
      </c>
      <c r="C21" s="44"/>
      <c r="D21" s="44">
        <v>56</v>
      </c>
      <c r="E21" s="44"/>
      <c r="F21" s="43">
        <v>2054</v>
      </c>
      <c r="G21" s="44">
        <v>365</v>
      </c>
      <c r="H21" s="44">
        <v>10</v>
      </c>
      <c r="I21" s="43">
        <v>25971</v>
      </c>
      <c r="J21" s="43">
        <v>4495</v>
      </c>
    </row>
    <row r="22" spans="1:10" ht="15" thickBot="1" x14ac:dyDescent="0.4">
      <c r="A22" s="42" t="s">
        <v>13</v>
      </c>
      <c r="B22" s="43">
        <v>11545</v>
      </c>
      <c r="C22" s="44"/>
      <c r="D22" s="44">
        <v>195</v>
      </c>
      <c r="E22" s="44"/>
      <c r="F22" s="43">
        <v>11350</v>
      </c>
      <c r="G22" s="44">
        <v>560</v>
      </c>
      <c r="H22" s="44">
        <v>9</v>
      </c>
      <c r="I22" s="43">
        <v>107313</v>
      </c>
      <c r="J22" s="43">
        <v>5210</v>
      </c>
    </row>
    <row r="23" spans="1:10" ht="15" thickBot="1" x14ac:dyDescent="0.4">
      <c r="A23" s="42" t="s">
        <v>21</v>
      </c>
      <c r="B23" s="43">
        <v>3739</v>
      </c>
      <c r="C23" s="44"/>
      <c r="D23" s="44">
        <v>102</v>
      </c>
      <c r="E23" s="44"/>
      <c r="F23" s="43">
        <v>3637</v>
      </c>
      <c r="G23" s="44">
        <v>321</v>
      </c>
      <c r="H23" s="44">
        <v>9</v>
      </c>
      <c r="I23" s="43">
        <v>41871</v>
      </c>
      <c r="J23" s="43">
        <v>3597</v>
      </c>
    </row>
    <row r="24" spans="1:10" ht="15" thickBot="1" x14ac:dyDescent="0.4">
      <c r="A24" s="42" t="s">
        <v>26</v>
      </c>
      <c r="B24" s="43">
        <v>3125</v>
      </c>
      <c r="C24" s="44"/>
      <c r="D24" s="44">
        <v>53</v>
      </c>
      <c r="E24" s="44"/>
      <c r="F24" s="43">
        <v>2913</v>
      </c>
      <c r="G24" s="44">
        <v>521</v>
      </c>
      <c r="H24" s="44">
        <v>9</v>
      </c>
      <c r="I24" s="43">
        <v>25610</v>
      </c>
      <c r="J24" s="43">
        <v>4266</v>
      </c>
    </row>
    <row r="25" spans="1:10" ht="15" thickBot="1" x14ac:dyDescent="0.4">
      <c r="A25" s="42" t="s">
        <v>36</v>
      </c>
      <c r="B25" s="43">
        <v>1633</v>
      </c>
      <c r="C25" s="44"/>
      <c r="D25" s="44">
        <v>44</v>
      </c>
      <c r="E25" s="44"/>
      <c r="F25" s="43">
        <v>1589</v>
      </c>
      <c r="G25" s="44">
        <v>336</v>
      </c>
      <c r="H25" s="44">
        <v>9</v>
      </c>
      <c r="I25" s="43">
        <v>10829</v>
      </c>
      <c r="J25" s="43">
        <v>2226</v>
      </c>
    </row>
    <row r="26" spans="1:10" ht="15" thickBot="1" x14ac:dyDescent="0.4">
      <c r="A26" s="42" t="s">
        <v>38</v>
      </c>
      <c r="B26" s="44">
        <v>917</v>
      </c>
      <c r="C26" s="44"/>
      <c r="D26" s="44">
        <v>40</v>
      </c>
      <c r="E26" s="44"/>
      <c r="F26" s="44">
        <v>813</v>
      </c>
      <c r="G26" s="44">
        <v>207</v>
      </c>
      <c r="H26" s="44">
        <v>9</v>
      </c>
      <c r="I26" s="43">
        <v>16663</v>
      </c>
      <c r="J26" s="43">
        <v>3753</v>
      </c>
    </row>
    <row r="27" spans="1:10" ht="15" thickBot="1" x14ac:dyDescent="0.4">
      <c r="A27" s="42" t="s">
        <v>10</v>
      </c>
      <c r="B27" s="43">
        <v>13929</v>
      </c>
      <c r="C27" s="45">
        <v>280</v>
      </c>
      <c r="D27" s="44">
        <v>321</v>
      </c>
      <c r="E27" s="46">
        <v>2</v>
      </c>
      <c r="F27" s="43">
        <v>12708</v>
      </c>
      <c r="G27" s="44">
        <v>356</v>
      </c>
      <c r="H27" s="44">
        <v>8</v>
      </c>
      <c r="I27" s="43">
        <v>113700</v>
      </c>
      <c r="J27" s="43">
        <v>2904</v>
      </c>
    </row>
    <row r="28" spans="1:10" ht="15" thickBot="1" x14ac:dyDescent="0.4">
      <c r="A28" s="42" t="s">
        <v>25</v>
      </c>
      <c r="B28" s="43">
        <v>1917</v>
      </c>
      <c r="C28" s="44"/>
      <c r="D28" s="44">
        <v>40</v>
      </c>
      <c r="E28" s="44"/>
      <c r="F28" s="43">
        <v>1877</v>
      </c>
      <c r="G28" s="44">
        <v>387</v>
      </c>
      <c r="H28" s="44">
        <v>8</v>
      </c>
      <c r="I28" s="43">
        <v>18097</v>
      </c>
      <c r="J28" s="43">
        <v>3652</v>
      </c>
    </row>
    <row r="29" spans="1:10" ht="15" thickBot="1" x14ac:dyDescent="0.4">
      <c r="A29" s="42" t="s">
        <v>39</v>
      </c>
      <c r="B29" s="44">
        <v>456</v>
      </c>
      <c r="C29" s="44"/>
      <c r="D29" s="44">
        <v>10</v>
      </c>
      <c r="E29" s="44"/>
      <c r="F29" s="44">
        <v>306</v>
      </c>
      <c r="G29" s="44">
        <v>342</v>
      </c>
      <c r="H29" s="44">
        <v>8</v>
      </c>
      <c r="I29" s="43">
        <v>6544</v>
      </c>
      <c r="J29" s="43">
        <v>4910</v>
      </c>
    </row>
    <row r="30" spans="1:10" ht="15" thickBot="1" x14ac:dyDescent="0.4">
      <c r="A30" s="42" t="s">
        <v>33</v>
      </c>
      <c r="B30" s="43">
        <v>2019</v>
      </c>
      <c r="C30" s="44"/>
      <c r="D30" s="44">
        <v>52</v>
      </c>
      <c r="E30" s="44"/>
      <c r="F30" s="43">
        <v>1964</v>
      </c>
      <c r="G30" s="44">
        <v>291</v>
      </c>
      <c r="H30" s="44">
        <v>7</v>
      </c>
      <c r="I30" s="43">
        <v>27160</v>
      </c>
      <c r="J30" s="43">
        <v>3910</v>
      </c>
    </row>
    <row r="31" spans="1:10" ht="15" thickBot="1" x14ac:dyDescent="0.4">
      <c r="A31" s="42" t="s">
        <v>45</v>
      </c>
      <c r="B31" s="44">
        <v>698</v>
      </c>
      <c r="C31" s="44"/>
      <c r="D31" s="44">
        <v>21</v>
      </c>
      <c r="E31" s="44"/>
      <c r="F31" s="44">
        <v>677</v>
      </c>
      <c r="G31" s="44">
        <v>240</v>
      </c>
      <c r="H31" s="44">
        <v>7</v>
      </c>
      <c r="I31" s="43">
        <v>7578</v>
      </c>
      <c r="J31" s="43">
        <v>2605</v>
      </c>
    </row>
    <row r="32" spans="1:10" ht="15" thickBot="1" x14ac:dyDescent="0.4">
      <c r="A32" s="42" t="s">
        <v>42</v>
      </c>
      <c r="B32" s="44">
        <v>621</v>
      </c>
      <c r="C32" s="44"/>
      <c r="D32" s="44">
        <v>9</v>
      </c>
      <c r="E32" s="44"/>
      <c r="F32" s="44">
        <v>468</v>
      </c>
      <c r="G32" s="44">
        <v>462</v>
      </c>
      <c r="H32" s="44">
        <v>7</v>
      </c>
      <c r="I32" s="43">
        <v>8032</v>
      </c>
      <c r="J32" s="43">
        <v>5978</v>
      </c>
    </row>
    <row r="33" spans="1:10" ht="15" thickBot="1" x14ac:dyDescent="0.4">
      <c r="A33" s="42" t="s">
        <v>52</v>
      </c>
      <c r="B33" s="44">
        <v>171</v>
      </c>
      <c r="C33" s="44"/>
      <c r="D33" s="44">
        <v>5</v>
      </c>
      <c r="E33" s="44"/>
      <c r="F33" s="44">
        <v>166</v>
      </c>
      <c r="G33" s="44">
        <v>232</v>
      </c>
      <c r="H33" s="44">
        <v>7</v>
      </c>
      <c r="I33" s="43">
        <v>6016</v>
      </c>
      <c r="J33" s="43">
        <v>8146</v>
      </c>
    </row>
    <row r="34" spans="1:10" ht="15" thickBot="1" x14ac:dyDescent="0.4">
      <c r="A34" s="42" t="s">
        <v>20</v>
      </c>
      <c r="B34" s="43">
        <v>3321</v>
      </c>
      <c r="C34" s="44"/>
      <c r="D34" s="44">
        <v>43</v>
      </c>
      <c r="E34" s="44"/>
      <c r="F34" s="43">
        <v>2862</v>
      </c>
      <c r="G34" s="44">
        <v>499</v>
      </c>
      <c r="H34" s="44">
        <v>6</v>
      </c>
      <c r="I34" s="43">
        <v>41391</v>
      </c>
      <c r="J34" s="43">
        <v>6223</v>
      </c>
    </row>
    <row r="35" spans="1:10" ht="15" thickBot="1" x14ac:dyDescent="0.4">
      <c r="A35" s="42" t="s">
        <v>29</v>
      </c>
      <c r="B35" s="43">
        <v>2407</v>
      </c>
      <c r="C35" s="44"/>
      <c r="D35" s="44">
        <v>52</v>
      </c>
      <c r="E35" s="44"/>
      <c r="F35" s="43">
        <v>2353</v>
      </c>
      <c r="G35" s="44">
        <v>286</v>
      </c>
      <c r="H35" s="44">
        <v>6</v>
      </c>
      <c r="I35" s="43">
        <v>21552</v>
      </c>
      <c r="J35" s="43">
        <v>2562</v>
      </c>
    </row>
    <row r="36" spans="1:10" ht="15" thickBot="1" x14ac:dyDescent="0.4">
      <c r="A36" s="42" t="s">
        <v>35</v>
      </c>
      <c r="B36" s="43">
        <v>2291</v>
      </c>
      <c r="C36" s="44"/>
      <c r="D36" s="44">
        <v>36</v>
      </c>
      <c r="E36" s="44"/>
      <c r="F36" s="43">
        <v>2253</v>
      </c>
      <c r="G36" s="44">
        <v>376</v>
      </c>
      <c r="H36" s="44">
        <v>6</v>
      </c>
      <c r="I36" s="43">
        <v>26840</v>
      </c>
      <c r="J36" s="43">
        <v>4407</v>
      </c>
    </row>
    <row r="37" spans="1:10" ht="15" thickBot="1" x14ac:dyDescent="0.4">
      <c r="A37" s="42" t="s">
        <v>49</v>
      </c>
      <c r="B37" s="43">
        <v>1025</v>
      </c>
      <c r="C37" s="44"/>
      <c r="D37" s="44">
        <v>10</v>
      </c>
      <c r="E37" s="44"/>
      <c r="F37" s="43">
        <v>1015</v>
      </c>
      <c r="G37" s="44">
        <v>607</v>
      </c>
      <c r="H37" s="44">
        <v>6</v>
      </c>
      <c r="I37" s="43">
        <v>10261</v>
      </c>
      <c r="J37" s="43">
        <v>6079</v>
      </c>
    </row>
    <row r="38" spans="1:10" ht="15" thickBot="1" x14ac:dyDescent="0.4">
      <c r="A38" s="42" t="s">
        <v>37</v>
      </c>
      <c r="B38" s="44">
        <v>999</v>
      </c>
      <c r="C38" s="44"/>
      <c r="D38" s="44">
        <v>26</v>
      </c>
      <c r="E38" s="44"/>
      <c r="F38" s="44">
        <v>973</v>
      </c>
      <c r="G38" s="44">
        <v>245</v>
      </c>
      <c r="H38" s="44">
        <v>6</v>
      </c>
      <c r="I38" s="43">
        <v>18925</v>
      </c>
      <c r="J38" s="43">
        <v>4636</v>
      </c>
    </row>
    <row r="39" spans="1:10" ht="15" thickBot="1" x14ac:dyDescent="0.4">
      <c r="A39" s="42" t="s">
        <v>51</v>
      </c>
      <c r="B39" s="44">
        <v>281</v>
      </c>
      <c r="C39" s="44"/>
      <c r="D39" s="44">
        <v>6</v>
      </c>
      <c r="E39" s="44"/>
      <c r="F39" s="44">
        <v>275</v>
      </c>
      <c r="G39" s="44">
        <v>270</v>
      </c>
      <c r="H39" s="44">
        <v>6</v>
      </c>
      <c r="I39" s="43">
        <v>6519</v>
      </c>
      <c r="J39" s="43">
        <v>6258</v>
      </c>
    </row>
    <row r="40" spans="1:10" ht="15" thickBot="1" x14ac:dyDescent="0.4">
      <c r="A40" s="42" t="s">
        <v>34</v>
      </c>
      <c r="B40" s="44">
        <v>743</v>
      </c>
      <c r="C40" s="44"/>
      <c r="D40" s="44">
        <v>14</v>
      </c>
      <c r="E40" s="44"/>
      <c r="F40" s="44">
        <v>650</v>
      </c>
      <c r="G40" s="44">
        <v>248</v>
      </c>
      <c r="H40" s="44">
        <v>5</v>
      </c>
      <c r="I40" s="43">
        <v>9822</v>
      </c>
      <c r="J40" s="43">
        <v>3284</v>
      </c>
    </row>
    <row r="41" spans="1:10" ht="15" thickBot="1" x14ac:dyDescent="0.4">
      <c r="A41" s="42" t="s">
        <v>44</v>
      </c>
      <c r="B41" s="44">
        <v>546</v>
      </c>
      <c r="C41" s="44"/>
      <c r="D41" s="44">
        <v>11</v>
      </c>
      <c r="E41" s="44"/>
      <c r="F41" s="44">
        <v>481</v>
      </c>
      <c r="G41" s="44">
        <v>261</v>
      </c>
      <c r="H41" s="44">
        <v>5</v>
      </c>
      <c r="I41" s="43">
        <v>16831</v>
      </c>
      <c r="J41" s="43">
        <v>8044</v>
      </c>
    </row>
    <row r="42" spans="1:10" ht="15" thickBot="1" x14ac:dyDescent="0.4">
      <c r="A42" s="42" t="s">
        <v>65</v>
      </c>
      <c r="B42" s="44">
        <v>452</v>
      </c>
      <c r="C42" s="44"/>
      <c r="D42" s="44">
        <v>18</v>
      </c>
      <c r="E42" s="44"/>
      <c r="F42" s="44">
        <v>430</v>
      </c>
      <c r="G42" s="44">
        <v>133</v>
      </c>
      <c r="H42" s="44">
        <v>5</v>
      </c>
      <c r="I42" s="43">
        <v>4190</v>
      </c>
      <c r="J42" s="43">
        <v>1237</v>
      </c>
    </row>
    <row r="43" spans="1:10" ht="15" thickBot="1" x14ac:dyDescent="0.4">
      <c r="A43" s="42" t="s">
        <v>15</v>
      </c>
      <c r="B43" s="43">
        <v>6359</v>
      </c>
      <c r="C43" s="44"/>
      <c r="D43" s="44">
        <v>111</v>
      </c>
      <c r="E43" s="44"/>
      <c r="F43" s="43">
        <v>5699</v>
      </c>
      <c r="G43" s="44">
        <v>228</v>
      </c>
      <c r="H43" s="44">
        <v>4</v>
      </c>
      <c r="I43" s="43">
        <v>63751</v>
      </c>
      <c r="J43" s="43">
        <v>2286</v>
      </c>
    </row>
    <row r="44" spans="1:10" ht="15" thickBot="1" x14ac:dyDescent="0.4">
      <c r="A44" s="42" t="s">
        <v>32</v>
      </c>
      <c r="B44" s="44">
        <v>865</v>
      </c>
      <c r="C44" s="44"/>
      <c r="D44" s="44">
        <v>24</v>
      </c>
      <c r="E44" s="44"/>
      <c r="F44" s="44">
        <v>401</v>
      </c>
      <c r="G44" s="44">
        <v>156</v>
      </c>
      <c r="H44" s="44">
        <v>4</v>
      </c>
      <c r="I44" s="43">
        <v>25423</v>
      </c>
      <c r="J44" s="43">
        <v>4599</v>
      </c>
    </row>
    <row r="45" spans="1:10" ht="15" thickBot="1" x14ac:dyDescent="0.4">
      <c r="A45" s="42" t="s">
        <v>41</v>
      </c>
      <c r="B45" s="44">
        <v>786</v>
      </c>
      <c r="C45" s="44"/>
      <c r="D45" s="44">
        <v>14</v>
      </c>
      <c r="E45" s="44"/>
      <c r="F45" s="44">
        <v>704</v>
      </c>
      <c r="G45" s="44">
        <v>251</v>
      </c>
      <c r="H45" s="44">
        <v>4</v>
      </c>
      <c r="I45" s="43">
        <v>9453</v>
      </c>
      <c r="J45" s="43">
        <v>3018</v>
      </c>
    </row>
    <row r="46" spans="1:10" ht="15" thickBot="1" x14ac:dyDescent="0.4">
      <c r="A46" s="42" t="s">
        <v>53</v>
      </c>
      <c r="B46" s="44">
        <v>186</v>
      </c>
      <c r="C46" s="44"/>
      <c r="D46" s="44">
        <v>3</v>
      </c>
      <c r="E46" s="44"/>
      <c r="F46" s="44">
        <v>120</v>
      </c>
      <c r="G46" s="44">
        <v>247</v>
      </c>
      <c r="H46" s="44">
        <v>4</v>
      </c>
      <c r="I46" s="43">
        <v>6207</v>
      </c>
      <c r="J46" s="43">
        <v>8252</v>
      </c>
    </row>
    <row r="47" spans="1:10" ht="15" thickBot="1" x14ac:dyDescent="0.4">
      <c r="A47" s="42" t="s">
        <v>24</v>
      </c>
      <c r="B47" s="43">
        <v>2509</v>
      </c>
      <c r="C47" s="44"/>
      <c r="D47" s="44">
        <v>33</v>
      </c>
      <c r="E47" s="44"/>
      <c r="F47" s="43">
        <v>2436</v>
      </c>
      <c r="G47" s="44">
        <v>247</v>
      </c>
      <c r="H47" s="44">
        <v>3</v>
      </c>
      <c r="I47" s="43">
        <v>38773</v>
      </c>
      <c r="J47" s="43">
        <v>3818</v>
      </c>
    </row>
    <row r="48" spans="1:10" ht="15" thickBot="1" x14ac:dyDescent="0.4">
      <c r="A48" s="42" t="s">
        <v>28</v>
      </c>
      <c r="B48" s="43">
        <v>1428</v>
      </c>
      <c r="C48" s="44"/>
      <c r="D48" s="44">
        <v>8</v>
      </c>
      <c r="E48" s="44"/>
      <c r="F48" s="43">
        <v>1409</v>
      </c>
      <c r="G48" s="44">
        <v>469</v>
      </c>
      <c r="H48" s="44">
        <v>3</v>
      </c>
      <c r="I48" s="43">
        <v>28043</v>
      </c>
      <c r="J48" s="43">
        <v>9208</v>
      </c>
    </row>
    <row r="49" spans="1:10" ht="15" thickBot="1" x14ac:dyDescent="0.4">
      <c r="A49" s="42" t="s">
        <v>50</v>
      </c>
      <c r="B49" s="44">
        <v>321</v>
      </c>
      <c r="C49" s="44"/>
      <c r="D49" s="44">
        <v>6</v>
      </c>
      <c r="E49" s="44"/>
      <c r="F49" s="44">
        <v>315</v>
      </c>
      <c r="G49" s="44">
        <v>169</v>
      </c>
      <c r="H49" s="44">
        <v>3</v>
      </c>
      <c r="I49" s="43">
        <v>5389</v>
      </c>
      <c r="J49" s="43">
        <v>2829</v>
      </c>
    </row>
    <row r="50" spans="1:10" ht="15" thickBot="1" x14ac:dyDescent="0.4">
      <c r="A50" s="42" t="s">
        <v>47</v>
      </c>
      <c r="B50" s="44">
        <v>351</v>
      </c>
      <c r="C50" s="44"/>
      <c r="D50" s="44">
        <v>3</v>
      </c>
      <c r="E50" s="44"/>
      <c r="F50" s="44">
        <v>290</v>
      </c>
      <c r="G50" s="44">
        <v>247</v>
      </c>
      <c r="H50" s="44">
        <v>2</v>
      </c>
      <c r="I50" s="43">
        <v>12278</v>
      </c>
      <c r="J50" s="43">
        <v>8634</v>
      </c>
    </row>
    <row r="51" spans="1:10" ht="15" thickBot="1" x14ac:dyDescent="0.4">
      <c r="A51" s="42" t="s">
        <v>54</v>
      </c>
      <c r="B51" s="44">
        <v>212</v>
      </c>
      <c r="C51" s="44"/>
      <c r="D51" s="44">
        <v>2</v>
      </c>
      <c r="E51" s="44"/>
      <c r="F51" s="44">
        <v>134</v>
      </c>
      <c r="G51" s="44">
        <v>245</v>
      </c>
      <c r="H51" s="44">
        <v>2</v>
      </c>
      <c r="I51" s="43">
        <v>5224</v>
      </c>
      <c r="J51" s="43">
        <v>6044</v>
      </c>
    </row>
    <row r="52" spans="1:10" ht="15" thickBot="1" x14ac:dyDescent="0.4">
      <c r="A52" s="42" t="s">
        <v>56</v>
      </c>
      <c r="B52" s="44">
        <v>282</v>
      </c>
      <c r="C52" s="44"/>
      <c r="D52" s="44">
        <v>2</v>
      </c>
      <c r="E52" s="44"/>
      <c r="F52" s="44">
        <v>280</v>
      </c>
      <c r="G52" s="44">
        <v>154</v>
      </c>
      <c r="H52" s="44">
        <v>1</v>
      </c>
      <c r="I52" s="43">
        <v>7686</v>
      </c>
      <c r="J52" s="43">
        <v>4202</v>
      </c>
    </row>
    <row r="53" spans="1:10" ht="15" thickBot="1" x14ac:dyDescent="0.4">
      <c r="A53" s="42" t="s">
        <v>55</v>
      </c>
      <c r="B53" s="44">
        <v>187</v>
      </c>
      <c r="C53" s="44"/>
      <c r="D53" s="44"/>
      <c r="E53" s="44"/>
      <c r="F53" s="44">
        <v>161</v>
      </c>
      <c r="G53" s="44">
        <v>321</v>
      </c>
      <c r="H53" s="44"/>
      <c r="I53" s="43">
        <v>3132</v>
      </c>
      <c r="J53" s="43">
        <v>5383</v>
      </c>
    </row>
    <row r="54" spans="1:10" ht="15" thickBot="1" x14ac:dyDescent="0.4">
      <c r="A54" s="42" t="s">
        <v>64</v>
      </c>
      <c r="B54" s="44">
        <v>93</v>
      </c>
      <c r="C54" s="44"/>
      <c r="D54" s="44">
        <v>4</v>
      </c>
      <c r="E54" s="44"/>
      <c r="F54" s="44">
        <v>66</v>
      </c>
      <c r="G54" s="44"/>
      <c r="H54" s="44"/>
      <c r="I54" s="44">
        <v>500</v>
      </c>
      <c r="J54" s="44"/>
    </row>
    <row r="55" spans="1:10" ht="21.5" thickBot="1" x14ac:dyDescent="0.4">
      <c r="A55" s="47" t="s">
        <v>67</v>
      </c>
      <c r="B55" s="48">
        <v>8</v>
      </c>
      <c r="C55" s="48"/>
      <c r="D55" s="48">
        <v>1</v>
      </c>
      <c r="E55" s="48"/>
      <c r="F55" s="48">
        <v>7</v>
      </c>
      <c r="G55" s="48"/>
      <c r="H55" s="48"/>
      <c r="I55" s="48">
        <v>33</v>
      </c>
      <c r="J55" s="48"/>
    </row>
    <row r="56" spans="1:10" ht="21.5" thickBot="1" x14ac:dyDescent="0.4">
      <c r="A56" s="47" t="s">
        <v>66</v>
      </c>
      <c r="B56" s="48">
        <v>37</v>
      </c>
      <c r="C56" s="48"/>
      <c r="D56" s="48"/>
      <c r="E56" s="48"/>
      <c r="F56" s="48">
        <v>8</v>
      </c>
      <c r="G56" s="48"/>
      <c r="H56" s="48"/>
      <c r="I56" s="48"/>
      <c r="J56" s="48"/>
    </row>
  </sheetData>
  <autoFilter ref="A1:J56" xr:uid="{F34D6ED7-9B03-416B-AA91-A21E4B380D14}">
    <sortState xmlns:xlrd2="http://schemas.microsoft.com/office/spreadsheetml/2017/richdata2" ref="A2:J56">
      <sortCondition descending="1" ref="H1:H56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56"/>
  <sheetViews>
    <sheetView topLeftCell="A37" workbookViewId="0">
      <selection activeCell="J52" sqref="J52"/>
    </sheetView>
  </sheetViews>
  <sheetFormatPr defaultRowHeight="14.5" x14ac:dyDescent="0.35"/>
  <cols>
    <col min="1" max="1" width="13.81640625" customWidth="1"/>
  </cols>
  <sheetData>
    <row r="1" spans="1:2" ht="15" thickBot="1" x14ac:dyDescent="0.4"/>
    <row r="2" spans="1:2" ht="15" thickBot="1" x14ac:dyDescent="0.4">
      <c r="A2" s="42" t="s">
        <v>36</v>
      </c>
      <c r="B2" s="44">
        <v>44</v>
      </c>
    </row>
    <row r="3" spans="1:2" ht="15" thickBot="1" x14ac:dyDescent="0.4">
      <c r="A3" s="42" t="s">
        <v>52</v>
      </c>
      <c r="B3" s="44">
        <v>5</v>
      </c>
    </row>
    <row r="4" spans="1:2" ht="15" thickBot="1" x14ac:dyDescent="0.4">
      <c r="A4" s="42" t="s">
        <v>33</v>
      </c>
      <c r="B4" s="44">
        <v>52</v>
      </c>
    </row>
    <row r="5" spans="1:2" ht="15" thickBot="1" x14ac:dyDescent="0.4">
      <c r="A5" s="42" t="s">
        <v>34</v>
      </c>
      <c r="B5" s="44">
        <v>14</v>
      </c>
    </row>
    <row r="6" spans="1:2" ht="15" thickBot="1" x14ac:dyDescent="0.4">
      <c r="A6" s="42" t="s">
        <v>10</v>
      </c>
      <c r="B6" s="44">
        <v>321</v>
      </c>
    </row>
    <row r="7" spans="1:2" ht="15" thickBot="1" x14ac:dyDescent="0.4">
      <c r="A7" s="42" t="s">
        <v>18</v>
      </c>
      <c r="B7" s="44">
        <v>126</v>
      </c>
    </row>
    <row r="8" spans="1:2" ht="15" thickBot="1" x14ac:dyDescent="0.4">
      <c r="A8" s="42" t="s">
        <v>23</v>
      </c>
      <c r="B8" s="44">
        <v>165</v>
      </c>
    </row>
    <row r="9" spans="1:2" ht="15" thickBot="1" x14ac:dyDescent="0.4">
      <c r="A9" s="42" t="s">
        <v>43</v>
      </c>
      <c r="B9" s="44">
        <v>14</v>
      </c>
    </row>
    <row r="10" spans="1:2" ht="21.5" thickBot="1" x14ac:dyDescent="0.4">
      <c r="A10" s="42" t="s">
        <v>63</v>
      </c>
      <c r="B10" s="44">
        <v>21</v>
      </c>
    </row>
    <row r="11" spans="1:2" ht="15" thickBot="1" x14ac:dyDescent="0.4">
      <c r="A11" s="42" t="s">
        <v>13</v>
      </c>
      <c r="B11" s="44">
        <v>195</v>
      </c>
    </row>
    <row r="12" spans="1:2" ht="15" thickBot="1" x14ac:dyDescent="0.4">
      <c r="A12" s="42" t="s">
        <v>16</v>
      </c>
      <c r="B12" s="44">
        <v>208</v>
      </c>
    </row>
    <row r="13" spans="1:2" ht="15" thickBot="1" x14ac:dyDescent="0.4">
      <c r="A13" s="42" t="s">
        <v>64</v>
      </c>
      <c r="B13" s="44">
        <v>4</v>
      </c>
    </row>
    <row r="14" spans="1:2" ht="15" thickBot="1" x14ac:dyDescent="0.4">
      <c r="A14" s="42" t="s">
        <v>47</v>
      </c>
      <c r="B14" s="44">
        <v>3</v>
      </c>
    </row>
    <row r="15" spans="1:2" ht="15" thickBot="1" x14ac:dyDescent="0.4">
      <c r="A15" s="42" t="s">
        <v>49</v>
      </c>
      <c r="B15" s="44">
        <v>10</v>
      </c>
    </row>
    <row r="16" spans="1:2" ht="15" thickBot="1" x14ac:dyDescent="0.4">
      <c r="A16" s="42" t="s">
        <v>12</v>
      </c>
      <c r="B16" s="44">
        <v>243</v>
      </c>
    </row>
    <row r="17" spans="1:2" ht="15" thickBot="1" x14ac:dyDescent="0.4">
      <c r="A17" s="42" t="s">
        <v>27</v>
      </c>
      <c r="B17" s="44">
        <v>116</v>
      </c>
    </row>
    <row r="18" spans="1:2" ht="15" thickBot="1" x14ac:dyDescent="0.4">
      <c r="A18" s="42" t="s">
        <v>41</v>
      </c>
      <c r="B18" s="44">
        <v>14</v>
      </c>
    </row>
    <row r="19" spans="1:2" ht="15" thickBot="1" x14ac:dyDescent="0.4">
      <c r="A19" s="42" t="s">
        <v>45</v>
      </c>
      <c r="B19" s="44">
        <v>21</v>
      </c>
    </row>
    <row r="20" spans="1:2" ht="15" thickBot="1" x14ac:dyDescent="0.4">
      <c r="A20" s="42" t="s">
        <v>38</v>
      </c>
      <c r="B20" s="44">
        <v>40</v>
      </c>
    </row>
    <row r="21" spans="1:2" ht="15" thickBot="1" x14ac:dyDescent="0.4">
      <c r="A21" s="42" t="s">
        <v>14</v>
      </c>
      <c r="B21" s="44">
        <v>409</v>
      </c>
    </row>
    <row r="22" spans="1:2" ht="15" thickBot="1" x14ac:dyDescent="0.4">
      <c r="A22" s="42" t="s">
        <v>39</v>
      </c>
      <c r="B22" s="44">
        <v>10</v>
      </c>
    </row>
    <row r="23" spans="1:2" ht="15" thickBot="1" x14ac:dyDescent="0.4">
      <c r="A23" s="42" t="s">
        <v>26</v>
      </c>
      <c r="B23" s="44">
        <v>53</v>
      </c>
    </row>
    <row r="24" spans="1:2" ht="15" thickBot="1" x14ac:dyDescent="0.4">
      <c r="A24" s="42" t="s">
        <v>17</v>
      </c>
      <c r="B24" s="44">
        <v>216</v>
      </c>
    </row>
    <row r="25" spans="1:2" ht="15" thickBot="1" x14ac:dyDescent="0.4">
      <c r="A25" s="42" t="s">
        <v>11</v>
      </c>
      <c r="B25" s="44">
        <v>540</v>
      </c>
    </row>
    <row r="26" spans="1:2" ht="15" thickBot="1" x14ac:dyDescent="0.4">
      <c r="A26" s="42" t="s">
        <v>32</v>
      </c>
      <c r="B26" s="44">
        <v>24</v>
      </c>
    </row>
    <row r="27" spans="1:2" ht="15" thickBot="1" x14ac:dyDescent="0.4">
      <c r="A27" s="42" t="s">
        <v>30</v>
      </c>
      <c r="B27" s="44">
        <v>35</v>
      </c>
    </row>
    <row r="28" spans="1:2" ht="15" thickBot="1" x14ac:dyDescent="0.4">
      <c r="A28" s="42" t="s">
        <v>35</v>
      </c>
      <c r="B28" s="44">
        <v>36</v>
      </c>
    </row>
    <row r="29" spans="1:2" ht="15" thickBot="1" x14ac:dyDescent="0.4">
      <c r="A29" s="42" t="s">
        <v>51</v>
      </c>
      <c r="B29" s="44">
        <v>6</v>
      </c>
    </row>
    <row r="30" spans="1:2" ht="15" thickBot="1" x14ac:dyDescent="0.4">
      <c r="A30" s="42" t="s">
        <v>50</v>
      </c>
      <c r="B30" s="44">
        <v>6</v>
      </c>
    </row>
    <row r="31" spans="1:2" ht="15" thickBot="1" x14ac:dyDescent="0.4">
      <c r="A31" s="42" t="s">
        <v>31</v>
      </c>
      <c r="B31" s="44">
        <v>46</v>
      </c>
    </row>
    <row r="32" spans="1:2" ht="15" thickBot="1" x14ac:dyDescent="0.4">
      <c r="A32" s="42" t="s">
        <v>42</v>
      </c>
      <c r="B32" s="44">
        <v>9</v>
      </c>
    </row>
    <row r="33" spans="1:2" ht="15" thickBot="1" x14ac:dyDescent="0.4">
      <c r="A33" s="42" t="s">
        <v>8</v>
      </c>
      <c r="B33" s="44">
        <v>846</v>
      </c>
    </row>
    <row r="34" spans="1:2" ht="15" thickBot="1" x14ac:dyDescent="0.4">
      <c r="A34" s="42" t="s">
        <v>44</v>
      </c>
      <c r="B34" s="44">
        <v>11</v>
      </c>
    </row>
    <row r="35" spans="1:2" ht="15" thickBot="1" x14ac:dyDescent="0.4">
      <c r="A35" s="42" t="s">
        <v>7</v>
      </c>
      <c r="B35" s="43">
        <v>3565</v>
      </c>
    </row>
    <row r="36" spans="1:2" ht="15" thickBot="1" x14ac:dyDescent="0.4">
      <c r="A36" s="42" t="s">
        <v>24</v>
      </c>
      <c r="B36" s="44">
        <v>33</v>
      </c>
    </row>
    <row r="37" spans="1:2" ht="15" thickBot="1" x14ac:dyDescent="0.4">
      <c r="A37" s="42" t="s">
        <v>53</v>
      </c>
      <c r="B37" s="44">
        <v>3</v>
      </c>
    </row>
    <row r="38" spans="1:2" ht="21.5" thickBot="1" x14ac:dyDescent="0.4">
      <c r="A38" s="42" t="s">
        <v>67</v>
      </c>
      <c r="B38" s="44">
        <v>1</v>
      </c>
    </row>
    <row r="39" spans="1:2" ht="15" thickBot="1" x14ac:dyDescent="0.4">
      <c r="A39" s="42" t="s">
        <v>21</v>
      </c>
      <c r="B39" s="44">
        <v>102</v>
      </c>
    </row>
    <row r="40" spans="1:2" ht="15" thickBot="1" x14ac:dyDescent="0.4">
      <c r="A40" s="42" t="s">
        <v>46</v>
      </c>
      <c r="B40" s="44">
        <v>42</v>
      </c>
    </row>
    <row r="41" spans="1:2" ht="15" thickBot="1" x14ac:dyDescent="0.4">
      <c r="A41" s="42" t="s">
        <v>37</v>
      </c>
      <c r="B41" s="44">
        <v>26</v>
      </c>
    </row>
    <row r="42" spans="1:2" ht="15" thickBot="1" x14ac:dyDescent="0.4">
      <c r="A42" s="42" t="s">
        <v>19</v>
      </c>
      <c r="B42" s="44">
        <v>136</v>
      </c>
    </row>
    <row r="43" spans="1:2" ht="15" thickBot="1" x14ac:dyDescent="0.4">
      <c r="A43" s="42" t="s">
        <v>65</v>
      </c>
      <c r="B43" s="44">
        <v>18</v>
      </c>
    </row>
    <row r="44" spans="1:2" ht="15" thickBot="1" x14ac:dyDescent="0.4">
      <c r="A44" s="42" t="s">
        <v>40</v>
      </c>
      <c r="B44" s="44">
        <v>17</v>
      </c>
    </row>
    <row r="45" spans="1:2" ht="15" thickBot="1" x14ac:dyDescent="0.4">
      <c r="A45" s="42" t="s">
        <v>25</v>
      </c>
      <c r="B45" s="44">
        <v>40</v>
      </c>
    </row>
    <row r="46" spans="1:2" ht="15" thickBot="1" x14ac:dyDescent="0.4">
      <c r="A46" s="42" t="s">
        <v>54</v>
      </c>
      <c r="B46" s="44">
        <v>2</v>
      </c>
    </row>
    <row r="47" spans="1:2" ht="15" thickBot="1" x14ac:dyDescent="0.4">
      <c r="A47" s="42" t="s">
        <v>20</v>
      </c>
      <c r="B47" s="44">
        <v>43</v>
      </c>
    </row>
    <row r="48" spans="1:2" ht="15" thickBot="1" x14ac:dyDescent="0.4">
      <c r="A48" s="42" t="s">
        <v>15</v>
      </c>
      <c r="B48" s="44">
        <v>111</v>
      </c>
    </row>
    <row r="49" spans="1:2" ht="21.5" thickBot="1" x14ac:dyDescent="0.4">
      <c r="A49" s="42" t="s">
        <v>66</v>
      </c>
      <c r="B49" s="44"/>
    </row>
    <row r="50" spans="1:2" ht="15" thickBot="1" x14ac:dyDescent="0.4">
      <c r="A50" s="42" t="s">
        <v>28</v>
      </c>
      <c r="B50" s="44">
        <v>8</v>
      </c>
    </row>
    <row r="51" spans="1:2" ht="15" thickBot="1" x14ac:dyDescent="0.4">
      <c r="A51" s="42" t="s">
        <v>48</v>
      </c>
      <c r="B51" s="44">
        <v>20</v>
      </c>
    </row>
    <row r="52" spans="1:2" ht="15" thickBot="1" x14ac:dyDescent="0.4">
      <c r="A52" s="42" t="s">
        <v>29</v>
      </c>
      <c r="B52" s="44">
        <v>52</v>
      </c>
    </row>
    <row r="53" spans="1:2" ht="15" thickBot="1" x14ac:dyDescent="0.4">
      <c r="A53" s="42" t="s">
        <v>9</v>
      </c>
      <c r="B53" s="44">
        <v>314</v>
      </c>
    </row>
    <row r="54" spans="1:2" ht="15" thickBot="1" x14ac:dyDescent="0.4">
      <c r="A54" s="42" t="s">
        <v>56</v>
      </c>
      <c r="B54" s="44">
        <v>2</v>
      </c>
    </row>
    <row r="55" spans="1:2" ht="15" thickBot="1" x14ac:dyDescent="0.4">
      <c r="A55" s="47" t="s">
        <v>22</v>
      </c>
      <c r="B55" s="48">
        <v>56</v>
      </c>
    </row>
    <row r="56" spans="1:2" ht="15" thickBot="1" x14ac:dyDescent="0.4">
      <c r="A56" s="47" t="s">
        <v>55</v>
      </c>
      <c r="B56" s="48"/>
    </row>
  </sheetData>
  <autoFilter ref="A1:D56" xr:uid="{21529E74-91EF-4237-B077-8A324DB4E4C3}">
    <sortState xmlns:xlrd2="http://schemas.microsoft.com/office/spreadsheetml/2017/richdata2" ref="A2:D56">
      <sortCondition ref="A1:A56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Updates</vt:lpstr>
      <vt:lpstr>US Filtered Data</vt:lpstr>
      <vt:lpstr>temp for State Deaths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2020-04-05T11:53:05Z</dcterms:modified>
</cp:coreProperties>
</file>