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8977C44-42F5-4F09-A1BA-433775E09B32}" xr6:coauthVersionLast="45" xr6:coauthVersionMax="45" xr10:uidLastSave="{50C1A801-5305-4EC9-8F9F-7A7B090D5DAD}"/>
  <bookViews>
    <workbookView xWindow="10200" yWindow="-20385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" l="1"/>
  <c r="L54" i="3" l="1"/>
  <c r="M54" i="3"/>
  <c r="N54" i="3"/>
  <c r="N17" i="3" l="1"/>
  <c r="N24" i="3"/>
  <c r="N33" i="3"/>
  <c r="N56" i="3"/>
  <c r="N21" i="3"/>
  <c r="N23" i="3"/>
  <c r="N7" i="3"/>
  <c r="N49" i="3"/>
  <c r="N13" i="3"/>
  <c r="N16" i="3"/>
  <c r="N47" i="3"/>
  <c r="N22" i="3"/>
  <c r="N45" i="3"/>
  <c r="N44" i="3"/>
  <c r="N18" i="3"/>
  <c r="N32" i="3"/>
  <c r="N5" i="3"/>
  <c r="N36" i="3"/>
  <c r="N38" i="3"/>
  <c r="N12" i="3"/>
  <c r="N46" i="3"/>
  <c r="N11" i="3"/>
  <c r="N42" i="3"/>
  <c r="N39" i="3"/>
  <c r="N34" i="3"/>
  <c r="N6" i="3"/>
  <c r="N19" i="3"/>
  <c r="N30" i="3"/>
  <c r="N55" i="3"/>
  <c r="N37" i="3"/>
  <c r="N40" i="3"/>
  <c r="N20" i="3"/>
  <c r="N51" i="3"/>
  <c r="N27" i="3"/>
  <c r="N43" i="3"/>
  <c r="N29" i="3"/>
  <c r="N10" i="3"/>
  <c r="N48" i="3"/>
  <c r="N8" i="3"/>
  <c r="N4" i="3"/>
  <c r="N52" i="3"/>
  <c r="N25" i="3"/>
  <c r="N53" i="3"/>
  <c r="N15" i="3"/>
  <c r="N3" i="3"/>
  <c r="N26" i="3"/>
  <c r="N31" i="3"/>
  <c r="N41" i="3"/>
  <c r="N2" i="3"/>
  <c r="N14" i="3"/>
  <c r="N9" i="3"/>
  <c r="N28" i="3"/>
  <c r="N50" i="3"/>
  <c r="N35" i="3"/>
  <c r="M27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O56" i="3" l="1"/>
  <c r="L27" i="3"/>
  <c r="L23" i="3"/>
  <c r="L29" i="3"/>
  <c r="L2" i="3"/>
  <c r="L6" i="3"/>
  <c r="L17" i="3"/>
  <c r="L34" i="3"/>
  <c r="L30" i="3"/>
  <c r="L42" i="3"/>
  <c r="L44" i="3"/>
  <c r="L28" i="3"/>
  <c r="L33" i="3"/>
  <c r="L5" i="3"/>
  <c r="L21" i="3"/>
  <c r="L9" i="3"/>
  <c r="L50" i="3"/>
  <c r="L55" i="3"/>
  <c r="L43" i="3"/>
  <c r="L13" i="3"/>
  <c r="L37" i="3"/>
  <c r="L53" i="3"/>
  <c r="L41" i="3"/>
  <c r="L49" i="3"/>
  <c r="L22" i="3"/>
  <c r="L11" i="3"/>
  <c r="L14" i="3"/>
  <c r="L15" i="3"/>
  <c r="L24" i="3"/>
  <c r="L36" i="3"/>
  <c r="L10" i="3"/>
  <c r="L48" i="3"/>
  <c r="L32" i="3"/>
  <c r="L12" i="3"/>
  <c r="L16" i="3"/>
  <c r="L46" i="3"/>
  <c r="L45" i="3"/>
  <c r="L31" i="3"/>
  <c r="L20" i="3"/>
  <c r="L40" i="3"/>
  <c r="L25" i="3"/>
  <c r="L3" i="3"/>
  <c r="L35" i="3"/>
  <c r="L26" i="3"/>
  <c r="L38" i="3"/>
  <c r="L52" i="3"/>
  <c r="L47" i="3"/>
  <c r="L51" i="3"/>
  <c r="L19" i="3"/>
  <c r="L39" i="3"/>
  <c r="L4" i="3"/>
  <c r="L56" i="3"/>
  <c r="L18" i="3"/>
  <c r="M45" i="3" l="1"/>
  <c r="M41" i="3"/>
  <c r="M55" i="3"/>
  <c r="M25" i="3"/>
  <c r="M17" i="3"/>
  <c r="M19" i="3"/>
  <c r="M31" i="3"/>
  <c r="M8" i="3"/>
  <c r="M37" i="3"/>
  <c r="M46" i="3"/>
  <c r="M22" i="3"/>
  <c r="M50" i="3"/>
  <c r="M49" i="3"/>
  <c r="M56" i="3"/>
  <c r="M7" i="3"/>
  <c r="M44" i="3"/>
  <c r="M13" i="3"/>
  <c r="M51" i="3"/>
  <c r="M23" i="3"/>
  <c r="M40" i="3"/>
  <c r="M43" i="3"/>
  <c r="M6" i="3"/>
  <c r="M12" i="3"/>
  <c r="M33" i="3"/>
  <c r="M28" i="3"/>
  <c r="M52" i="3"/>
  <c r="M30" i="3"/>
  <c r="M15" i="3"/>
  <c r="M14" i="3"/>
  <c r="M34" i="3"/>
  <c r="M32" i="3"/>
  <c r="M11" i="3"/>
  <c r="M26" i="3"/>
  <c r="M36" i="3"/>
  <c r="M47" i="3"/>
  <c r="M39" i="3"/>
  <c r="M48" i="3"/>
  <c r="M9" i="3"/>
  <c r="M21" i="3"/>
  <c r="M18" i="3"/>
  <c r="M16" i="3"/>
  <c r="M38" i="3"/>
  <c r="M24" i="3"/>
  <c r="M10" i="3"/>
  <c r="M53" i="3"/>
  <c r="M4" i="3"/>
  <c r="M35" i="3"/>
  <c r="M3" i="3"/>
  <c r="M2" i="3"/>
  <c r="M42" i="3"/>
  <c r="M20" i="3"/>
  <c r="M5" i="3"/>
  <c r="M29" i="3"/>
  <c r="L7" i="3" l="1"/>
  <c r="N5" i="1" l="1"/>
  <c r="O5" i="1" s="1"/>
  <c r="N6" i="1"/>
  <c r="O6" i="1" s="1"/>
  <c r="N7" i="1"/>
  <c r="O7" i="1" s="1"/>
  <c r="N8" i="1"/>
  <c r="N9" i="1"/>
  <c r="N10" i="1"/>
  <c r="N11" i="1"/>
  <c r="O11" i="1" s="1"/>
  <c r="N12" i="1"/>
  <c r="O12" i="1" s="1"/>
  <c r="O9" i="1" l="1"/>
  <c r="O8" i="1"/>
  <c r="O10" i="1"/>
  <c r="U2" i="1"/>
  <c r="N13" i="1" l="1"/>
  <c r="O13" i="1" l="1"/>
  <c r="U7" i="1"/>
  <c r="V7" i="1" s="1"/>
  <c r="U9" i="1"/>
  <c r="V9" i="1" s="1"/>
  <c r="U6" i="1"/>
  <c r="V6" i="1" s="1"/>
  <c r="U12" i="1"/>
  <c r="V12" i="1" s="1"/>
  <c r="U10" i="1"/>
  <c r="V10" i="1" s="1"/>
  <c r="U5" i="1"/>
  <c r="V5" i="1" s="1"/>
  <c r="U11" i="1"/>
  <c r="V11" i="1" s="1"/>
  <c r="U8" i="1"/>
  <c r="V8" i="1" s="1"/>
  <c r="S12" i="1"/>
  <c r="S6" i="1"/>
  <c r="S11" i="1"/>
  <c r="S8" i="1"/>
  <c r="S5" i="1"/>
  <c r="S9" i="1"/>
  <c r="S10" i="1"/>
  <c r="S13" i="1" s="1"/>
  <c r="S7" i="1"/>
  <c r="T6" i="1"/>
  <c r="T10" i="1"/>
  <c r="T13" i="1" s="1"/>
  <c r="T9" i="1"/>
  <c r="T11" i="1"/>
  <c r="T8" i="1"/>
  <c r="T5" i="1"/>
  <c r="T7" i="1"/>
  <c r="T12" i="1"/>
  <c r="R7" i="1"/>
  <c r="R9" i="1"/>
  <c r="R6" i="1"/>
  <c r="R12" i="1"/>
  <c r="R11" i="1"/>
  <c r="R5" i="1"/>
  <c r="R8" i="1"/>
  <c r="R10" i="1"/>
  <c r="R13" i="1" s="1"/>
  <c r="Q10" i="1"/>
  <c r="Q13" i="1" s="1"/>
  <c r="Q7" i="1"/>
  <c r="Q8" i="1"/>
  <c r="Q12" i="1"/>
  <c r="Q11" i="1"/>
  <c r="Q5" i="1"/>
  <c r="Q6" i="1"/>
  <c r="Q9" i="1"/>
  <c r="U13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<sst xmlns="http://schemas.openxmlformats.org/spreadsheetml/2006/main" count="321" uniqueCount="102">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</sst>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0" t="s">
        <v>68</v>
      </c>
      <c r="M1" s="60"/>
      <c r="N1" s="60"/>
      <c r="O1" s="6">
        <v>1.4999999999999999E-2</v>
      </c>
      <c r="P1" s="6"/>
      <c r="Q1" s="61" t="s">
        <v>77</v>
      </c>
      <c r="R1" s="61"/>
      <c r="S1" s="61"/>
      <c r="T1" s="61"/>
      <c r="U1" s="61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411972</v>
      </c>
      <c r="C5" s="2"/>
      <c r="D5" s="1">
        <v>31268</v>
      </c>
      <c r="E5" s="2"/>
      <c r="F5" s="1">
        <v>293369</v>
      </c>
      <c r="G5" s="1">
        <v>21177</v>
      </c>
      <c r="H5" s="1">
        <v>1607</v>
      </c>
      <c r="I5" s="1">
        <v>3452308</v>
      </c>
      <c r="J5" s="1">
        <v>177464</v>
      </c>
      <c r="K5" s="7"/>
      <c r="L5" s="8"/>
      <c r="M5" s="26">
        <f t="shared" ref="M5:M12" si="0">D5/B5</f>
        <v>7.5898362024603608E-2</v>
      </c>
      <c r="N5" s="4">
        <f t="shared" ref="N5:N13" si="1">D5/$O$1</f>
        <v>2084533.3333333335</v>
      </c>
      <c r="O5" s="5">
        <f t="shared" ref="O5:O13" si="2">ABS(F5-N5)/N5</f>
        <v>0.85926394396827432</v>
      </c>
      <c r="P5" s="5"/>
      <c r="Q5" s="22">
        <f t="shared" ref="Q5:Q12" si="3">$Q$2*$N5</f>
        <v>312680</v>
      </c>
      <c r="R5" s="22">
        <f t="shared" ref="R5:R12" si="4">$R$2*$N5</f>
        <v>1250720</v>
      </c>
      <c r="S5" s="22">
        <f t="shared" ref="S5:S12" si="5">$S$2*$N5</f>
        <v>521133.33333333337</v>
      </c>
      <c r="T5" s="22">
        <f t="shared" ref="T5:T12" si="6">$T$2*$N5</f>
        <v>260566.66666666669</v>
      </c>
      <c r="U5" s="22">
        <f t="shared" ref="U5:U12" si="7">$U$2*$N5</f>
        <v>31268</v>
      </c>
      <c r="V5" s="19">
        <f t="shared" ref="V5:V12" si="8">N5-U5</f>
        <v>2053265.3333333335</v>
      </c>
    </row>
    <row r="6" spans="1:22" ht="15" thickBot="1" x14ac:dyDescent="0.4">
      <c r="A6" s="44" t="s">
        <v>10</v>
      </c>
      <c r="B6" s="1">
        <v>184715</v>
      </c>
      <c r="C6" s="53">
        <v>620</v>
      </c>
      <c r="D6" s="1">
        <v>5565</v>
      </c>
      <c r="E6" s="2"/>
      <c r="F6" s="1">
        <v>129740</v>
      </c>
      <c r="G6" s="1">
        <v>4675</v>
      </c>
      <c r="H6" s="2">
        <v>141</v>
      </c>
      <c r="I6" s="1">
        <v>3411686</v>
      </c>
      <c r="J6" s="1">
        <v>86345</v>
      </c>
      <c r="K6" s="7"/>
      <c r="L6" s="8"/>
      <c r="M6" s="26">
        <f t="shared" si="0"/>
        <v>3.0127493706520857E-2</v>
      </c>
      <c r="N6" s="4">
        <f t="shared" si="1"/>
        <v>371000</v>
      </c>
      <c r="O6" s="5">
        <f t="shared" si="2"/>
        <v>0.65029649595687333</v>
      </c>
      <c r="P6" s="5"/>
      <c r="Q6" s="22">
        <f t="shared" si="3"/>
        <v>55650</v>
      </c>
      <c r="R6" s="22">
        <f t="shared" si="4"/>
        <v>222600</v>
      </c>
      <c r="S6" s="22">
        <f t="shared" si="5"/>
        <v>92750</v>
      </c>
      <c r="T6" s="22">
        <f t="shared" si="6"/>
        <v>46375</v>
      </c>
      <c r="U6" s="22">
        <f t="shared" si="7"/>
        <v>5565</v>
      </c>
      <c r="V6" s="19">
        <f t="shared" si="8"/>
        <v>365435</v>
      </c>
    </row>
    <row r="7" spans="1:22" ht="15" thickBot="1" x14ac:dyDescent="0.4">
      <c r="A7" s="44" t="s">
        <v>8</v>
      </c>
      <c r="B7" s="1">
        <v>172390</v>
      </c>
      <c r="C7" s="2"/>
      <c r="D7" s="1">
        <v>13030</v>
      </c>
      <c r="E7" s="2"/>
      <c r="F7" s="1">
        <v>122214</v>
      </c>
      <c r="G7" s="1">
        <v>19409</v>
      </c>
      <c r="H7" s="1">
        <v>1467</v>
      </c>
      <c r="I7" s="1">
        <v>1267399</v>
      </c>
      <c r="J7" s="1">
        <v>142690</v>
      </c>
      <c r="K7" s="7"/>
      <c r="L7" s="8"/>
      <c r="M7" s="26">
        <f t="shared" si="0"/>
        <v>7.5584430651429904E-2</v>
      </c>
      <c r="N7" s="4">
        <f t="shared" si="1"/>
        <v>868666.66666666674</v>
      </c>
      <c r="O7" s="5">
        <f t="shared" si="2"/>
        <v>0.85930851880276282</v>
      </c>
      <c r="P7" s="5"/>
      <c r="Q7" s="22">
        <f t="shared" si="3"/>
        <v>130300</v>
      </c>
      <c r="R7" s="22">
        <f t="shared" si="4"/>
        <v>521200</v>
      </c>
      <c r="S7" s="22">
        <f t="shared" si="5"/>
        <v>217166.66666666669</v>
      </c>
      <c r="T7" s="22">
        <f t="shared" si="6"/>
        <v>108583.33333333334</v>
      </c>
      <c r="U7" s="22">
        <f t="shared" si="7"/>
        <v>13030</v>
      </c>
      <c r="V7" s="19">
        <f t="shared" si="8"/>
        <v>855636.66666666674</v>
      </c>
    </row>
    <row r="8" spans="1:22" ht="15" thickBot="1" x14ac:dyDescent="0.4">
      <c r="A8" s="44" t="s">
        <v>12</v>
      </c>
      <c r="B8" s="1">
        <v>137224</v>
      </c>
      <c r="C8" s="2"/>
      <c r="D8" s="1">
        <v>6671</v>
      </c>
      <c r="E8" s="2"/>
      <c r="F8" s="1">
        <v>26041</v>
      </c>
      <c r="G8" s="1">
        <v>10829</v>
      </c>
      <c r="H8" s="2">
        <v>526</v>
      </c>
      <c r="I8" s="1">
        <v>1379003</v>
      </c>
      <c r="J8" s="1">
        <v>108824</v>
      </c>
      <c r="K8" s="7"/>
      <c r="L8" s="8"/>
      <c r="M8" s="26">
        <f t="shared" si="0"/>
        <v>4.8613945082492858E-2</v>
      </c>
      <c r="N8" s="4">
        <f t="shared" si="1"/>
        <v>444733.33333333337</v>
      </c>
      <c r="O8" s="5">
        <f t="shared" si="2"/>
        <v>0.94144581022335483</v>
      </c>
      <c r="P8" s="5"/>
      <c r="Q8" s="22">
        <f t="shared" si="3"/>
        <v>66710</v>
      </c>
      <c r="R8" s="22">
        <f t="shared" si="4"/>
        <v>266840</v>
      </c>
      <c r="S8" s="22">
        <f t="shared" si="5"/>
        <v>111183.33333333334</v>
      </c>
      <c r="T8" s="22">
        <f t="shared" si="6"/>
        <v>55591.666666666672</v>
      </c>
      <c r="U8" s="22">
        <f t="shared" si="7"/>
        <v>6671</v>
      </c>
      <c r="V8" s="19">
        <f t="shared" si="8"/>
        <v>438062.33333333337</v>
      </c>
    </row>
    <row r="9" spans="1:22" ht="15" thickBot="1" x14ac:dyDescent="0.4">
      <c r="A9" s="44" t="s">
        <v>15</v>
      </c>
      <c r="B9" s="1">
        <v>119645</v>
      </c>
      <c r="C9" s="2"/>
      <c r="D9" s="1">
        <v>2218</v>
      </c>
      <c r="E9" s="2"/>
      <c r="F9" s="1">
        <v>48253</v>
      </c>
      <c r="G9" s="1">
        <v>4126</v>
      </c>
      <c r="H9" s="2">
        <v>76</v>
      </c>
      <c r="I9" s="1">
        <v>1767701</v>
      </c>
      <c r="J9" s="1">
        <v>60964</v>
      </c>
      <c r="K9" s="7"/>
      <c r="L9" s="8"/>
      <c r="M9" s="26">
        <f t="shared" si="0"/>
        <v>1.8538175435663839E-2</v>
      </c>
      <c r="N9" s="4">
        <f t="shared" si="1"/>
        <v>147866.66666666669</v>
      </c>
      <c r="O9" s="5">
        <f t="shared" si="2"/>
        <v>0.67367222723174036</v>
      </c>
      <c r="P9" s="5"/>
      <c r="Q9" s="22">
        <f t="shared" si="3"/>
        <v>22180.000000000004</v>
      </c>
      <c r="R9" s="22">
        <f t="shared" si="4"/>
        <v>88720.000000000015</v>
      </c>
      <c r="S9" s="22">
        <f t="shared" si="5"/>
        <v>36966.666666666672</v>
      </c>
      <c r="T9" s="22">
        <f t="shared" si="6"/>
        <v>18483.333333333336</v>
      </c>
      <c r="U9" s="22">
        <f t="shared" si="7"/>
        <v>2218</v>
      </c>
      <c r="V9" s="19">
        <f t="shared" si="8"/>
        <v>145648.66666666669</v>
      </c>
    </row>
    <row r="10" spans="1:22" ht="15" thickBot="1" x14ac:dyDescent="0.4">
      <c r="A10" s="44" t="s">
        <v>17</v>
      </c>
      <c r="B10" s="1">
        <v>107210</v>
      </c>
      <c r="C10" s="2"/>
      <c r="D10" s="1">
        <v>7874</v>
      </c>
      <c r="E10" s="2"/>
      <c r="F10" s="1">
        <v>10611</v>
      </c>
      <c r="G10" s="1">
        <v>15555</v>
      </c>
      <c r="H10" s="1">
        <v>1142</v>
      </c>
      <c r="I10" s="1">
        <v>839914</v>
      </c>
      <c r="J10" s="1">
        <v>121859</v>
      </c>
      <c r="K10" s="8"/>
      <c r="L10" s="8"/>
      <c r="M10" s="26">
        <f t="shared" si="0"/>
        <v>7.3444641358082263E-2</v>
      </c>
      <c r="N10" s="4">
        <f t="shared" si="1"/>
        <v>524933.33333333337</v>
      </c>
      <c r="O10" s="5">
        <f t="shared" si="2"/>
        <v>0.97978600457200915</v>
      </c>
      <c r="P10" s="5"/>
      <c r="Q10" s="22">
        <f t="shared" si="3"/>
        <v>78740</v>
      </c>
      <c r="R10" s="22">
        <f t="shared" si="4"/>
        <v>314960</v>
      </c>
      <c r="S10" s="22">
        <f t="shared" si="5"/>
        <v>131233.33333333334</v>
      </c>
      <c r="T10" s="22">
        <f t="shared" si="6"/>
        <v>65616.666666666672</v>
      </c>
      <c r="U10" s="22">
        <f t="shared" si="7"/>
        <v>7874</v>
      </c>
      <c r="V10" s="19">
        <f t="shared" si="8"/>
        <v>517059.33333333337</v>
      </c>
    </row>
    <row r="11" spans="1:22" ht="15" thickBot="1" x14ac:dyDescent="0.4">
      <c r="A11" s="44" t="s">
        <v>13</v>
      </c>
      <c r="B11" s="1">
        <v>100217</v>
      </c>
      <c r="C11" s="2"/>
      <c r="D11" s="1">
        <v>3176</v>
      </c>
      <c r="E11" s="2"/>
      <c r="F11" s="1">
        <v>77524</v>
      </c>
      <c r="G11" s="1">
        <v>4666</v>
      </c>
      <c r="H11" s="2">
        <v>148</v>
      </c>
      <c r="I11" s="1">
        <v>1618540</v>
      </c>
      <c r="J11" s="1">
        <v>75359</v>
      </c>
      <c r="K11" s="7"/>
      <c r="L11" s="8"/>
      <c r="M11" s="26">
        <f t="shared" si="0"/>
        <v>3.1691230030833094E-2</v>
      </c>
      <c r="N11" s="4">
        <f t="shared" si="1"/>
        <v>211733.33333333334</v>
      </c>
      <c r="O11" s="5">
        <f t="shared" si="2"/>
        <v>0.63386020151133504</v>
      </c>
      <c r="P11" s="5"/>
      <c r="Q11" s="22">
        <f t="shared" si="3"/>
        <v>31760</v>
      </c>
      <c r="R11" s="22">
        <f t="shared" si="4"/>
        <v>127040</v>
      </c>
      <c r="S11" s="22">
        <f t="shared" si="5"/>
        <v>52933.333333333336</v>
      </c>
      <c r="T11" s="22">
        <f t="shared" si="6"/>
        <v>26466.666666666668</v>
      </c>
      <c r="U11" s="22">
        <f t="shared" si="7"/>
        <v>3176</v>
      </c>
      <c r="V11" s="19">
        <f t="shared" si="8"/>
        <v>208557.33333333334</v>
      </c>
    </row>
    <row r="12" spans="1:22" ht="15" thickBot="1" x14ac:dyDescent="0.4">
      <c r="A12" s="44" t="s">
        <v>19</v>
      </c>
      <c r="B12" s="1">
        <v>86668</v>
      </c>
      <c r="C12" s="2"/>
      <c r="D12" s="1">
        <v>6485</v>
      </c>
      <c r="E12" s="2"/>
      <c r="F12" s="1">
        <v>20724</v>
      </c>
      <c r="G12" s="1">
        <v>6770</v>
      </c>
      <c r="H12" s="2">
        <v>507</v>
      </c>
      <c r="I12" s="1">
        <v>677363</v>
      </c>
      <c r="J12" s="1">
        <v>52911</v>
      </c>
      <c r="K12" s="7"/>
      <c r="L12" s="8"/>
      <c r="M12" s="26">
        <f t="shared" si="0"/>
        <v>7.4825771911201364E-2</v>
      </c>
      <c r="N12" s="4">
        <f t="shared" si="1"/>
        <v>432333.33333333337</v>
      </c>
      <c r="O12" s="5">
        <f t="shared" si="2"/>
        <v>0.95206476484194291</v>
      </c>
      <c r="P12" s="5"/>
      <c r="Q12" s="22">
        <f t="shared" si="3"/>
        <v>64850</v>
      </c>
      <c r="R12" s="22">
        <f t="shared" si="4"/>
        <v>259400</v>
      </c>
      <c r="S12" s="22">
        <f t="shared" si="5"/>
        <v>108083.33333333334</v>
      </c>
      <c r="T12" s="22">
        <f t="shared" si="6"/>
        <v>54041.666666666672</v>
      </c>
      <c r="U12" s="22">
        <f t="shared" si="7"/>
        <v>6485</v>
      </c>
      <c r="V12" s="19">
        <f t="shared" si="8"/>
        <v>425848.33333333337</v>
      </c>
    </row>
    <row r="13" spans="1:22" ht="15" thickBot="1" x14ac:dyDescent="0.4">
      <c r="A13" s="3" t="s">
        <v>11</v>
      </c>
      <c r="B13" s="1">
        <v>67957</v>
      </c>
      <c r="C13" s="2"/>
      <c r="D13" s="1">
        <v>6097</v>
      </c>
      <c r="E13" s="2"/>
      <c r="F13" s="1">
        <v>12570</v>
      </c>
      <c r="G13" s="1">
        <v>6805</v>
      </c>
      <c r="H13" s="2">
        <v>611</v>
      </c>
      <c r="I13" s="1">
        <v>1077644</v>
      </c>
      <c r="J13" s="1">
        <v>107906</v>
      </c>
      <c r="K13" s="7"/>
      <c r="L13" s="8"/>
      <c r="M13" s="25"/>
      <c r="N13" s="4">
        <f t="shared" si="1"/>
        <v>406466.66666666669</v>
      </c>
      <c r="O13" s="5">
        <f t="shared" si="2"/>
        <v>0.96907495489585038</v>
      </c>
      <c r="P13" s="5"/>
      <c r="Q13" s="22">
        <f>Q10*$N13</f>
        <v>32005185333.333336</v>
      </c>
      <c r="R13" s="22">
        <f>R10*$N13</f>
        <v>128020741333.33334</v>
      </c>
      <c r="S13" s="22">
        <f>S10*$N13</f>
        <v>53341975555.555565</v>
      </c>
      <c r="T13" s="22">
        <f>T10*$N13</f>
        <v>26670987777.777782</v>
      </c>
      <c r="U13" s="22">
        <f>U10*$N13</f>
        <v>3200518533.3333335</v>
      </c>
    </row>
    <row r="14" spans="1:22" ht="15" thickBot="1" x14ac:dyDescent="0.4">
      <c r="A14" s="3" t="s">
        <v>16</v>
      </c>
      <c r="B14" s="1">
        <v>65928</v>
      </c>
      <c r="C14" s="2"/>
      <c r="D14" s="1">
        <v>2648</v>
      </c>
      <c r="E14" s="2"/>
      <c r="F14" s="1">
        <v>57981</v>
      </c>
      <c r="G14" s="1">
        <v>6209</v>
      </c>
      <c r="H14" s="2">
        <v>249</v>
      </c>
      <c r="I14" s="1">
        <v>850674</v>
      </c>
      <c r="J14" s="1">
        <v>80121</v>
      </c>
      <c r="K14" s="8"/>
      <c r="L14" s="8"/>
      <c r="M14" s="24"/>
      <c r="N14" s="4"/>
      <c r="O14" s="5"/>
      <c r="P14" s="5"/>
    </row>
    <row r="15" spans="1:22" ht="15" thickBot="1" x14ac:dyDescent="0.4">
      <c r="A15" s="3" t="s">
        <v>26</v>
      </c>
      <c r="B15" s="1">
        <v>64603</v>
      </c>
      <c r="C15" s="2"/>
      <c r="D15" s="1">
        <v>3074</v>
      </c>
      <c r="E15" s="2"/>
      <c r="F15" s="1">
        <v>56753</v>
      </c>
      <c r="G15" s="1">
        <v>10686</v>
      </c>
      <c r="H15" s="2">
        <v>508</v>
      </c>
      <c r="I15" s="1">
        <v>572731</v>
      </c>
      <c r="J15" s="1">
        <v>94734</v>
      </c>
      <c r="K15" s="8"/>
      <c r="L15" s="8"/>
    </row>
    <row r="16" spans="1:22" ht="15" thickBot="1" x14ac:dyDescent="0.4">
      <c r="A16" s="3" t="s">
        <v>29</v>
      </c>
      <c r="B16" s="1">
        <v>58994</v>
      </c>
      <c r="C16" s="53">
        <v>529</v>
      </c>
      <c r="D16" s="1">
        <v>1645</v>
      </c>
      <c r="E16" s="58">
        <v>25</v>
      </c>
      <c r="F16" s="1">
        <v>49624</v>
      </c>
      <c r="G16" s="1">
        <v>6912</v>
      </c>
      <c r="H16" s="2">
        <v>193</v>
      </c>
      <c r="I16" s="1">
        <v>627248</v>
      </c>
      <c r="J16" s="1">
        <v>73487</v>
      </c>
      <c r="K16" s="7"/>
      <c r="L16" s="8"/>
    </row>
    <row r="17" spans="1:12" ht="15" thickBot="1" x14ac:dyDescent="0.4">
      <c r="A17" s="3" t="s">
        <v>33</v>
      </c>
      <c r="B17" s="1">
        <v>54586</v>
      </c>
      <c r="C17" s="2"/>
      <c r="D17" s="1">
        <v>1342</v>
      </c>
      <c r="E17" s="2"/>
      <c r="F17" s="1">
        <v>45663</v>
      </c>
      <c r="G17" s="1">
        <v>7499</v>
      </c>
      <c r="H17" s="2">
        <v>184</v>
      </c>
      <c r="I17" s="1">
        <v>577449</v>
      </c>
      <c r="J17" s="1">
        <v>79334</v>
      </c>
      <c r="K17" s="8"/>
      <c r="L17" s="8"/>
    </row>
    <row r="18" spans="1:12" ht="15" thickBot="1" x14ac:dyDescent="0.4">
      <c r="A18" s="3" t="s">
        <v>24</v>
      </c>
      <c r="B18" s="1">
        <v>53736</v>
      </c>
      <c r="C18" s="2"/>
      <c r="D18" s="1">
        <v>1275</v>
      </c>
      <c r="E18" s="2"/>
      <c r="F18" s="1">
        <v>15540</v>
      </c>
      <c r="G18" s="1">
        <v>5124</v>
      </c>
      <c r="H18" s="2">
        <v>122</v>
      </c>
      <c r="I18" s="1">
        <v>757345</v>
      </c>
      <c r="J18" s="1">
        <v>72210</v>
      </c>
      <c r="K18" s="7"/>
      <c r="L18" s="8"/>
    </row>
    <row r="19" spans="1:12" ht="15" thickBot="1" x14ac:dyDescent="0.4">
      <c r="A19" s="44" t="s">
        <v>14</v>
      </c>
      <c r="B19" s="1">
        <v>50239</v>
      </c>
      <c r="C19" s="2"/>
      <c r="D19" s="1">
        <v>3117</v>
      </c>
      <c r="E19" s="2"/>
      <c r="F19" s="1">
        <v>7330</v>
      </c>
      <c r="G19" s="1">
        <v>10807</v>
      </c>
      <c r="H19" s="2">
        <v>670</v>
      </c>
      <c r="I19" s="1">
        <v>618064</v>
      </c>
      <c r="J19" s="1">
        <v>132951</v>
      </c>
      <c r="K19" s="7"/>
      <c r="L19" s="8"/>
    </row>
    <row r="20" spans="1:12" ht="15" thickBot="1" x14ac:dyDescent="0.4">
      <c r="A20" s="3" t="s">
        <v>23</v>
      </c>
      <c r="B20" s="1">
        <v>45782</v>
      </c>
      <c r="C20" s="2"/>
      <c r="D20" s="1">
        <v>4263</v>
      </c>
      <c r="E20" s="2"/>
      <c r="F20" s="1">
        <v>32358</v>
      </c>
      <c r="G20" s="1">
        <v>12841</v>
      </c>
      <c r="H20" s="1">
        <v>1196</v>
      </c>
      <c r="I20" s="1">
        <v>397552</v>
      </c>
      <c r="J20" s="1">
        <v>111506</v>
      </c>
      <c r="K20" s="8"/>
      <c r="L20" s="8"/>
    </row>
    <row r="21" spans="1:12" ht="15" thickBot="1" x14ac:dyDescent="0.4">
      <c r="A21" s="44" t="s">
        <v>21</v>
      </c>
      <c r="B21" s="1">
        <v>45609</v>
      </c>
      <c r="C21" s="2"/>
      <c r="D21" s="1">
        <v>2709</v>
      </c>
      <c r="E21" s="2"/>
      <c r="F21" s="1">
        <v>32780</v>
      </c>
      <c r="G21" s="1">
        <v>3902</v>
      </c>
      <c r="H21" s="2">
        <v>232</v>
      </c>
      <c r="I21" s="1">
        <v>659601</v>
      </c>
      <c r="J21" s="1">
        <v>56429</v>
      </c>
      <c r="K21" s="7"/>
      <c r="L21" s="8"/>
    </row>
    <row r="22" spans="1:12" ht="15" thickBot="1" x14ac:dyDescent="0.4">
      <c r="A22" s="3" t="s">
        <v>27</v>
      </c>
      <c r="B22" s="1">
        <v>42633</v>
      </c>
      <c r="C22" s="2"/>
      <c r="D22" s="1">
        <v>2553</v>
      </c>
      <c r="E22" s="2"/>
      <c r="F22" s="1">
        <v>8341</v>
      </c>
      <c r="G22" s="1">
        <v>6333</v>
      </c>
      <c r="H22" s="2">
        <v>379</v>
      </c>
      <c r="I22" s="1">
        <v>418916</v>
      </c>
      <c r="J22" s="1">
        <v>62226</v>
      </c>
      <c r="K22" s="7"/>
      <c r="L22" s="8"/>
    </row>
    <row r="23" spans="1:12" ht="15" thickBot="1" x14ac:dyDescent="0.4">
      <c r="A23" s="3" t="s">
        <v>20</v>
      </c>
      <c r="B23" s="1">
        <v>35553</v>
      </c>
      <c r="C23" s="2"/>
      <c r="D23" s="2">
        <v>531</v>
      </c>
      <c r="E23" s="2"/>
      <c r="F23" s="1">
        <v>11455</v>
      </c>
      <c r="G23" s="1">
        <v>5206</v>
      </c>
      <c r="H23" s="2">
        <v>78</v>
      </c>
      <c r="I23" s="1">
        <v>700105</v>
      </c>
      <c r="J23" s="1">
        <v>102517</v>
      </c>
      <c r="K23" s="7"/>
      <c r="L23" s="8"/>
    </row>
    <row r="24" spans="1:12" ht="15" thickBot="1" x14ac:dyDescent="0.4">
      <c r="A24" s="3" t="s">
        <v>32</v>
      </c>
      <c r="B24" s="1">
        <v>33227</v>
      </c>
      <c r="C24" s="2"/>
      <c r="D24" s="1">
        <v>1416</v>
      </c>
      <c r="E24" s="2"/>
      <c r="F24" s="1">
        <v>2746</v>
      </c>
      <c r="G24" s="1">
        <v>5892</v>
      </c>
      <c r="H24" s="2">
        <v>251</v>
      </c>
      <c r="I24" s="1">
        <v>513137</v>
      </c>
      <c r="J24" s="1">
        <v>90988</v>
      </c>
      <c r="K24" s="7"/>
      <c r="L24" s="8"/>
    </row>
    <row r="25" spans="1:12" ht="15" thickBot="1" x14ac:dyDescent="0.4">
      <c r="A25" s="3" t="s">
        <v>18</v>
      </c>
      <c r="B25" s="1">
        <v>30705</v>
      </c>
      <c r="C25" s="2"/>
      <c r="D25" s="1">
        <v>1651</v>
      </c>
      <c r="E25" s="2"/>
      <c r="F25" s="1">
        <v>24010</v>
      </c>
      <c r="G25" s="1">
        <v>5332</v>
      </c>
      <c r="H25" s="2">
        <v>287</v>
      </c>
      <c r="I25" s="1">
        <v>285130</v>
      </c>
      <c r="J25" s="1">
        <v>49513</v>
      </c>
      <c r="K25" s="8"/>
      <c r="L25" s="8"/>
    </row>
    <row r="26" spans="1:12" ht="15" thickBot="1" x14ac:dyDescent="0.4">
      <c r="A26" s="3" t="s">
        <v>36</v>
      </c>
      <c r="B26" s="1">
        <v>30454</v>
      </c>
      <c r="C26" s="2"/>
      <c r="D26" s="2">
        <v>841</v>
      </c>
      <c r="E26" s="2"/>
      <c r="F26" s="1">
        <v>13639</v>
      </c>
      <c r="G26" s="1">
        <v>6211</v>
      </c>
      <c r="H26" s="2">
        <v>172</v>
      </c>
      <c r="I26" s="1">
        <v>348687</v>
      </c>
      <c r="J26" s="1">
        <v>71114</v>
      </c>
      <c r="K26" s="8"/>
      <c r="L26" s="8"/>
    </row>
    <row r="27" spans="1:12" ht="15" thickBot="1" x14ac:dyDescent="0.4">
      <c r="A27" s="44" t="s">
        <v>9</v>
      </c>
      <c r="B27" s="1">
        <v>29718</v>
      </c>
      <c r="C27" s="2"/>
      <c r="D27" s="1">
        <v>1278</v>
      </c>
      <c r="E27" s="2"/>
      <c r="F27" s="1">
        <v>18764</v>
      </c>
      <c r="G27" s="1">
        <v>3903</v>
      </c>
      <c r="H27" s="2">
        <v>168</v>
      </c>
      <c r="I27" s="1">
        <v>474938</v>
      </c>
      <c r="J27" s="1">
        <v>62370</v>
      </c>
      <c r="K27" s="7"/>
      <c r="L27" s="8"/>
    </row>
    <row r="28" spans="1:12" ht="15" thickBot="1" x14ac:dyDescent="0.4">
      <c r="A28" s="3" t="s">
        <v>41</v>
      </c>
      <c r="B28" s="1">
        <v>26307</v>
      </c>
      <c r="C28" s="53">
        <v>162</v>
      </c>
      <c r="D28" s="2">
        <v>687</v>
      </c>
      <c r="E28" s="58">
        <v>1</v>
      </c>
      <c r="F28" s="1">
        <v>9227</v>
      </c>
      <c r="G28" s="1">
        <v>8338</v>
      </c>
      <c r="H28" s="2">
        <v>218</v>
      </c>
      <c r="I28" s="1">
        <v>263819</v>
      </c>
      <c r="J28" s="1">
        <v>83617</v>
      </c>
      <c r="K28" s="7"/>
      <c r="L28" s="8"/>
    </row>
    <row r="29" spans="1:12" ht="15" thickBot="1" x14ac:dyDescent="0.4">
      <c r="A29" s="3" t="s">
        <v>25</v>
      </c>
      <c r="B29" s="1">
        <v>25701</v>
      </c>
      <c r="C29" s="2"/>
      <c r="D29" s="2">
        <v>659</v>
      </c>
      <c r="E29" s="2"/>
      <c r="F29" s="1">
        <v>14252</v>
      </c>
      <c r="G29" s="1">
        <v>4992</v>
      </c>
      <c r="H29" s="2">
        <v>128</v>
      </c>
      <c r="I29" s="1">
        <v>347193</v>
      </c>
      <c r="J29" s="1">
        <v>67433</v>
      </c>
      <c r="K29" s="7"/>
      <c r="L29" s="8"/>
    </row>
    <row r="30" spans="1:12" ht="15" thickBot="1" x14ac:dyDescent="0.4">
      <c r="A30" s="3" t="s">
        <v>22</v>
      </c>
      <c r="B30" s="1">
        <v>25068</v>
      </c>
      <c r="C30" s="2"/>
      <c r="D30" s="2">
        <v>745</v>
      </c>
      <c r="E30" s="2"/>
      <c r="F30" s="1">
        <v>4780</v>
      </c>
      <c r="G30" s="1">
        <v>4305</v>
      </c>
      <c r="H30" s="2">
        <v>128</v>
      </c>
      <c r="I30" s="1">
        <v>491702</v>
      </c>
      <c r="J30" s="1">
        <v>84450</v>
      </c>
      <c r="K30" s="7"/>
      <c r="L30" s="8"/>
    </row>
    <row r="31" spans="1:12" ht="15" thickBot="1" x14ac:dyDescent="0.4">
      <c r="A31" s="3" t="s">
        <v>30</v>
      </c>
      <c r="B31" s="1">
        <v>22287</v>
      </c>
      <c r="C31" s="2"/>
      <c r="D31" s="2">
        <v>978</v>
      </c>
      <c r="E31" s="2"/>
      <c r="F31" s="1">
        <v>4067</v>
      </c>
      <c r="G31" s="1">
        <v>7489</v>
      </c>
      <c r="H31" s="2">
        <v>329</v>
      </c>
      <c r="I31" s="1">
        <v>263811</v>
      </c>
      <c r="J31" s="1">
        <v>88642</v>
      </c>
      <c r="K31" s="7"/>
      <c r="L31" s="8"/>
    </row>
    <row r="32" spans="1:12" ht="15" thickBot="1" x14ac:dyDescent="0.4">
      <c r="A32" s="3" t="s">
        <v>35</v>
      </c>
      <c r="B32" s="1">
        <v>18838</v>
      </c>
      <c r="C32" s="2"/>
      <c r="D32" s="2">
        <v>981</v>
      </c>
      <c r="E32" s="2"/>
      <c r="F32" s="1">
        <v>13851</v>
      </c>
      <c r="G32" s="1">
        <v>3069</v>
      </c>
      <c r="H32" s="2">
        <v>160</v>
      </c>
      <c r="I32" s="1">
        <v>355038</v>
      </c>
      <c r="J32" s="1">
        <v>57848</v>
      </c>
      <c r="K32" s="7"/>
      <c r="L32" s="8"/>
    </row>
    <row r="33" spans="1:12" ht="15" thickBot="1" x14ac:dyDescent="0.4">
      <c r="A33" s="3" t="s">
        <v>50</v>
      </c>
      <c r="B33" s="1">
        <v>17957</v>
      </c>
      <c r="C33" s="2"/>
      <c r="D33" s="2">
        <v>249</v>
      </c>
      <c r="E33" s="2"/>
      <c r="F33" s="1">
        <v>5728</v>
      </c>
      <c r="G33" s="1">
        <v>9283</v>
      </c>
      <c r="H33" s="2">
        <v>129</v>
      </c>
      <c r="I33" s="1">
        <v>158827</v>
      </c>
      <c r="J33" s="1">
        <v>82106</v>
      </c>
      <c r="K33" s="7"/>
      <c r="L33" s="8"/>
    </row>
    <row r="34" spans="1:12" ht="15" thickBot="1" x14ac:dyDescent="0.4">
      <c r="A34" s="3" t="s">
        <v>28</v>
      </c>
      <c r="B34" s="1">
        <v>17906</v>
      </c>
      <c r="C34" s="2"/>
      <c r="D34" s="2">
        <v>158</v>
      </c>
      <c r="E34" s="2"/>
      <c r="F34" s="1">
        <v>7885</v>
      </c>
      <c r="G34" s="1">
        <v>5585</v>
      </c>
      <c r="H34" s="2">
        <v>49</v>
      </c>
      <c r="I34" s="1">
        <v>299312</v>
      </c>
      <c r="J34" s="1">
        <v>93361</v>
      </c>
      <c r="K34" s="8"/>
      <c r="L34" s="8"/>
    </row>
    <row r="35" spans="1:12" ht="15" thickBot="1" x14ac:dyDescent="0.4">
      <c r="A35" s="3" t="s">
        <v>40</v>
      </c>
      <c r="B35" s="1">
        <v>16459</v>
      </c>
      <c r="C35" s="2"/>
      <c r="D35" s="2">
        <v>903</v>
      </c>
      <c r="E35" s="2"/>
      <c r="F35" s="1">
        <v>14002</v>
      </c>
      <c r="G35" s="1">
        <v>15537</v>
      </c>
      <c r="H35" s="2">
        <v>852</v>
      </c>
      <c r="I35" s="1">
        <v>218668</v>
      </c>
      <c r="J35" s="1">
        <v>206415</v>
      </c>
      <c r="K35" s="8"/>
      <c r="L35" s="8"/>
    </row>
    <row r="36" spans="1:12" ht="15" thickBot="1" x14ac:dyDescent="0.4">
      <c r="A36" s="3" t="s">
        <v>34</v>
      </c>
      <c r="B36" s="1">
        <v>16083</v>
      </c>
      <c r="C36" s="2"/>
      <c r="D36" s="2">
        <v>227</v>
      </c>
      <c r="E36" s="2"/>
      <c r="F36" s="1">
        <v>5063</v>
      </c>
      <c r="G36" s="1">
        <v>5329</v>
      </c>
      <c r="H36" s="2">
        <v>75</v>
      </c>
      <c r="I36" s="1">
        <v>256339</v>
      </c>
      <c r="J36" s="1">
        <v>84942</v>
      </c>
      <c r="K36" s="7"/>
      <c r="L36" s="8"/>
    </row>
    <row r="37" spans="1:12" ht="15" thickBot="1" x14ac:dyDescent="0.4">
      <c r="A37" s="3" t="s">
        <v>38</v>
      </c>
      <c r="B37" s="1">
        <v>13839</v>
      </c>
      <c r="C37" s="2"/>
      <c r="D37" s="2">
        <v>526</v>
      </c>
      <c r="E37" s="2"/>
      <c r="F37" s="1">
        <v>9779</v>
      </c>
      <c r="G37" s="1">
        <v>3098</v>
      </c>
      <c r="H37" s="2">
        <v>118</v>
      </c>
      <c r="I37" s="1">
        <v>352215</v>
      </c>
      <c r="J37" s="1">
        <v>78836</v>
      </c>
      <c r="K37" s="7"/>
      <c r="L37" s="8"/>
    </row>
    <row r="38" spans="1:12" ht="15" thickBot="1" x14ac:dyDescent="0.4">
      <c r="A38" s="3" t="s">
        <v>31</v>
      </c>
      <c r="B38" s="1">
        <v>13535</v>
      </c>
      <c r="C38" s="2"/>
      <c r="D38" s="2">
        <v>489</v>
      </c>
      <c r="E38" s="2"/>
      <c r="F38" s="1">
        <v>3501</v>
      </c>
      <c r="G38" s="1">
        <v>4394</v>
      </c>
      <c r="H38" s="2">
        <v>159</v>
      </c>
      <c r="I38" s="1">
        <v>280618</v>
      </c>
      <c r="J38" s="1">
        <v>91105</v>
      </c>
      <c r="K38" s="7"/>
      <c r="L38" s="8"/>
    </row>
    <row r="39" spans="1:12" ht="15" thickBot="1" x14ac:dyDescent="0.4">
      <c r="A39" s="3" t="s">
        <v>45</v>
      </c>
      <c r="B39" s="1">
        <v>12518</v>
      </c>
      <c r="C39" s="2"/>
      <c r="D39" s="2">
        <v>259</v>
      </c>
      <c r="E39" s="2"/>
      <c r="F39" s="1">
        <v>4645</v>
      </c>
      <c r="G39" s="1">
        <v>4297</v>
      </c>
      <c r="H39" s="2">
        <v>89</v>
      </c>
      <c r="I39" s="1">
        <v>155013</v>
      </c>
      <c r="J39" s="1">
        <v>53208</v>
      </c>
      <c r="K39" s="7"/>
      <c r="L39" s="8"/>
    </row>
    <row r="40" spans="1:12" ht="15" thickBot="1" x14ac:dyDescent="0.4">
      <c r="A40" s="3" t="s">
        <v>43</v>
      </c>
      <c r="B40" s="1">
        <v>10820</v>
      </c>
      <c r="C40" s="2"/>
      <c r="D40" s="2">
        <v>435</v>
      </c>
      <c r="E40" s="2"/>
      <c r="F40" s="1">
        <v>3926</v>
      </c>
      <c r="G40" s="1">
        <v>11112</v>
      </c>
      <c r="H40" s="2">
        <v>447</v>
      </c>
      <c r="I40" s="1">
        <v>96723</v>
      </c>
      <c r="J40" s="1">
        <v>99329</v>
      </c>
      <c r="K40" s="8"/>
      <c r="L40" s="8"/>
    </row>
    <row r="41" spans="1:12" ht="15" thickBot="1" x14ac:dyDescent="0.4">
      <c r="A41" s="44" t="s">
        <v>46</v>
      </c>
      <c r="B41" s="1">
        <v>10733</v>
      </c>
      <c r="C41" s="2"/>
      <c r="D41" s="2">
        <v>369</v>
      </c>
      <c r="E41" s="2"/>
      <c r="F41" s="1">
        <v>2716</v>
      </c>
      <c r="G41" s="1">
        <v>2712</v>
      </c>
      <c r="H41" s="2">
        <v>93</v>
      </c>
      <c r="I41" s="1">
        <v>296988</v>
      </c>
      <c r="J41" s="1">
        <v>75054</v>
      </c>
      <c r="K41" s="7"/>
      <c r="L41" s="8"/>
    </row>
    <row r="42" spans="1:12" ht="15" thickBot="1" x14ac:dyDescent="0.4">
      <c r="A42" s="44" t="s">
        <v>44</v>
      </c>
      <c r="B42" s="1">
        <v>10694</v>
      </c>
      <c r="C42" s="2"/>
      <c r="D42" s="2">
        <v>469</v>
      </c>
      <c r="E42" s="2"/>
      <c r="F42" s="1">
        <v>5483</v>
      </c>
      <c r="G42" s="1">
        <v>5100</v>
      </c>
      <c r="H42" s="2">
        <v>224</v>
      </c>
      <c r="I42" s="1">
        <v>298076</v>
      </c>
      <c r="J42" s="1">
        <v>142156</v>
      </c>
      <c r="K42" s="7"/>
      <c r="L42" s="8"/>
    </row>
    <row r="43" spans="1:12" ht="21.5" thickBot="1" x14ac:dyDescent="0.4">
      <c r="A43" s="3" t="s">
        <v>63</v>
      </c>
      <c r="B43" s="1">
        <v>10058</v>
      </c>
      <c r="C43" s="2"/>
      <c r="D43" s="2">
        <v>535</v>
      </c>
      <c r="E43" s="2"/>
      <c r="F43" s="1">
        <v>8341</v>
      </c>
      <c r="G43" s="1">
        <v>14252</v>
      </c>
      <c r="H43" s="2">
        <v>758</v>
      </c>
      <c r="I43" s="1">
        <v>82004</v>
      </c>
      <c r="J43" s="1">
        <v>116194</v>
      </c>
      <c r="K43" s="8"/>
      <c r="L43" s="8"/>
    </row>
    <row r="44" spans="1:12" ht="15" thickBot="1" x14ac:dyDescent="0.4">
      <c r="A44" s="3" t="s">
        <v>37</v>
      </c>
      <c r="B44" s="1">
        <v>7083</v>
      </c>
      <c r="C44" s="2"/>
      <c r="D44" s="2">
        <v>192</v>
      </c>
      <c r="E44" s="2"/>
      <c r="F44" s="1">
        <v>4303</v>
      </c>
      <c r="G44" s="1">
        <v>1679</v>
      </c>
      <c r="H44" s="2">
        <v>46</v>
      </c>
      <c r="I44" s="1">
        <v>206381</v>
      </c>
      <c r="J44" s="1">
        <v>48932</v>
      </c>
      <c r="K44" s="7"/>
      <c r="L44" s="8"/>
    </row>
    <row r="45" spans="1:12" ht="15" thickBot="1" x14ac:dyDescent="0.4">
      <c r="A45" s="3" t="s">
        <v>54</v>
      </c>
      <c r="B45" s="1">
        <v>6326</v>
      </c>
      <c r="C45" s="2"/>
      <c r="D45" s="2">
        <v>81</v>
      </c>
      <c r="E45" s="2"/>
      <c r="F45" s="2">
        <v>808</v>
      </c>
      <c r="G45" s="1">
        <v>7151</v>
      </c>
      <c r="H45" s="2">
        <v>92</v>
      </c>
      <c r="I45" s="1">
        <v>73329</v>
      </c>
      <c r="J45" s="1">
        <v>82890</v>
      </c>
      <c r="K45" s="8"/>
      <c r="L45" s="8"/>
    </row>
    <row r="46" spans="1:12" ht="15" thickBot="1" x14ac:dyDescent="0.4">
      <c r="A46" s="3" t="s">
        <v>42</v>
      </c>
      <c r="B46" s="1">
        <v>5558</v>
      </c>
      <c r="C46" s="2"/>
      <c r="D46" s="2">
        <v>339</v>
      </c>
      <c r="E46" s="2"/>
      <c r="F46" s="2">
        <v>929</v>
      </c>
      <c r="G46" s="1">
        <v>4088</v>
      </c>
      <c r="H46" s="2">
        <v>249</v>
      </c>
      <c r="I46" s="1">
        <v>126450</v>
      </c>
      <c r="J46" s="1">
        <v>92998</v>
      </c>
      <c r="K46" s="8"/>
      <c r="L46" s="8"/>
    </row>
    <row r="47" spans="1:12" ht="15" thickBot="1" x14ac:dyDescent="0.4">
      <c r="A47" s="3" t="s">
        <v>49</v>
      </c>
      <c r="B47" s="1">
        <v>4254</v>
      </c>
      <c r="C47" s="2"/>
      <c r="D47" s="2">
        <v>89</v>
      </c>
      <c r="E47" s="2"/>
      <c r="F47" s="2">
        <v>760</v>
      </c>
      <c r="G47" s="1">
        <v>2380</v>
      </c>
      <c r="H47" s="2">
        <v>50</v>
      </c>
      <c r="I47" s="1">
        <v>75730</v>
      </c>
      <c r="J47" s="1">
        <v>42377</v>
      </c>
      <c r="K47" s="7"/>
      <c r="L47" s="8"/>
    </row>
    <row r="48" spans="1:12" ht="15" thickBot="1" x14ac:dyDescent="0.4">
      <c r="A48" s="3" t="s">
        <v>53</v>
      </c>
      <c r="B48" s="1">
        <v>3313</v>
      </c>
      <c r="C48" s="2"/>
      <c r="D48" s="2">
        <v>77</v>
      </c>
      <c r="E48" s="2"/>
      <c r="F48" s="2">
        <v>284</v>
      </c>
      <c r="G48" s="1">
        <v>4347</v>
      </c>
      <c r="H48" s="2">
        <v>101</v>
      </c>
      <c r="I48" s="1">
        <v>97453</v>
      </c>
      <c r="J48" s="1">
        <v>127881</v>
      </c>
      <c r="K48" s="8"/>
      <c r="L48" s="8"/>
    </row>
    <row r="49" spans="1:12" ht="15" thickBot="1" x14ac:dyDescent="0.4">
      <c r="A49" s="3" t="s">
        <v>39</v>
      </c>
      <c r="B49" s="1">
        <v>2971</v>
      </c>
      <c r="C49" s="2"/>
      <c r="D49" s="2">
        <v>102</v>
      </c>
      <c r="E49" s="2"/>
      <c r="F49" s="2">
        <v>478</v>
      </c>
      <c r="G49" s="1">
        <v>2210</v>
      </c>
      <c r="H49" s="2">
        <v>76</v>
      </c>
      <c r="I49" s="1">
        <v>85762</v>
      </c>
      <c r="J49" s="1">
        <v>63801</v>
      </c>
      <c r="K49" s="7"/>
      <c r="L49" s="8"/>
    </row>
    <row r="50" spans="1:12" ht="15" thickBot="1" x14ac:dyDescent="0.4">
      <c r="A50" s="3" t="s">
        <v>56</v>
      </c>
      <c r="B50" s="1">
        <v>2571</v>
      </c>
      <c r="C50" s="2"/>
      <c r="D50" s="2">
        <v>90</v>
      </c>
      <c r="E50" s="2"/>
      <c r="F50" s="2">
        <v>755</v>
      </c>
      <c r="G50" s="1">
        <v>1435</v>
      </c>
      <c r="H50" s="2">
        <v>50</v>
      </c>
      <c r="I50" s="1">
        <v>153393</v>
      </c>
      <c r="J50" s="1">
        <v>85592</v>
      </c>
      <c r="K50" s="8"/>
      <c r="L50" s="8"/>
    </row>
    <row r="51" spans="1:12" ht="15" thickBot="1" x14ac:dyDescent="0.4">
      <c r="A51" s="3" t="s">
        <v>55</v>
      </c>
      <c r="B51" s="1">
        <v>1230</v>
      </c>
      <c r="C51" s="2"/>
      <c r="D51" s="2">
        <v>20</v>
      </c>
      <c r="E51" s="2"/>
      <c r="F51" s="2">
        <v>279</v>
      </c>
      <c r="G51" s="1">
        <v>2125</v>
      </c>
      <c r="H51" s="2">
        <v>35</v>
      </c>
      <c r="I51" s="1">
        <v>37708</v>
      </c>
      <c r="J51" s="1">
        <v>65153</v>
      </c>
      <c r="K51" s="7"/>
      <c r="L51" s="8"/>
    </row>
    <row r="52" spans="1:12" ht="15" thickBot="1" x14ac:dyDescent="0.4">
      <c r="A52" s="3" t="s">
        <v>48</v>
      </c>
      <c r="B52" s="1">
        <v>1163</v>
      </c>
      <c r="C52" s="2"/>
      <c r="D52" s="2">
        <v>56</v>
      </c>
      <c r="E52" s="2"/>
      <c r="F52" s="2">
        <v>181</v>
      </c>
      <c r="G52" s="1">
        <v>1864</v>
      </c>
      <c r="H52" s="2">
        <v>90</v>
      </c>
      <c r="I52" s="1">
        <v>58607</v>
      </c>
      <c r="J52" s="1">
        <v>93923</v>
      </c>
      <c r="K52" s="8"/>
      <c r="L52" s="8"/>
    </row>
    <row r="53" spans="1:12" ht="15" thickBot="1" x14ac:dyDescent="0.4">
      <c r="A53" s="3" t="s">
        <v>47</v>
      </c>
      <c r="B53" s="2">
        <v>816</v>
      </c>
      <c r="C53" s="2"/>
      <c r="D53" s="2">
        <v>17</v>
      </c>
      <c r="E53" s="2"/>
      <c r="F53" s="2">
        <v>130</v>
      </c>
      <c r="G53" s="2">
        <v>576</v>
      </c>
      <c r="H53" s="2">
        <v>12</v>
      </c>
      <c r="I53" s="1">
        <v>80394</v>
      </c>
      <c r="J53" s="1">
        <v>56781</v>
      </c>
      <c r="K53" s="7"/>
      <c r="L53" s="8"/>
    </row>
    <row r="54" spans="1:12" ht="15" thickBot="1" x14ac:dyDescent="0.4">
      <c r="A54" s="3" t="s">
        <v>52</v>
      </c>
      <c r="B54" s="2">
        <v>761</v>
      </c>
      <c r="C54" s="2"/>
      <c r="D54" s="2">
        <v>12</v>
      </c>
      <c r="E54" s="2"/>
      <c r="F54" s="2">
        <v>258</v>
      </c>
      <c r="G54" s="1">
        <v>1040</v>
      </c>
      <c r="H54" s="2">
        <v>16</v>
      </c>
      <c r="I54" s="1">
        <v>90824</v>
      </c>
      <c r="J54" s="1">
        <v>124154</v>
      </c>
      <c r="K54" s="8"/>
      <c r="L54" s="8"/>
    </row>
    <row r="55" spans="1:12" ht="15" thickBot="1" x14ac:dyDescent="0.4">
      <c r="A55" s="3" t="s">
        <v>51</v>
      </c>
      <c r="B55" s="2">
        <v>740</v>
      </c>
      <c r="C55" s="2"/>
      <c r="D55" s="2">
        <v>21</v>
      </c>
      <c r="E55" s="2"/>
      <c r="F55" s="2">
        <v>169</v>
      </c>
      <c r="G55" s="2">
        <v>692</v>
      </c>
      <c r="H55" s="2">
        <v>20</v>
      </c>
      <c r="I55" s="1">
        <v>71305</v>
      </c>
      <c r="J55" s="1">
        <v>66716</v>
      </c>
      <c r="K55" s="7"/>
      <c r="L55" s="8"/>
    </row>
    <row r="56" spans="1:12" ht="15" thickBot="1" x14ac:dyDescent="0.4">
      <c r="A56" s="3" t="s">
        <v>64</v>
      </c>
      <c r="B56" s="2">
        <v>225</v>
      </c>
      <c r="C56" s="53">
        <v>3</v>
      </c>
      <c r="D56" s="2">
        <v>5</v>
      </c>
      <c r="E56" s="2"/>
      <c r="F56" s="2">
        <v>47</v>
      </c>
      <c r="G56" s="2"/>
      <c r="H56" s="2"/>
      <c r="I56" s="1">
        <v>10415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6685</v>
      </c>
      <c r="C58" s="53">
        <v>121</v>
      </c>
      <c r="D58" s="2">
        <v>149</v>
      </c>
      <c r="E58" s="2"/>
      <c r="F58" s="1">
        <v>5417</v>
      </c>
      <c r="G58" s="1">
        <v>1974</v>
      </c>
      <c r="H58" s="2">
        <v>44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2" t="s">
        <v>66</v>
      </c>
      <c r="B59" s="63">
        <v>76</v>
      </c>
      <c r="C59" s="63"/>
      <c r="D59" s="63">
        <v>6</v>
      </c>
      <c r="E59" s="63"/>
      <c r="F59" s="63">
        <v>6</v>
      </c>
      <c r="G59" s="63"/>
      <c r="H59" s="63"/>
      <c r="I59" s="64">
        <v>2653</v>
      </c>
      <c r="J59" s="63"/>
      <c r="K59" s="65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01DE9F01-06FE-4982-9436-35A93E5DDA93}"/>
    <hyperlink ref="A6" r:id="rId2" display="https://www.worldometers.info/coronavirus/usa/california/" xr:uid="{595126B7-6F09-415B-B1A6-E8D173871F7F}"/>
    <hyperlink ref="A7" r:id="rId3" display="https://www.worldometers.info/coronavirus/usa/new-jersey/" xr:uid="{84FF718B-8C1E-407A-973F-260EE0448288}"/>
    <hyperlink ref="A8" r:id="rId4" display="https://www.worldometers.info/coronavirus/usa/illinois/" xr:uid="{5B041973-2671-4A29-AAEC-03CE5F6EC424}"/>
    <hyperlink ref="A9" r:id="rId5" display="https://www.worldometers.info/coronavirus/usa/texas/" xr:uid="{6520D23B-8C15-49E3-ACCB-6D207CE878BC}"/>
    <hyperlink ref="A10" r:id="rId6" display="https://www.worldometers.info/coronavirus/usa/massachusetts/" xr:uid="{FD107082-1D3A-44AC-8188-9427C308D637}"/>
    <hyperlink ref="A11" r:id="rId7" display="https://www.worldometers.info/coronavirus/usa/florida/" xr:uid="{6F625AEE-202E-4C3C-B10E-C96429CCB683}"/>
    <hyperlink ref="A12" r:id="rId8" display="https://www.worldometers.info/coronavirus/usa/pennsylvania/" xr:uid="{33A58A3E-BC3C-4EBA-8BBC-7572CDF8E517}"/>
    <hyperlink ref="A19" r:id="rId9" display="https://www.worldometers.info/coronavirus/usa/louisiana/" xr:uid="{49AA8ACE-0422-42BC-975E-FF67943F5845}"/>
    <hyperlink ref="A21" r:id="rId10" display="https://www.worldometers.info/coronavirus/usa/ohio/" xr:uid="{07A662B9-2321-4786-AE50-0AFD5A3BBDC8}"/>
    <hyperlink ref="A27" r:id="rId11" display="https://www.worldometers.info/coronavirus/usa/washington/" xr:uid="{204FB7E4-1ACE-4C9E-8B00-4D2B00C4B0EC}"/>
    <hyperlink ref="A41" r:id="rId12" display="https://www.worldometers.info/coronavirus/usa/oklahoma/" xr:uid="{242A153C-141E-4F95-A08B-E089DBABCB08}"/>
    <hyperlink ref="A42" r:id="rId13" display="https://www.worldometers.info/coronavirus/usa/new-mexico/" xr:uid="{7BFACE9A-B08F-4CDD-92CB-F96B7F7D8DF3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30454</v>
      </c>
      <c r="C2" s="2"/>
      <c r="D2" s="2">
        <v>841</v>
      </c>
      <c r="E2" s="2"/>
      <c r="F2" s="1">
        <v>13639</v>
      </c>
      <c r="G2" s="1">
        <v>6211</v>
      </c>
      <c r="H2" s="2">
        <v>172</v>
      </c>
      <c r="I2" s="1">
        <v>348687</v>
      </c>
      <c r="J2" s="1">
        <v>71114</v>
      </c>
      <c r="K2" s="42"/>
      <c r="L2" s="48">
        <f>IFERROR(B2/I2,0)</f>
        <v>8.7339074872306688E-2</v>
      </c>
      <c r="M2" s="49">
        <f>IFERROR(H2/G2,0)</f>
        <v>2.7692803091289648E-2</v>
      </c>
      <c r="N2" s="47">
        <f>D2*250</f>
        <v>210250</v>
      </c>
      <c r="O2" s="50">
        <f>ABS(N2-B2)/B2</f>
        <v>5.9038549944178103</v>
      </c>
    </row>
    <row r="3" spans="1:15" ht="15" thickBot="1" x14ac:dyDescent="0.35">
      <c r="A3" s="3" t="s">
        <v>52</v>
      </c>
      <c r="B3" s="2">
        <v>761</v>
      </c>
      <c r="C3" s="2"/>
      <c r="D3" s="2">
        <v>12</v>
      </c>
      <c r="E3" s="2"/>
      <c r="F3" s="2">
        <v>258</v>
      </c>
      <c r="G3" s="1">
        <v>1040</v>
      </c>
      <c r="H3" s="2">
        <v>16</v>
      </c>
      <c r="I3" s="1">
        <v>90824</v>
      </c>
      <c r="J3" s="1">
        <v>124154</v>
      </c>
      <c r="K3" s="41"/>
      <c r="L3" s="48">
        <f>IFERROR(B3/I3,0)</f>
        <v>8.378842596670483E-3</v>
      </c>
      <c r="M3" s="49">
        <f>IFERROR(H3/G3,0)</f>
        <v>1.5384615384615385E-2</v>
      </c>
      <c r="N3" s="47">
        <f>D3*250</f>
        <v>3000</v>
      </c>
      <c r="O3" s="50">
        <f t="shared" ref="O3:O56" si="0">ABS(N3-B3)/B3</f>
        <v>2.9421813403416559</v>
      </c>
    </row>
    <row r="4" spans="1:15" ht="14.5" thickBot="1" x14ac:dyDescent="0.35">
      <c r="A4" s="3" t="s">
        <v>33</v>
      </c>
      <c r="B4" s="1">
        <v>54586</v>
      </c>
      <c r="C4" s="2"/>
      <c r="D4" s="1">
        <v>1342</v>
      </c>
      <c r="E4" s="2"/>
      <c r="F4" s="1">
        <v>45663</v>
      </c>
      <c r="G4" s="1">
        <v>7499</v>
      </c>
      <c r="H4" s="2">
        <v>184</v>
      </c>
      <c r="I4" s="1">
        <v>577449</v>
      </c>
      <c r="J4" s="1">
        <v>79334</v>
      </c>
      <c r="K4" s="42"/>
      <c r="L4" s="48">
        <f>IFERROR(B4/I4,0)</f>
        <v>9.4529560186267528E-2</v>
      </c>
      <c r="M4" s="49">
        <f>IFERROR(H4/G4,0)</f>
        <v>2.4536604880650754E-2</v>
      </c>
      <c r="N4" s="47">
        <f>D4*250</f>
        <v>335500</v>
      </c>
      <c r="O4" s="50">
        <f t="shared" si="0"/>
        <v>5.1462646099732536</v>
      </c>
    </row>
    <row r="5" spans="1:15" ht="12.5" customHeight="1" thickBot="1" x14ac:dyDescent="0.35">
      <c r="A5" s="3" t="s">
        <v>34</v>
      </c>
      <c r="B5" s="1">
        <v>16083</v>
      </c>
      <c r="C5" s="2"/>
      <c r="D5" s="2">
        <v>227</v>
      </c>
      <c r="E5" s="2"/>
      <c r="F5" s="1">
        <v>5063</v>
      </c>
      <c r="G5" s="1">
        <v>5329</v>
      </c>
      <c r="H5" s="2">
        <v>75</v>
      </c>
      <c r="I5" s="1">
        <v>256339</v>
      </c>
      <c r="J5" s="1">
        <v>84942</v>
      </c>
      <c r="K5" s="42"/>
      <c r="L5" s="48">
        <f>IFERROR(B5/I5,0)</f>
        <v>6.2741135761628153E-2</v>
      </c>
      <c r="M5" s="49">
        <f>IFERROR(H5/G5,0)</f>
        <v>1.40739350722462E-2</v>
      </c>
      <c r="N5" s="47">
        <f>D5*250</f>
        <v>56750</v>
      </c>
      <c r="O5" s="50">
        <f t="shared" si="0"/>
        <v>2.5285705403220793</v>
      </c>
    </row>
    <row r="6" spans="1:15" ht="15" thickBot="1" x14ac:dyDescent="0.35">
      <c r="A6" s="44" t="s">
        <v>10</v>
      </c>
      <c r="B6" s="1">
        <v>184715</v>
      </c>
      <c r="C6" s="53">
        <v>620</v>
      </c>
      <c r="D6" s="1">
        <v>5565</v>
      </c>
      <c r="E6" s="2"/>
      <c r="F6" s="1">
        <v>129740</v>
      </c>
      <c r="G6" s="1">
        <v>4675</v>
      </c>
      <c r="H6" s="2">
        <v>141</v>
      </c>
      <c r="I6" s="1">
        <v>3411686</v>
      </c>
      <c r="J6" s="1">
        <v>86345</v>
      </c>
      <c r="K6" s="42"/>
      <c r="L6" s="48">
        <f>IFERROR(B6/I6,0)</f>
        <v>5.4141852444802949E-2</v>
      </c>
      <c r="M6" s="49">
        <f>IFERROR(H6/G6,0)</f>
        <v>3.016042780748663E-2</v>
      </c>
      <c r="N6" s="47">
        <f>D6*250</f>
        <v>1391250</v>
      </c>
      <c r="O6" s="50">
        <f t="shared" si="0"/>
        <v>6.5318734266302139</v>
      </c>
    </row>
    <row r="7" spans="1:15" ht="14.5" thickBot="1" x14ac:dyDescent="0.35">
      <c r="A7" s="3" t="s">
        <v>18</v>
      </c>
      <c r="B7" s="1">
        <v>30705</v>
      </c>
      <c r="C7" s="2"/>
      <c r="D7" s="1">
        <v>1651</v>
      </c>
      <c r="E7" s="2"/>
      <c r="F7" s="1">
        <v>24010</v>
      </c>
      <c r="G7" s="1">
        <v>5332</v>
      </c>
      <c r="H7" s="2">
        <v>287</v>
      </c>
      <c r="I7" s="1">
        <v>285130</v>
      </c>
      <c r="J7" s="1">
        <v>49513</v>
      </c>
      <c r="K7" s="42"/>
      <c r="L7" s="48">
        <f>IFERROR(B7/I7,0)</f>
        <v>0.10768772139024305</v>
      </c>
      <c r="M7" s="49">
        <f>IFERROR(H7/G7,0)</f>
        <v>5.3825956489122279E-2</v>
      </c>
      <c r="N7" s="47">
        <f>D7*250</f>
        <v>412750</v>
      </c>
      <c r="O7" s="50">
        <f t="shared" si="0"/>
        <v>12.442436085328122</v>
      </c>
    </row>
    <row r="8" spans="1:15" ht="14.5" thickBot="1" x14ac:dyDescent="0.35">
      <c r="A8" s="3" t="s">
        <v>23</v>
      </c>
      <c r="B8" s="1">
        <v>45782</v>
      </c>
      <c r="C8" s="2"/>
      <c r="D8" s="1">
        <v>4263</v>
      </c>
      <c r="E8" s="2"/>
      <c r="F8" s="1">
        <v>32358</v>
      </c>
      <c r="G8" s="1">
        <v>12841</v>
      </c>
      <c r="H8" s="1">
        <v>1196</v>
      </c>
      <c r="I8" s="1">
        <v>397552</v>
      </c>
      <c r="J8" s="1">
        <v>111506</v>
      </c>
      <c r="K8" s="42"/>
      <c r="L8" s="48">
        <f>IFERROR(B8/I8,0)</f>
        <v>0.11515977784038314</v>
      </c>
      <c r="M8" s="49">
        <f>IFERROR(H8/G8,0)</f>
        <v>9.3139163616540774E-2</v>
      </c>
      <c r="N8" s="47">
        <f>D8*250</f>
        <v>1065750</v>
      </c>
      <c r="O8" s="50">
        <f t="shared" si="0"/>
        <v>22.278799528198856</v>
      </c>
    </row>
    <row r="9" spans="1:15" ht="15" thickBot="1" x14ac:dyDescent="0.35">
      <c r="A9" s="3" t="s">
        <v>43</v>
      </c>
      <c r="B9" s="1">
        <v>10820</v>
      </c>
      <c r="C9" s="2"/>
      <c r="D9" s="2">
        <v>435</v>
      </c>
      <c r="E9" s="2"/>
      <c r="F9" s="1">
        <v>3926</v>
      </c>
      <c r="G9" s="1">
        <v>11112</v>
      </c>
      <c r="H9" s="2">
        <v>447</v>
      </c>
      <c r="I9" s="1">
        <v>96723</v>
      </c>
      <c r="J9" s="1">
        <v>99329</v>
      </c>
      <c r="K9" s="41"/>
      <c r="L9" s="48">
        <f>IFERROR(B9/I9,0)</f>
        <v>0.1118658436979829</v>
      </c>
      <c r="M9" s="49">
        <f>IFERROR(H9/G9,0)</f>
        <v>4.0226781857451405E-2</v>
      </c>
      <c r="N9" s="47">
        <f>D9*250</f>
        <v>108750</v>
      </c>
      <c r="O9" s="50">
        <f t="shared" si="0"/>
        <v>9.0508317929759698</v>
      </c>
    </row>
    <row r="10" spans="1:15" ht="14.5" thickBot="1" x14ac:dyDescent="0.35">
      <c r="A10" s="3" t="s">
        <v>63</v>
      </c>
      <c r="B10" s="1">
        <v>10058</v>
      </c>
      <c r="C10" s="2"/>
      <c r="D10" s="2">
        <v>535</v>
      </c>
      <c r="E10" s="2"/>
      <c r="F10" s="1">
        <v>8341</v>
      </c>
      <c r="G10" s="1">
        <v>14252</v>
      </c>
      <c r="H10" s="2">
        <v>758</v>
      </c>
      <c r="I10" s="1">
        <v>82004</v>
      </c>
      <c r="J10" s="1">
        <v>116194</v>
      </c>
      <c r="K10" s="42"/>
      <c r="L10" s="48">
        <f>IFERROR(B10/I10,0)</f>
        <v>0.12265255353397395</v>
      </c>
      <c r="M10" s="49">
        <f>IFERROR(H10/G10,0)</f>
        <v>5.3185517822060061E-2</v>
      </c>
      <c r="N10" s="47">
        <f>D10*250</f>
        <v>133750</v>
      </c>
      <c r="O10" s="50">
        <f t="shared" si="0"/>
        <v>12.297872340425531</v>
      </c>
    </row>
    <row r="11" spans="1:15" ht="15" thickBot="1" x14ac:dyDescent="0.35">
      <c r="A11" s="44" t="s">
        <v>13</v>
      </c>
      <c r="B11" s="1">
        <v>100217</v>
      </c>
      <c r="C11" s="2"/>
      <c r="D11" s="1">
        <v>3176</v>
      </c>
      <c r="E11" s="2"/>
      <c r="F11" s="1">
        <v>77524</v>
      </c>
      <c r="G11" s="1">
        <v>4666</v>
      </c>
      <c r="H11" s="2">
        <v>148</v>
      </c>
      <c r="I11" s="1">
        <v>1618540</v>
      </c>
      <c r="J11" s="1">
        <v>75359</v>
      </c>
      <c r="K11" s="41"/>
      <c r="L11" s="48">
        <f>IFERROR(B11/I11,0)</f>
        <v>6.1918148454780234E-2</v>
      </c>
      <c r="M11" s="49">
        <f>IFERROR(H11/G11,0)</f>
        <v>3.1718816973853405E-2</v>
      </c>
      <c r="N11" s="47">
        <f>D11*250</f>
        <v>794000</v>
      </c>
      <c r="O11" s="50">
        <f t="shared" si="0"/>
        <v>6.9228075077082734</v>
      </c>
    </row>
    <row r="12" spans="1:15" ht="15" thickBot="1" x14ac:dyDescent="0.35">
      <c r="A12" s="3" t="s">
        <v>16</v>
      </c>
      <c r="B12" s="1">
        <v>65928</v>
      </c>
      <c r="C12" s="2"/>
      <c r="D12" s="1">
        <v>2648</v>
      </c>
      <c r="E12" s="2"/>
      <c r="F12" s="1">
        <v>57981</v>
      </c>
      <c r="G12" s="1">
        <v>6209</v>
      </c>
      <c r="H12" s="2">
        <v>249</v>
      </c>
      <c r="I12" s="1">
        <v>850674</v>
      </c>
      <c r="J12" s="1">
        <v>80121</v>
      </c>
      <c r="K12" s="41"/>
      <c r="L12" s="48">
        <f>IFERROR(B12/I12,0)</f>
        <v>7.7500899286918376E-2</v>
      </c>
      <c r="M12" s="49">
        <f>IFERROR(H12/G12,0)</f>
        <v>4.0103076179739086E-2</v>
      </c>
      <c r="N12" s="47">
        <f>D12*250</f>
        <v>662000</v>
      </c>
      <c r="O12" s="50">
        <f t="shared" si="0"/>
        <v>9.0412571289891996</v>
      </c>
    </row>
    <row r="13" spans="1:15" ht="14.5" thickBot="1" x14ac:dyDescent="0.35">
      <c r="A13" s="3" t="s">
        <v>64</v>
      </c>
      <c r="B13" s="2">
        <v>225</v>
      </c>
      <c r="C13" s="53">
        <v>3</v>
      </c>
      <c r="D13" s="2">
        <v>5</v>
      </c>
      <c r="E13" s="2"/>
      <c r="F13" s="2">
        <v>47</v>
      </c>
      <c r="G13" s="2"/>
      <c r="H13" s="2"/>
      <c r="I13" s="1">
        <v>10415</v>
      </c>
      <c r="J13" s="2"/>
      <c r="K13" s="42"/>
      <c r="L13" s="48">
        <f>IFERROR(B13/I13,0)</f>
        <v>2.1603456553048489E-2</v>
      </c>
      <c r="M13" s="49">
        <f>IFERROR(H13/G13,0)</f>
        <v>0</v>
      </c>
      <c r="N13" s="47">
        <f>D13*250</f>
        <v>1250</v>
      </c>
      <c r="O13" s="50">
        <f t="shared" si="0"/>
        <v>4.5555555555555554</v>
      </c>
    </row>
    <row r="14" spans="1:15" ht="15" thickBot="1" x14ac:dyDescent="0.35">
      <c r="A14" s="3" t="s">
        <v>47</v>
      </c>
      <c r="B14" s="2">
        <v>816</v>
      </c>
      <c r="C14" s="2"/>
      <c r="D14" s="2">
        <v>17</v>
      </c>
      <c r="E14" s="2"/>
      <c r="F14" s="2">
        <v>130</v>
      </c>
      <c r="G14" s="2">
        <v>576</v>
      </c>
      <c r="H14" s="2">
        <v>12</v>
      </c>
      <c r="I14" s="1">
        <v>80394</v>
      </c>
      <c r="J14" s="1">
        <v>56781</v>
      </c>
      <c r="K14" s="41"/>
      <c r="L14" s="48">
        <f>IFERROR(B14/I14,0)</f>
        <v>1.0150011194865289E-2</v>
      </c>
      <c r="M14" s="49">
        <f>IFERROR(H14/G14,0)</f>
        <v>2.0833333333333332E-2</v>
      </c>
      <c r="N14" s="47">
        <f>D14*250</f>
        <v>4250</v>
      </c>
      <c r="O14" s="50">
        <f t="shared" si="0"/>
        <v>4.208333333333333</v>
      </c>
    </row>
    <row r="15" spans="1:15" ht="15" thickBot="1" x14ac:dyDescent="0.35">
      <c r="A15" s="3" t="s">
        <v>49</v>
      </c>
      <c r="B15" s="1">
        <v>4254</v>
      </c>
      <c r="C15" s="2"/>
      <c r="D15" s="2">
        <v>89</v>
      </c>
      <c r="E15" s="2"/>
      <c r="F15" s="2">
        <v>760</v>
      </c>
      <c r="G15" s="1">
        <v>2380</v>
      </c>
      <c r="H15" s="2">
        <v>50</v>
      </c>
      <c r="I15" s="1">
        <v>75730</v>
      </c>
      <c r="J15" s="1">
        <v>42377</v>
      </c>
      <c r="K15" s="41"/>
      <c r="L15" s="48">
        <f>IFERROR(B15/I15,0)</f>
        <v>5.617324706193054E-2</v>
      </c>
      <c r="M15" s="49">
        <f>IFERROR(H15/G15,0)</f>
        <v>2.100840336134454E-2</v>
      </c>
      <c r="N15" s="47">
        <f>D15*250</f>
        <v>22250</v>
      </c>
      <c r="O15" s="50">
        <f t="shared" si="0"/>
        <v>4.2303714151386931</v>
      </c>
    </row>
    <row r="16" spans="1:15" ht="15" thickBot="1" x14ac:dyDescent="0.35">
      <c r="A16" s="44" t="s">
        <v>12</v>
      </c>
      <c r="B16" s="1">
        <v>137224</v>
      </c>
      <c r="C16" s="2"/>
      <c r="D16" s="1">
        <v>6671</v>
      </c>
      <c r="E16" s="2"/>
      <c r="F16" s="1">
        <v>26041</v>
      </c>
      <c r="G16" s="1">
        <v>10829</v>
      </c>
      <c r="H16" s="2">
        <v>526</v>
      </c>
      <c r="I16" s="1">
        <v>1379003</v>
      </c>
      <c r="J16" s="1">
        <v>108824</v>
      </c>
      <c r="K16" s="42"/>
      <c r="L16" s="48">
        <f>IFERROR(B16/I16,0)</f>
        <v>9.9509573220652889E-2</v>
      </c>
      <c r="M16" s="49">
        <f>IFERROR(H16/G16,0)</f>
        <v>4.8573275464031763E-2</v>
      </c>
      <c r="N16" s="47">
        <f>D16*250</f>
        <v>1667750</v>
      </c>
      <c r="O16" s="50">
        <f t="shared" si="0"/>
        <v>11.153486270623215</v>
      </c>
    </row>
    <row r="17" spans="1:15" ht="15" thickBot="1" x14ac:dyDescent="0.35">
      <c r="A17" s="3" t="s">
        <v>27</v>
      </c>
      <c r="B17" s="1">
        <v>42633</v>
      </c>
      <c r="C17" s="2"/>
      <c r="D17" s="1">
        <v>2553</v>
      </c>
      <c r="E17" s="2"/>
      <c r="F17" s="1">
        <v>8341</v>
      </c>
      <c r="G17" s="1">
        <v>6333</v>
      </c>
      <c r="H17" s="2">
        <v>379</v>
      </c>
      <c r="I17" s="1">
        <v>418916</v>
      </c>
      <c r="J17" s="1">
        <v>62226</v>
      </c>
      <c r="K17" s="41"/>
      <c r="L17" s="48">
        <f>IFERROR(B17/I17,0)</f>
        <v>0.10176980587993774</v>
      </c>
      <c r="M17" s="49">
        <f>IFERROR(H17/G17,0)</f>
        <v>5.9845255013421757E-2</v>
      </c>
      <c r="N17" s="47">
        <f>D17*250</f>
        <v>638250</v>
      </c>
      <c r="O17" s="50">
        <f t="shared" si="0"/>
        <v>13.97079726972064</v>
      </c>
    </row>
    <row r="18" spans="1:15" ht="15" thickBot="1" x14ac:dyDescent="0.35">
      <c r="A18" s="3" t="s">
        <v>41</v>
      </c>
      <c r="B18" s="1">
        <v>26307</v>
      </c>
      <c r="C18" s="53">
        <v>162</v>
      </c>
      <c r="D18" s="2">
        <v>687</v>
      </c>
      <c r="E18" s="58">
        <v>1</v>
      </c>
      <c r="F18" s="1">
        <v>9227</v>
      </c>
      <c r="G18" s="1">
        <v>8338</v>
      </c>
      <c r="H18" s="2">
        <v>218</v>
      </c>
      <c r="I18" s="1">
        <v>263819</v>
      </c>
      <c r="J18" s="1">
        <v>83617</v>
      </c>
      <c r="K18" s="41"/>
      <c r="L18" s="48">
        <f>IFERROR(B18/I18,0)</f>
        <v>9.9716093230586125E-2</v>
      </c>
      <c r="M18" s="49">
        <f>IFERROR(H18/G18,0)</f>
        <v>2.6145358599184456E-2</v>
      </c>
      <c r="N18" s="47">
        <f>D18*250</f>
        <v>171750</v>
      </c>
      <c r="O18" s="50">
        <f t="shared" si="0"/>
        <v>5.528680579313491</v>
      </c>
    </row>
    <row r="19" spans="1:15" ht="14.5" thickBot="1" x14ac:dyDescent="0.35">
      <c r="A19" s="3" t="s">
        <v>45</v>
      </c>
      <c r="B19" s="1">
        <v>12518</v>
      </c>
      <c r="C19" s="2"/>
      <c r="D19" s="2">
        <v>259</v>
      </c>
      <c r="E19" s="2"/>
      <c r="F19" s="1">
        <v>4645</v>
      </c>
      <c r="G19" s="1">
        <v>4297</v>
      </c>
      <c r="H19" s="2">
        <v>89</v>
      </c>
      <c r="I19" s="1">
        <v>155013</v>
      </c>
      <c r="J19" s="1">
        <v>53208</v>
      </c>
      <c r="K19" s="42"/>
      <c r="L19" s="48">
        <f>IFERROR(B19/I19,0)</f>
        <v>8.0754517363059872E-2</v>
      </c>
      <c r="M19" s="49">
        <f>IFERROR(H19/G19,0)</f>
        <v>2.0712124738189435E-2</v>
      </c>
      <c r="N19" s="47">
        <f>D19*250</f>
        <v>64750</v>
      </c>
      <c r="O19" s="50">
        <f t="shared" si="0"/>
        <v>4.1725515258028443</v>
      </c>
    </row>
    <row r="20" spans="1:15" ht="14.5" thickBot="1" x14ac:dyDescent="0.35">
      <c r="A20" s="3" t="s">
        <v>38</v>
      </c>
      <c r="B20" s="1">
        <v>13839</v>
      </c>
      <c r="C20" s="2"/>
      <c r="D20" s="2">
        <v>526</v>
      </c>
      <c r="E20" s="2"/>
      <c r="F20" s="1">
        <v>9779</v>
      </c>
      <c r="G20" s="1">
        <v>3098</v>
      </c>
      <c r="H20" s="2">
        <v>118</v>
      </c>
      <c r="I20" s="1">
        <v>352215</v>
      </c>
      <c r="J20" s="1">
        <v>78836</v>
      </c>
      <c r="K20" s="42"/>
      <c r="L20" s="48">
        <f>IFERROR(B20/I20,0)</f>
        <v>3.929134193603339E-2</v>
      </c>
      <c r="M20" s="49">
        <f>IFERROR(H20/G20,0)</f>
        <v>3.8089089735313109E-2</v>
      </c>
      <c r="N20" s="47">
        <f>D20*250</f>
        <v>131500</v>
      </c>
      <c r="O20" s="50">
        <f t="shared" si="0"/>
        <v>8.5021316569116259</v>
      </c>
    </row>
    <row r="21" spans="1:15" ht="15" thickBot="1" x14ac:dyDescent="0.35">
      <c r="A21" s="44" t="s">
        <v>14</v>
      </c>
      <c r="B21" s="1">
        <v>50239</v>
      </c>
      <c r="C21" s="2"/>
      <c r="D21" s="1">
        <v>3117</v>
      </c>
      <c r="E21" s="2"/>
      <c r="F21" s="1">
        <v>7330</v>
      </c>
      <c r="G21" s="1">
        <v>10807</v>
      </c>
      <c r="H21" s="2">
        <v>670</v>
      </c>
      <c r="I21" s="1">
        <v>618064</v>
      </c>
      <c r="J21" s="1">
        <v>132951</v>
      </c>
      <c r="K21" s="42"/>
      <c r="L21" s="48">
        <f>IFERROR(B21/I21,0)</f>
        <v>8.1284462450490563E-2</v>
      </c>
      <c r="M21" s="49">
        <f>IFERROR(H21/G21,0)</f>
        <v>6.199685389099658E-2</v>
      </c>
      <c r="N21" s="47">
        <f>D21*250</f>
        <v>779250</v>
      </c>
      <c r="O21" s="50">
        <f t="shared" si="0"/>
        <v>14.510858098290173</v>
      </c>
    </row>
    <row r="22" spans="1:15" ht="15" thickBot="1" x14ac:dyDescent="0.35">
      <c r="A22" s="3" t="s">
        <v>39</v>
      </c>
      <c r="B22" s="1">
        <v>2971</v>
      </c>
      <c r="C22" s="2"/>
      <c r="D22" s="2">
        <v>102</v>
      </c>
      <c r="E22" s="2"/>
      <c r="F22" s="2">
        <v>478</v>
      </c>
      <c r="G22" s="1">
        <v>2210</v>
      </c>
      <c r="H22" s="2">
        <v>76</v>
      </c>
      <c r="I22" s="1">
        <v>85762</v>
      </c>
      <c r="J22" s="1">
        <v>63801</v>
      </c>
      <c r="K22" s="41"/>
      <c r="L22" s="48">
        <f>IFERROR(B22/I22,0)</f>
        <v>3.46423824071267E-2</v>
      </c>
      <c r="M22" s="49">
        <f>IFERROR(H22/G22,0)</f>
        <v>3.4389140271493215E-2</v>
      </c>
      <c r="N22" s="47">
        <f>D22*250</f>
        <v>25500</v>
      </c>
      <c r="O22" s="50">
        <f t="shared" si="0"/>
        <v>7.5829686974082797</v>
      </c>
    </row>
    <row r="23" spans="1:15" ht="15" thickBot="1" x14ac:dyDescent="0.35">
      <c r="A23" s="3" t="s">
        <v>26</v>
      </c>
      <c r="B23" s="1">
        <v>64603</v>
      </c>
      <c r="C23" s="2"/>
      <c r="D23" s="1">
        <v>3074</v>
      </c>
      <c r="E23" s="2"/>
      <c r="F23" s="1">
        <v>56753</v>
      </c>
      <c r="G23" s="1">
        <v>10686</v>
      </c>
      <c r="H23" s="2">
        <v>508</v>
      </c>
      <c r="I23" s="1">
        <v>572731</v>
      </c>
      <c r="J23" s="1">
        <v>94734</v>
      </c>
      <c r="K23" s="41"/>
      <c r="L23" s="48">
        <f>IFERROR(B23/I23,0)</f>
        <v>0.1127981548056592</v>
      </c>
      <c r="M23" s="49">
        <f>IFERROR(H23/G23,0)</f>
        <v>4.7538835860003743E-2</v>
      </c>
      <c r="N23" s="47">
        <f>D23*250</f>
        <v>768500</v>
      </c>
      <c r="O23" s="50">
        <f t="shared" si="0"/>
        <v>10.895732396328343</v>
      </c>
    </row>
    <row r="24" spans="1:15" ht="15" thickBot="1" x14ac:dyDescent="0.35">
      <c r="A24" s="44" t="s">
        <v>17</v>
      </c>
      <c r="B24" s="1">
        <v>107210</v>
      </c>
      <c r="C24" s="2"/>
      <c r="D24" s="1">
        <v>7874</v>
      </c>
      <c r="E24" s="2"/>
      <c r="F24" s="1">
        <v>10611</v>
      </c>
      <c r="G24" s="1">
        <v>15555</v>
      </c>
      <c r="H24" s="1">
        <v>1142</v>
      </c>
      <c r="I24" s="1">
        <v>839914</v>
      </c>
      <c r="J24" s="1">
        <v>121859</v>
      </c>
      <c r="K24" s="41"/>
      <c r="L24" s="48">
        <f>IFERROR(B24/I24,0)</f>
        <v>0.12764402069735711</v>
      </c>
      <c r="M24" s="49">
        <f>IFERROR(H24/G24,0)</f>
        <v>7.3416907746705243E-2</v>
      </c>
      <c r="N24" s="47">
        <f>D24*250</f>
        <v>1968500</v>
      </c>
      <c r="O24" s="50">
        <f t="shared" si="0"/>
        <v>17.361160339520566</v>
      </c>
    </row>
    <row r="25" spans="1:15" ht="14.5" thickBot="1" x14ac:dyDescent="0.35">
      <c r="A25" s="3" t="s">
        <v>11</v>
      </c>
      <c r="B25" s="1">
        <v>67957</v>
      </c>
      <c r="C25" s="2"/>
      <c r="D25" s="1">
        <v>6097</v>
      </c>
      <c r="E25" s="2"/>
      <c r="F25" s="1">
        <v>12570</v>
      </c>
      <c r="G25" s="1">
        <v>6805</v>
      </c>
      <c r="H25" s="2">
        <v>611</v>
      </c>
      <c r="I25" s="1">
        <v>1077644</v>
      </c>
      <c r="J25" s="1">
        <v>107906</v>
      </c>
      <c r="K25" s="42"/>
      <c r="L25" s="48">
        <f>IFERROR(B25/I25,0)</f>
        <v>6.3060713927790626E-2</v>
      </c>
      <c r="M25" s="49">
        <f>IFERROR(H25/G25,0)</f>
        <v>8.9786921381337245E-2</v>
      </c>
      <c r="N25" s="47">
        <f>D25*250</f>
        <v>1524250</v>
      </c>
      <c r="O25" s="50">
        <f t="shared" si="0"/>
        <v>21.429624615565725</v>
      </c>
    </row>
    <row r="26" spans="1:15" ht="15" thickBot="1" x14ac:dyDescent="0.35">
      <c r="A26" s="3" t="s">
        <v>32</v>
      </c>
      <c r="B26" s="1">
        <v>33227</v>
      </c>
      <c r="C26" s="2"/>
      <c r="D26" s="1">
        <v>1416</v>
      </c>
      <c r="E26" s="2"/>
      <c r="F26" s="1">
        <v>2746</v>
      </c>
      <c r="G26" s="1">
        <v>5892</v>
      </c>
      <c r="H26" s="2">
        <v>251</v>
      </c>
      <c r="I26" s="1">
        <v>513137</v>
      </c>
      <c r="J26" s="1">
        <v>90988</v>
      </c>
      <c r="K26" s="52"/>
      <c r="L26" s="48">
        <f>IFERROR(B26/I26,0)</f>
        <v>6.4752687878675677E-2</v>
      </c>
      <c r="M26" s="49">
        <f>IFERROR(H26/G26,0)</f>
        <v>4.2600135777325188E-2</v>
      </c>
      <c r="N26" s="47">
        <f>D26*250</f>
        <v>354000</v>
      </c>
      <c r="O26" s="50">
        <f t="shared" si="0"/>
        <v>9.6539862160291321</v>
      </c>
    </row>
    <row r="27" spans="1:15" ht="15" thickBot="1" x14ac:dyDescent="0.35">
      <c r="A27" s="3" t="s">
        <v>30</v>
      </c>
      <c r="B27" s="1">
        <v>22287</v>
      </c>
      <c r="C27" s="2"/>
      <c r="D27" s="2">
        <v>978</v>
      </c>
      <c r="E27" s="2"/>
      <c r="F27" s="1">
        <v>4067</v>
      </c>
      <c r="G27" s="1">
        <v>7489</v>
      </c>
      <c r="H27" s="2">
        <v>329</v>
      </c>
      <c r="I27" s="1">
        <v>263811</v>
      </c>
      <c r="J27" s="1">
        <v>88642</v>
      </c>
      <c r="K27" s="8"/>
      <c r="L27" s="48">
        <f>IFERROR(B27/I27,0)</f>
        <v>8.4480935214983455E-2</v>
      </c>
      <c r="M27" s="49">
        <f>IFERROR(H27/G27,0)</f>
        <v>4.3931098945119505E-2</v>
      </c>
      <c r="N27" s="47">
        <f>D27*250</f>
        <v>244500</v>
      </c>
      <c r="O27" s="50">
        <f t="shared" si="0"/>
        <v>9.9705209314847227</v>
      </c>
    </row>
    <row r="28" spans="1:15" ht="14.5" thickBot="1" x14ac:dyDescent="0.35">
      <c r="A28" s="3" t="s">
        <v>35</v>
      </c>
      <c r="B28" s="1">
        <v>18838</v>
      </c>
      <c r="C28" s="2"/>
      <c r="D28" s="2">
        <v>981</v>
      </c>
      <c r="E28" s="2"/>
      <c r="F28" s="1">
        <v>13851</v>
      </c>
      <c r="G28" s="1">
        <v>3069</v>
      </c>
      <c r="H28" s="2">
        <v>160</v>
      </c>
      <c r="I28" s="1">
        <v>355038</v>
      </c>
      <c r="J28" s="1">
        <v>57848</v>
      </c>
      <c r="K28" s="42"/>
      <c r="L28" s="48">
        <f>IFERROR(B28/I28,0)</f>
        <v>5.3059109165779439E-2</v>
      </c>
      <c r="M28" s="49">
        <f>IFERROR(H28/G28,0)</f>
        <v>5.2134245682632779E-2</v>
      </c>
      <c r="N28" s="47">
        <f>D28*250</f>
        <v>245250</v>
      </c>
      <c r="O28" s="50">
        <f t="shared" si="0"/>
        <v>12.018897972183884</v>
      </c>
    </row>
    <row r="29" spans="1:15" ht="14.5" thickBot="1" x14ac:dyDescent="0.35">
      <c r="A29" s="3" t="s">
        <v>51</v>
      </c>
      <c r="B29" s="2">
        <v>740</v>
      </c>
      <c r="C29" s="2"/>
      <c r="D29" s="2">
        <v>21</v>
      </c>
      <c r="E29" s="2"/>
      <c r="F29" s="2">
        <v>169</v>
      </c>
      <c r="G29" s="2">
        <v>692</v>
      </c>
      <c r="H29" s="2">
        <v>20</v>
      </c>
      <c r="I29" s="1">
        <v>71305</v>
      </c>
      <c r="J29" s="1">
        <v>66716</v>
      </c>
      <c r="K29" s="42"/>
      <c r="L29" s="48">
        <f>IFERROR(B29/I29,0)</f>
        <v>1.0377953860178108E-2</v>
      </c>
      <c r="M29" s="49">
        <f>IFERROR(H29/G29,0)</f>
        <v>2.8901734104046242E-2</v>
      </c>
      <c r="N29" s="47">
        <f>D29*250</f>
        <v>5250</v>
      </c>
      <c r="O29" s="50">
        <f t="shared" si="0"/>
        <v>6.0945945945945947</v>
      </c>
    </row>
    <row r="30" spans="1:15" ht="14.5" thickBot="1" x14ac:dyDescent="0.35">
      <c r="A30" s="3" t="s">
        <v>50</v>
      </c>
      <c r="B30" s="1">
        <v>17957</v>
      </c>
      <c r="C30" s="2"/>
      <c r="D30" s="2">
        <v>249</v>
      </c>
      <c r="E30" s="2"/>
      <c r="F30" s="1">
        <v>5728</v>
      </c>
      <c r="G30" s="1">
        <v>9283</v>
      </c>
      <c r="H30" s="2">
        <v>129</v>
      </c>
      <c r="I30" s="1">
        <v>158827</v>
      </c>
      <c r="J30" s="1">
        <v>82106</v>
      </c>
      <c r="K30" s="42"/>
      <c r="L30" s="48">
        <f>IFERROR(B30/I30,0)</f>
        <v>0.11306012201955587</v>
      </c>
      <c r="M30" s="49">
        <f>IFERROR(H30/G30,0)</f>
        <v>1.3896369708068512E-2</v>
      </c>
      <c r="N30" s="47">
        <f>D30*250</f>
        <v>62250</v>
      </c>
      <c r="O30" s="50">
        <f t="shared" si="0"/>
        <v>2.466614690649886</v>
      </c>
    </row>
    <row r="31" spans="1:15" ht="15" thickBot="1" x14ac:dyDescent="0.35">
      <c r="A31" s="3" t="s">
        <v>31</v>
      </c>
      <c r="B31" s="1">
        <v>13535</v>
      </c>
      <c r="C31" s="2"/>
      <c r="D31" s="2">
        <v>489</v>
      </c>
      <c r="E31" s="2"/>
      <c r="F31" s="1">
        <v>3501</v>
      </c>
      <c r="G31" s="1">
        <v>4394</v>
      </c>
      <c r="H31" s="2">
        <v>159</v>
      </c>
      <c r="I31" s="1">
        <v>280618</v>
      </c>
      <c r="J31" s="1">
        <v>91105</v>
      </c>
      <c r="K31" s="41"/>
      <c r="L31" s="48">
        <f>IFERROR(B31/I31,0)</f>
        <v>4.8232828970344026E-2</v>
      </c>
      <c r="M31" s="49">
        <f>IFERROR(H31/G31,0)</f>
        <v>3.6185707783340917E-2</v>
      </c>
      <c r="N31" s="47">
        <f>D31*250</f>
        <v>122250</v>
      </c>
      <c r="O31" s="50">
        <f t="shared" si="0"/>
        <v>8.0321388991503504</v>
      </c>
    </row>
    <row r="32" spans="1:15" ht="15" thickBot="1" x14ac:dyDescent="0.35">
      <c r="A32" s="3" t="s">
        <v>42</v>
      </c>
      <c r="B32" s="1">
        <v>5558</v>
      </c>
      <c r="C32" s="2"/>
      <c r="D32" s="2">
        <v>339</v>
      </c>
      <c r="E32" s="2"/>
      <c r="F32" s="2">
        <v>929</v>
      </c>
      <c r="G32" s="1">
        <v>4088</v>
      </c>
      <c r="H32" s="2">
        <v>249</v>
      </c>
      <c r="I32" s="1">
        <v>126450</v>
      </c>
      <c r="J32" s="1">
        <v>92998</v>
      </c>
      <c r="K32" s="41"/>
      <c r="L32" s="48">
        <f>IFERROR(B32/I32,0)</f>
        <v>4.3954132068011069E-2</v>
      </c>
      <c r="M32" s="49">
        <f>IFERROR(H32/G32,0)</f>
        <v>6.0909980430528372E-2</v>
      </c>
      <c r="N32" s="47">
        <f>D32*250</f>
        <v>84750</v>
      </c>
      <c r="O32" s="50">
        <f t="shared" si="0"/>
        <v>14.24829075206909</v>
      </c>
    </row>
    <row r="33" spans="1:15" ht="15" thickBot="1" x14ac:dyDescent="0.35">
      <c r="A33" s="44" t="s">
        <v>8</v>
      </c>
      <c r="B33" s="1">
        <v>172390</v>
      </c>
      <c r="C33" s="2"/>
      <c r="D33" s="1">
        <v>13030</v>
      </c>
      <c r="E33" s="2"/>
      <c r="F33" s="1">
        <v>122214</v>
      </c>
      <c r="G33" s="1">
        <v>19409</v>
      </c>
      <c r="H33" s="1">
        <v>1467</v>
      </c>
      <c r="I33" s="1">
        <v>1267399</v>
      </c>
      <c r="J33" s="1">
        <v>142690</v>
      </c>
      <c r="K33" s="42"/>
      <c r="L33" s="48">
        <f>IFERROR(B33/I33,0)</f>
        <v>0.13601872811955826</v>
      </c>
      <c r="M33" s="49">
        <f>IFERROR(H33/G33,0)</f>
        <v>7.5583492194342836E-2</v>
      </c>
      <c r="N33" s="47">
        <f>D33*250</f>
        <v>3257500</v>
      </c>
      <c r="O33" s="50">
        <f t="shared" si="0"/>
        <v>17.896107662857474</v>
      </c>
    </row>
    <row r="34" spans="1:15" ht="15" thickBot="1" x14ac:dyDescent="0.35">
      <c r="A34" s="44" t="s">
        <v>44</v>
      </c>
      <c r="B34" s="1">
        <v>10694</v>
      </c>
      <c r="C34" s="2"/>
      <c r="D34" s="2">
        <v>469</v>
      </c>
      <c r="E34" s="2"/>
      <c r="F34" s="1">
        <v>5483</v>
      </c>
      <c r="G34" s="1">
        <v>5100</v>
      </c>
      <c r="H34" s="2">
        <v>224</v>
      </c>
      <c r="I34" s="1">
        <v>298076</v>
      </c>
      <c r="J34" s="1">
        <v>142156</v>
      </c>
      <c r="K34" s="41"/>
      <c r="L34" s="48">
        <f>IFERROR(B34/I34,0)</f>
        <v>3.5876756263503271E-2</v>
      </c>
      <c r="M34" s="49">
        <f>IFERROR(H34/G34,0)</f>
        <v>4.3921568627450981E-2</v>
      </c>
      <c r="N34" s="47">
        <f>D34*250</f>
        <v>117250</v>
      </c>
      <c r="O34" s="50">
        <f t="shared" si="0"/>
        <v>9.9640920142135769</v>
      </c>
    </row>
    <row r="35" spans="1:15" ht="15" thickBot="1" x14ac:dyDescent="0.35">
      <c r="A35" s="44" t="s">
        <v>7</v>
      </c>
      <c r="B35" s="1">
        <v>411972</v>
      </c>
      <c r="C35" s="2"/>
      <c r="D35" s="1">
        <v>31268</v>
      </c>
      <c r="E35" s="2"/>
      <c r="F35" s="1">
        <v>293369</v>
      </c>
      <c r="G35" s="1">
        <v>21177</v>
      </c>
      <c r="H35" s="1">
        <v>1607</v>
      </c>
      <c r="I35" s="1">
        <v>3452308</v>
      </c>
      <c r="J35" s="1">
        <v>177464</v>
      </c>
      <c r="K35" s="41"/>
      <c r="L35" s="48">
        <f>IFERROR(B35/I35,0)</f>
        <v>0.11933234230549533</v>
      </c>
      <c r="M35" s="49">
        <f>IFERROR(H35/G35,0)</f>
        <v>7.5884214005760967E-2</v>
      </c>
      <c r="N35" s="47">
        <f>D35*250</f>
        <v>7817000</v>
      </c>
      <c r="O35" s="50">
        <f t="shared" si="0"/>
        <v>17.974590506150903</v>
      </c>
    </row>
    <row r="36" spans="1:15" ht="14.5" thickBot="1" x14ac:dyDescent="0.35">
      <c r="A36" s="3" t="s">
        <v>24</v>
      </c>
      <c r="B36" s="1">
        <v>53736</v>
      </c>
      <c r="C36" s="2"/>
      <c r="D36" s="1">
        <v>1275</v>
      </c>
      <c r="E36" s="2"/>
      <c r="F36" s="1">
        <v>15540</v>
      </c>
      <c r="G36" s="1">
        <v>5124</v>
      </c>
      <c r="H36" s="2">
        <v>122</v>
      </c>
      <c r="I36" s="1">
        <v>757345</v>
      </c>
      <c r="J36" s="1">
        <v>72210</v>
      </c>
      <c r="K36" s="42"/>
      <c r="L36" s="48">
        <f>IFERROR(B36/I36,0)</f>
        <v>7.0953132324105925E-2</v>
      </c>
      <c r="M36" s="49">
        <f>IFERROR(H36/G36,0)</f>
        <v>2.3809523809523808E-2</v>
      </c>
      <c r="N36" s="47">
        <f>D36*250</f>
        <v>318750</v>
      </c>
      <c r="O36" s="50">
        <f t="shared" si="0"/>
        <v>4.9317775792764627</v>
      </c>
    </row>
    <row r="37" spans="1:15" ht="15" thickBot="1" x14ac:dyDescent="0.35">
      <c r="A37" s="3" t="s">
        <v>53</v>
      </c>
      <c r="B37" s="1">
        <v>3313</v>
      </c>
      <c r="C37" s="2"/>
      <c r="D37" s="2">
        <v>77</v>
      </c>
      <c r="E37" s="2"/>
      <c r="F37" s="2">
        <v>284</v>
      </c>
      <c r="G37" s="1">
        <v>4347</v>
      </c>
      <c r="H37" s="2">
        <v>101</v>
      </c>
      <c r="I37" s="1">
        <v>97453</v>
      </c>
      <c r="J37" s="1">
        <v>127881</v>
      </c>
      <c r="K37" s="41"/>
      <c r="L37" s="48">
        <f>IFERROR(B37/I37,0)</f>
        <v>3.399587493458385E-2</v>
      </c>
      <c r="M37" s="49">
        <f>IFERROR(H37/G37,0)</f>
        <v>2.3234414538762366E-2</v>
      </c>
      <c r="N37" s="47">
        <f>D37*250</f>
        <v>19250</v>
      </c>
      <c r="O37" s="50">
        <f t="shared" si="0"/>
        <v>4.8104437066103234</v>
      </c>
    </row>
    <row r="38" spans="1:15" ht="1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1"/>
      <c r="L38" s="48">
        <f>IFERROR(B38/I38,0)</f>
        <v>3.6724201248622842E-3</v>
      </c>
      <c r="M38" s="49">
        <f>IFERROR(H38/G38,0)</f>
        <v>0</v>
      </c>
      <c r="N38" s="47">
        <f>D38*250</f>
        <v>500</v>
      </c>
      <c r="O38" s="50">
        <f t="shared" si="0"/>
        <v>15.666666666666666</v>
      </c>
    </row>
    <row r="39" spans="1:15" ht="15" thickBot="1" x14ac:dyDescent="0.35">
      <c r="A39" s="44" t="s">
        <v>21</v>
      </c>
      <c r="B39" s="1">
        <v>45609</v>
      </c>
      <c r="C39" s="2"/>
      <c r="D39" s="1">
        <v>2709</v>
      </c>
      <c r="E39" s="2"/>
      <c r="F39" s="1">
        <v>32780</v>
      </c>
      <c r="G39" s="1">
        <v>3902</v>
      </c>
      <c r="H39" s="2">
        <v>232</v>
      </c>
      <c r="I39" s="1">
        <v>659601</v>
      </c>
      <c r="J39" s="1">
        <v>56429</v>
      </c>
      <c r="K39" s="41"/>
      <c r="L39" s="48">
        <f>IFERROR(B39/I39,0)</f>
        <v>6.914634756466409E-2</v>
      </c>
      <c r="M39" s="49">
        <f>IFERROR(H39/G39,0)</f>
        <v>5.945668887749872E-2</v>
      </c>
      <c r="N39" s="47">
        <f>D39*250</f>
        <v>677250</v>
      </c>
      <c r="O39" s="50">
        <f t="shared" si="0"/>
        <v>13.849042952048938</v>
      </c>
    </row>
    <row r="40" spans="1:15" ht="15" thickBot="1" x14ac:dyDescent="0.35">
      <c r="A40" s="44" t="s">
        <v>46</v>
      </c>
      <c r="B40" s="1">
        <v>10733</v>
      </c>
      <c r="C40" s="2"/>
      <c r="D40" s="2">
        <v>369</v>
      </c>
      <c r="E40" s="2"/>
      <c r="F40" s="1">
        <v>2716</v>
      </c>
      <c r="G40" s="1">
        <v>2712</v>
      </c>
      <c r="H40" s="2">
        <v>93</v>
      </c>
      <c r="I40" s="1">
        <v>296988</v>
      </c>
      <c r="J40" s="1">
        <v>75054</v>
      </c>
      <c r="K40" s="42"/>
      <c r="L40" s="48">
        <f>IFERROR(B40/I40,0)</f>
        <v>3.6139507320161086E-2</v>
      </c>
      <c r="M40" s="49">
        <f>IFERROR(H40/G40,0)</f>
        <v>3.4292035398230086E-2</v>
      </c>
      <c r="N40" s="47">
        <f>D40*250</f>
        <v>92250</v>
      </c>
      <c r="O40" s="50">
        <f t="shared" si="0"/>
        <v>7.5949874219696261</v>
      </c>
    </row>
    <row r="41" spans="1:15" ht="14.5" thickBot="1" x14ac:dyDescent="0.35">
      <c r="A41" s="3" t="s">
        <v>37</v>
      </c>
      <c r="B41" s="1">
        <v>7083</v>
      </c>
      <c r="C41" s="2"/>
      <c r="D41" s="2">
        <v>192</v>
      </c>
      <c r="E41" s="2"/>
      <c r="F41" s="1">
        <v>4303</v>
      </c>
      <c r="G41" s="1">
        <v>1679</v>
      </c>
      <c r="H41" s="2">
        <v>46</v>
      </c>
      <c r="I41" s="1">
        <v>206381</v>
      </c>
      <c r="J41" s="1">
        <v>48932</v>
      </c>
      <c r="K41" s="42"/>
      <c r="L41" s="48">
        <f>IFERROR(B41/I41,0)</f>
        <v>3.4320019769261703E-2</v>
      </c>
      <c r="M41" s="49">
        <f>IFERROR(H41/G41,0)</f>
        <v>2.7397260273972601E-2</v>
      </c>
      <c r="N41" s="47">
        <f>D41*250</f>
        <v>48000</v>
      </c>
      <c r="O41" s="50">
        <f t="shared" si="0"/>
        <v>5.7767894959762813</v>
      </c>
    </row>
    <row r="42" spans="1:15" ht="15" thickBot="1" x14ac:dyDescent="0.35">
      <c r="A42" s="44" t="s">
        <v>19</v>
      </c>
      <c r="B42" s="1">
        <v>86668</v>
      </c>
      <c r="C42" s="2"/>
      <c r="D42" s="1">
        <v>6485</v>
      </c>
      <c r="E42" s="2"/>
      <c r="F42" s="1">
        <v>20724</v>
      </c>
      <c r="G42" s="1">
        <v>6770</v>
      </c>
      <c r="H42" s="2">
        <v>507</v>
      </c>
      <c r="I42" s="1">
        <v>677363</v>
      </c>
      <c r="J42" s="1">
        <v>52911</v>
      </c>
      <c r="K42" s="42"/>
      <c r="L42" s="48">
        <f>IFERROR(B42/I42,0)</f>
        <v>0.12794912033872533</v>
      </c>
      <c r="M42" s="49">
        <f>IFERROR(H42/G42,0)</f>
        <v>7.4889217134416541E-2</v>
      </c>
      <c r="N42" s="47">
        <f>D42*250</f>
        <v>1621250</v>
      </c>
      <c r="O42" s="50">
        <f t="shared" si="0"/>
        <v>17.706442977800343</v>
      </c>
    </row>
    <row r="43" spans="1:15" ht="14.5" thickBot="1" x14ac:dyDescent="0.35">
      <c r="A43" s="3" t="s">
        <v>65</v>
      </c>
      <c r="B43" s="1">
        <v>6685</v>
      </c>
      <c r="C43" s="53">
        <v>121</v>
      </c>
      <c r="D43" s="2">
        <v>149</v>
      </c>
      <c r="E43" s="2"/>
      <c r="F43" s="1">
        <v>5417</v>
      </c>
      <c r="G43" s="1">
        <v>1974</v>
      </c>
      <c r="H43" s="2">
        <v>44</v>
      </c>
      <c r="I43" s="1">
        <v>13022</v>
      </c>
      <c r="J43" s="1">
        <v>3845</v>
      </c>
      <c r="K43" s="42"/>
      <c r="L43" s="48">
        <f>IFERROR(B43/I43,0)</f>
        <v>0.51336200276455235</v>
      </c>
      <c r="M43" s="49">
        <f>IFERROR(H43/G43,0)</f>
        <v>2.2289766970618033E-2</v>
      </c>
      <c r="N43" s="47">
        <f>D43*250</f>
        <v>37250</v>
      </c>
      <c r="O43" s="50">
        <f t="shared" si="0"/>
        <v>4.5721765145848918</v>
      </c>
    </row>
    <row r="44" spans="1:15" ht="14.5" thickBot="1" x14ac:dyDescent="0.35">
      <c r="A44" s="3" t="s">
        <v>40</v>
      </c>
      <c r="B44" s="1">
        <v>16459</v>
      </c>
      <c r="C44" s="2"/>
      <c r="D44" s="2">
        <v>903</v>
      </c>
      <c r="E44" s="2"/>
      <c r="F44" s="1">
        <v>14002</v>
      </c>
      <c r="G44" s="1">
        <v>15537</v>
      </c>
      <c r="H44" s="2">
        <v>852</v>
      </c>
      <c r="I44" s="1">
        <v>218668</v>
      </c>
      <c r="J44" s="1">
        <v>206415</v>
      </c>
      <c r="K44" s="42"/>
      <c r="L44" s="48">
        <f>IFERROR(B44/I44,0)</f>
        <v>7.526935811367004E-2</v>
      </c>
      <c r="M44" s="49">
        <f>IFERROR(H44/G44,0)</f>
        <v>5.4836841089013322E-2</v>
      </c>
      <c r="N44" s="47">
        <f>D44*250</f>
        <v>225750</v>
      </c>
      <c r="O44" s="50">
        <f t="shared" si="0"/>
        <v>12.715900115438362</v>
      </c>
    </row>
    <row r="45" spans="1:15" ht="14.5" thickBot="1" x14ac:dyDescent="0.35">
      <c r="A45" s="3" t="s">
        <v>25</v>
      </c>
      <c r="B45" s="1">
        <v>25701</v>
      </c>
      <c r="C45" s="2"/>
      <c r="D45" s="2">
        <v>659</v>
      </c>
      <c r="E45" s="2"/>
      <c r="F45" s="1">
        <v>14252</v>
      </c>
      <c r="G45" s="1">
        <v>4992</v>
      </c>
      <c r="H45" s="2">
        <v>128</v>
      </c>
      <c r="I45" s="1">
        <v>347193</v>
      </c>
      <c r="J45" s="1">
        <v>67433</v>
      </c>
      <c r="K45" s="42"/>
      <c r="L45" s="48">
        <f>IFERROR(B45/I45,0)</f>
        <v>7.4025109953253662E-2</v>
      </c>
      <c r="M45" s="49">
        <f>IFERROR(H45/G45,0)</f>
        <v>2.564102564102564E-2</v>
      </c>
      <c r="N45" s="47">
        <f>D45*250</f>
        <v>164750</v>
      </c>
      <c r="O45" s="50">
        <f t="shared" si="0"/>
        <v>5.4102564102564106</v>
      </c>
    </row>
    <row r="46" spans="1:15" ht="14.5" thickBot="1" x14ac:dyDescent="0.35">
      <c r="A46" s="3" t="s">
        <v>54</v>
      </c>
      <c r="B46" s="1">
        <v>6326</v>
      </c>
      <c r="C46" s="2"/>
      <c r="D46" s="2">
        <v>81</v>
      </c>
      <c r="E46" s="2"/>
      <c r="F46" s="2">
        <v>808</v>
      </c>
      <c r="G46" s="1">
        <v>7151</v>
      </c>
      <c r="H46" s="2">
        <v>92</v>
      </c>
      <c r="I46" s="1">
        <v>73329</v>
      </c>
      <c r="J46" s="1">
        <v>82890</v>
      </c>
      <c r="K46" s="42"/>
      <c r="L46" s="48">
        <f>IFERROR(B46/I46,0)</f>
        <v>8.6268734061558189E-2</v>
      </c>
      <c r="M46" s="49">
        <f>IFERROR(H46/G46,0)</f>
        <v>1.2865333519787442E-2</v>
      </c>
      <c r="N46" s="47">
        <f>D46*250</f>
        <v>20250</v>
      </c>
      <c r="O46" s="50">
        <f t="shared" si="0"/>
        <v>2.2010749288650016</v>
      </c>
    </row>
    <row r="47" spans="1:15" ht="14.5" thickBot="1" x14ac:dyDescent="0.35">
      <c r="A47" s="3" t="s">
        <v>20</v>
      </c>
      <c r="B47" s="1">
        <v>35553</v>
      </c>
      <c r="C47" s="2"/>
      <c r="D47" s="2">
        <v>531</v>
      </c>
      <c r="E47" s="2"/>
      <c r="F47" s="1">
        <v>11455</v>
      </c>
      <c r="G47" s="1">
        <v>5206</v>
      </c>
      <c r="H47" s="2">
        <v>78</v>
      </c>
      <c r="I47" s="1">
        <v>700105</v>
      </c>
      <c r="J47" s="1">
        <v>102517</v>
      </c>
      <c r="K47" s="42"/>
      <c r="L47" s="48">
        <f>IFERROR(B47/I47,0)</f>
        <v>5.078238264260361E-2</v>
      </c>
      <c r="M47" s="49">
        <f>IFERROR(H47/G47,0)</f>
        <v>1.4982712255090281E-2</v>
      </c>
      <c r="N47" s="47">
        <f>D47*250</f>
        <v>132750</v>
      </c>
      <c r="O47" s="50">
        <f t="shared" si="0"/>
        <v>2.7338621213399712</v>
      </c>
    </row>
    <row r="48" spans="1:15" ht="15" thickBot="1" x14ac:dyDescent="0.35">
      <c r="A48" s="44" t="s">
        <v>15</v>
      </c>
      <c r="B48" s="1">
        <v>119645</v>
      </c>
      <c r="C48" s="2"/>
      <c r="D48" s="1">
        <v>2218</v>
      </c>
      <c r="E48" s="2"/>
      <c r="F48" s="1">
        <v>48253</v>
      </c>
      <c r="G48" s="1">
        <v>4126</v>
      </c>
      <c r="H48" s="2">
        <v>76</v>
      </c>
      <c r="I48" s="1">
        <v>1767701</v>
      </c>
      <c r="J48" s="1">
        <v>60964</v>
      </c>
      <c r="K48" s="42"/>
      <c r="L48" s="48">
        <f>IFERROR(B48/I48,0)</f>
        <v>6.7683957863914762E-2</v>
      </c>
      <c r="M48" s="49">
        <f>IFERROR(H48/G48,0)</f>
        <v>1.8419777023751818E-2</v>
      </c>
      <c r="N48" s="47">
        <f>D48*250</f>
        <v>554500</v>
      </c>
      <c r="O48" s="50">
        <f t="shared" si="0"/>
        <v>3.6345438589159595</v>
      </c>
    </row>
    <row r="49" spans="1:15" ht="14.5" thickBot="1" x14ac:dyDescent="0.35">
      <c r="A49" s="57" t="s">
        <v>66</v>
      </c>
      <c r="B49" s="55">
        <v>76</v>
      </c>
      <c r="C49" s="55"/>
      <c r="D49" s="55">
        <v>6</v>
      </c>
      <c r="E49" s="55"/>
      <c r="F49" s="55">
        <v>6</v>
      </c>
      <c r="G49" s="55"/>
      <c r="H49" s="55"/>
      <c r="I49" s="54">
        <v>2653</v>
      </c>
      <c r="J49" s="55"/>
      <c r="K49" s="42"/>
      <c r="L49" s="48">
        <f>IFERROR(B49/I49,0)</f>
        <v>2.8646814926498305E-2</v>
      </c>
      <c r="M49" s="49">
        <f>IFERROR(H49/G49,0)</f>
        <v>0</v>
      </c>
      <c r="N49" s="47">
        <f>D49*250</f>
        <v>1500</v>
      </c>
      <c r="O49" s="50">
        <f t="shared" si="0"/>
        <v>18.736842105263158</v>
      </c>
    </row>
    <row r="50" spans="1:15" ht="14.5" thickBot="1" x14ac:dyDescent="0.35">
      <c r="A50" s="3" t="s">
        <v>28</v>
      </c>
      <c r="B50" s="1">
        <v>17906</v>
      </c>
      <c r="C50" s="2"/>
      <c r="D50" s="2">
        <v>158</v>
      </c>
      <c r="E50" s="2"/>
      <c r="F50" s="1">
        <v>7885</v>
      </c>
      <c r="G50" s="1">
        <v>5585</v>
      </c>
      <c r="H50" s="2">
        <v>49</v>
      </c>
      <c r="I50" s="1">
        <v>299312</v>
      </c>
      <c r="J50" s="1">
        <v>93361</v>
      </c>
      <c r="K50" s="42"/>
      <c r="L50" s="48">
        <f>IFERROR(B50/I50,0)</f>
        <v>5.9823862725183086E-2</v>
      </c>
      <c r="M50" s="49">
        <f>IFERROR(H50/G50,0)</f>
        <v>8.7735004476275739E-3</v>
      </c>
      <c r="N50" s="47">
        <f>D50*250</f>
        <v>39500</v>
      </c>
      <c r="O50" s="50">
        <f t="shared" si="0"/>
        <v>1.205964481179493</v>
      </c>
    </row>
    <row r="51" spans="1:15" ht="14.5" thickBot="1" x14ac:dyDescent="0.35">
      <c r="A51" s="3" t="s">
        <v>48</v>
      </c>
      <c r="B51" s="1">
        <v>1163</v>
      </c>
      <c r="C51" s="2"/>
      <c r="D51" s="2">
        <v>56</v>
      </c>
      <c r="E51" s="2"/>
      <c r="F51" s="2">
        <v>181</v>
      </c>
      <c r="G51" s="1">
        <v>1864</v>
      </c>
      <c r="H51" s="2">
        <v>90</v>
      </c>
      <c r="I51" s="1">
        <v>58607</v>
      </c>
      <c r="J51" s="1">
        <v>93923</v>
      </c>
      <c r="K51" s="42"/>
      <c r="L51" s="48">
        <f>IFERROR(B51/I51,0)</f>
        <v>1.9844045933079667E-2</v>
      </c>
      <c r="M51" s="49">
        <f>IFERROR(H51/G51,0)</f>
        <v>4.8283261802575105E-2</v>
      </c>
      <c r="N51" s="47">
        <f>D51*250</f>
        <v>14000</v>
      </c>
      <c r="O51" s="50">
        <f t="shared" ref="O51" si="1">ABS(N51-B51)/B51</f>
        <v>11.037833190025795</v>
      </c>
    </row>
    <row r="52" spans="1:15" ht="14.5" thickBot="1" x14ac:dyDescent="0.35">
      <c r="A52" s="3" t="s">
        <v>29</v>
      </c>
      <c r="B52" s="1">
        <v>58994</v>
      </c>
      <c r="C52" s="53">
        <v>529</v>
      </c>
      <c r="D52" s="1">
        <v>1645</v>
      </c>
      <c r="E52" s="58">
        <v>25</v>
      </c>
      <c r="F52" s="1">
        <v>49624</v>
      </c>
      <c r="G52" s="1">
        <v>6912</v>
      </c>
      <c r="H52" s="2">
        <v>193</v>
      </c>
      <c r="I52" s="1">
        <v>627248</v>
      </c>
      <c r="J52" s="1">
        <v>73487</v>
      </c>
      <c r="K52" s="42"/>
      <c r="L52" s="48">
        <f>IFERROR(B52/I52,0)</f>
        <v>9.405211335867153E-2</v>
      </c>
      <c r="M52" s="49">
        <f>IFERROR(H52/G52,0)</f>
        <v>2.7922453703703703E-2</v>
      </c>
      <c r="N52" s="47">
        <f>D52*250</f>
        <v>411250</v>
      </c>
      <c r="O52" s="50">
        <f t="shared" si="0"/>
        <v>5.9710479031765944</v>
      </c>
    </row>
    <row r="53" spans="1:15" ht="15" thickBot="1" x14ac:dyDescent="0.35">
      <c r="A53" s="44" t="s">
        <v>9</v>
      </c>
      <c r="B53" s="1">
        <v>29718</v>
      </c>
      <c r="C53" s="2"/>
      <c r="D53" s="1">
        <v>1278</v>
      </c>
      <c r="E53" s="2"/>
      <c r="F53" s="1">
        <v>18764</v>
      </c>
      <c r="G53" s="1">
        <v>3903</v>
      </c>
      <c r="H53" s="2">
        <v>168</v>
      </c>
      <c r="I53" s="1">
        <v>474938</v>
      </c>
      <c r="J53" s="1">
        <v>62370</v>
      </c>
      <c r="K53" s="42"/>
      <c r="L53" s="48">
        <f>IFERROR(B53/I53,0)</f>
        <v>6.2572377868269122E-2</v>
      </c>
      <c r="M53" s="49">
        <f>IFERROR(H53/G53,0)</f>
        <v>4.3043812451960033E-2</v>
      </c>
      <c r="N53" s="47">
        <f>D53*250</f>
        <v>319500</v>
      </c>
      <c r="O53" s="50">
        <f t="shared" si="0"/>
        <v>9.7510599636583883</v>
      </c>
    </row>
    <row r="54" spans="1:15" ht="15" thickBot="1" x14ac:dyDescent="0.35">
      <c r="A54" s="3" t="s">
        <v>56</v>
      </c>
      <c r="B54" s="1">
        <v>2571</v>
      </c>
      <c r="C54" s="2"/>
      <c r="D54" s="2">
        <v>90</v>
      </c>
      <c r="E54" s="2"/>
      <c r="F54" s="2">
        <v>755</v>
      </c>
      <c r="G54" s="1">
        <v>1435</v>
      </c>
      <c r="H54" s="2">
        <v>50</v>
      </c>
      <c r="I54" s="1">
        <v>153393</v>
      </c>
      <c r="J54" s="1">
        <v>85592</v>
      </c>
      <c r="K54" s="8"/>
      <c r="L54" s="48">
        <f>IFERROR(B54/I54,0)</f>
        <v>1.6760869140052023E-2</v>
      </c>
      <c r="M54" s="49">
        <f>IFERROR(H54/G54,0)</f>
        <v>3.484320557491289E-2</v>
      </c>
      <c r="N54" s="47">
        <f>D54*250</f>
        <v>22500</v>
      </c>
      <c r="O54" s="50">
        <f t="shared" si="0"/>
        <v>7.7514585764294051</v>
      </c>
    </row>
    <row r="55" spans="1:15" ht="15" thickBot="1" x14ac:dyDescent="0.35">
      <c r="A55" s="3" t="s">
        <v>22</v>
      </c>
      <c r="B55" s="1">
        <v>25068</v>
      </c>
      <c r="C55" s="2"/>
      <c r="D55" s="2">
        <v>745</v>
      </c>
      <c r="E55" s="2"/>
      <c r="F55" s="1">
        <v>4780</v>
      </c>
      <c r="G55" s="1">
        <v>4305</v>
      </c>
      <c r="H55" s="2">
        <v>128</v>
      </c>
      <c r="I55" s="1">
        <v>491702</v>
      </c>
      <c r="J55" s="1">
        <v>84450</v>
      </c>
      <c r="K55" s="41"/>
      <c r="L55" s="48">
        <f>IFERROR(B55/I55,0)</f>
        <v>5.0982098913569598E-2</v>
      </c>
      <c r="M55" s="49">
        <f>IFERROR(H55/G55,0)</f>
        <v>2.9732868757259001E-2</v>
      </c>
      <c r="N55" s="47">
        <f>D55*250</f>
        <v>186250</v>
      </c>
      <c r="O55" s="50">
        <f t="shared" si="0"/>
        <v>6.4297909685655021</v>
      </c>
    </row>
    <row r="56" spans="1:15" ht="14.5" thickBot="1" x14ac:dyDescent="0.35">
      <c r="A56" s="14" t="s">
        <v>55</v>
      </c>
      <c r="B56" s="36">
        <v>1230</v>
      </c>
      <c r="C56" s="15"/>
      <c r="D56" s="15">
        <v>20</v>
      </c>
      <c r="E56" s="15"/>
      <c r="F56" s="15">
        <v>279</v>
      </c>
      <c r="G56" s="36">
        <v>2125</v>
      </c>
      <c r="H56" s="15">
        <v>35</v>
      </c>
      <c r="I56" s="36">
        <v>37708</v>
      </c>
      <c r="J56" s="36">
        <v>65153</v>
      </c>
      <c r="K56" s="59"/>
      <c r="L56" s="48">
        <f>IFERROR(B56/I56,0)</f>
        <v>3.2619072875782328E-2</v>
      </c>
      <c r="M56" s="49">
        <f>IFERROR(H56/G56,0)</f>
        <v>1.6470588235294119E-2</v>
      </c>
      <c r="N56" s="47">
        <f>D56*250</f>
        <v>5000</v>
      </c>
      <c r="O56" s="50">
        <f t="shared" si="0"/>
        <v>3.065040650406504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86D83F79-7A0F-4398-86B8-3B95FD76DA00}"/>
    <hyperlink ref="A6" r:id="rId2" display="https://www.worldometers.info/coronavirus/usa/california/" xr:uid="{8127ADE3-D45D-4367-86D8-2913A7651CF7}"/>
    <hyperlink ref="A33" r:id="rId3" display="https://www.worldometers.info/coronavirus/usa/new-jersey/" xr:uid="{C9049A64-A53B-45A1-BCCA-A9B16DE2F124}"/>
    <hyperlink ref="A16" r:id="rId4" display="https://www.worldometers.info/coronavirus/usa/illinois/" xr:uid="{C9E6B411-35B4-421E-B4E5-DA04C228669A}"/>
    <hyperlink ref="A48" r:id="rId5" display="https://www.worldometers.info/coronavirus/usa/texas/" xr:uid="{C3B6CBBF-36A3-4BAC-AEF4-598AD6E6C130}"/>
    <hyperlink ref="A24" r:id="rId6" display="https://www.worldometers.info/coronavirus/usa/massachusetts/" xr:uid="{394F1624-E6A9-48C7-9C79-E0F3BCAE3A60}"/>
    <hyperlink ref="A11" r:id="rId7" display="https://www.worldometers.info/coronavirus/usa/florida/" xr:uid="{5D0C65A8-0CE5-4F80-8716-9E8CD6852F2C}"/>
    <hyperlink ref="A42" r:id="rId8" display="https://www.worldometers.info/coronavirus/usa/pennsylvania/" xr:uid="{7E31C934-6DEB-4ADB-8ABE-38B6389604B3}"/>
    <hyperlink ref="A21" r:id="rId9" display="https://www.worldometers.info/coronavirus/usa/louisiana/" xr:uid="{F64C3555-8193-41AE-BDDA-F83CE4634B86}"/>
    <hyperlink ref="A39" r:id="rId10" display="https://www.worldometers.info/coronavirus/usa/ohio/" xr:uid="{EFDA9076-629F-4166-83FD-851BB6B2D940}"/>
    <hyperlink ref="A53" r:id="rId11" display="https://www.worldometers.info/coronavirus/usa/washington/" xr:uid="{FD558405-9B9A-424C-B10D-12D6B043DA59}"/>
    <hyperlink ref="A40" r:id="rId12" display="https://www.worldometers.info/coronavirus/usa/oklahoma/" xr:uid="{5A2BE1B6-7DCC-48DB-85FA-4B94628501D4}"/>
    <hyperlink ref="A34" r:id="rId13" display="https://www.worldometers.info/coronavirus/usa/new-mexico/" xr:uid="{F6FCFA60-C031-438B-911F-1D250C5C14B2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7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841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1342</v>
      </c>
    </row>
    <row r="5" spans="1:2" ht="15" thickBot="1" x14ac:dyDescent="0.4">
      <c r="A5" s="3" t="s">
        <v>34</v>
      </c>
      <c r="B5" s="38">
        <v>227</v>
      </c>
    </row>
    <row r="6" spans="1:2" ht="15" thickBot="1" x14ac:dyDescent="0.4">
      <c r="A6" s="44" t="s">
        <v>10</v>
      </c>
      <c r="B6" s="38">
        <v>5565</v>
      </c>
    </row>
    <row r="7" spans="1:2" ht="15" thickBot="1" x14ac:dyDescent="0.4">
      <c r="A7" s="3" t="s">
        <v>18</v>
      </c>
      <c r="B7" s="38">
        <v>1651</v>
      </c>
    </row>
    <row r="8" spans="1:2" ht="15" thickBot="1" x14ac:dyDescent="0.4">
      <c r="A8" s="3" t="s">
        <v>23</v>
      </c>
      <c r="B8" s="38">
        <v>4263</v>
      </c>
    </row>
    <row r="9" spans="1:2" ht="15" thickBot="1" x14ac:dyDescent="0.4">
      <c r="A9" s="3" t="s">
        <v>43</v>
      </c>
      <c r="B9" s="38">
        <v>435</v>
      </c>
    </row>
    <row r="10" spans="1:2" ht="21.5" thickBot="1" x14ac:dyDescent="0.4">
      <c r="A10" s="3" t="s">
        <v>63</v>
      </c>
      <c r="B10" s="38">
        <v>535</v>
      </c>
    </row>
    <row r="11" spans="1:2" ht="15" thickBot="1" x14ac:dyDescent="0.4">
      <c r="A11" s="44" t="s">
        <v>13</v>
      </c>
      <c r="B11" s="38">
        <v>3176</v>
      </c>
    </row>
    <row r="12" spans="1:2" ht="15" thickBot="1" x14ac:dyDescent="0.4">
      <c r="A12" s="3" t="s">
        <v>16</v>
      </c>
      <c r="B12" s="38">
        <v>2648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89</v>
      </c>
    </row>
    <row r="16" spans="1:2" ht="15" thickBot="1" x14ac:dyDescent="0.4">
      <c r="A16" s="44" t="s">
        <v>12</v>
      </c>
      <c r="B16" s="38">
        <v>6671</v>
      </c>
    </row>
    <row r="17" spans="1:2" ht="15" thickBot="1" x14ac:dyDescent="0.4">
      <c r="A17" s="3" t="s">
        <v>27</v>
      </c>
      <c r="B17" s="38">
        <v>2553</v>
      </c>
    </row>
    <row r="18" spans="1:2" ht="15" thickBot="1" x14ac:dyDescent="0.4">
      <c r="A18" s="3" t="s">
        <v>41</v>
      </c>
      <c r="B18" s="38">
        <v>687</v>
      </c>
    </row>
    <row r="19" spans="1:2" ht="15" thickBot="1" x14ac:dyDescent="0.4">
      <c r="A19" s="3" t="s">
        <v>45</v>
      </c>
      <c r="B19" s="38">
        <v>259</v>
      </c>
    </row>
    <row r="20" spans="1:2" ht="15" thickBot="1" x14ac:dyDescent="0.4">
      <c r="A20" s="3" t="s">
        <v>38</v>
      </c>
      <c r="B20" s="38">
        <v>526</v>
      </c>
    </row>
    <row r="21" spans="1:2" ht="15" thickBot="1" x14ac:dyDescent="0.4">
      <c r="A21" s="44" t="s">
        <v>14</v>
      </c>
      <c r="B21" s="38">
        <v>3117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3" t="s">
        <v>26</v>
      </c>
      <c r="B23" s="38">
        <v>3074</v>
      </c>
    </row>
    <row r="24" spans="1:2" ht="15" thickBot="1" x14ac:dyDescent="0.4">
      <c r="A24" s="44" t="s">
        <v>17</v>
      </c>
      <c r="B24" s="38">
        <v>7874</v>
      </c>
    </row>
    <row r="25" spans="1:2" ht="15" thickBot="1" x14ac:dyDescent="0.4">
      <c r="A25" s="3" t="s">
        <v>11</v>
      </c>
      <c r="B25" s="38">
        <v>6097</v>
      </c>
    </row>
    <row r="26" spans="1:2" ht="15" thickBot="1" x14ac:dyDescent="0.4">
      <c r="A26" s="3" t="s">
        <v>32</v>
      </c>
      <c r="B26" s="38">
        <v>1416</v>
      </c>
    </row>
    <row r="27" spans="1:2" ht="15" thickBot="1" x14ac:dyDescent="0.4">
      <c r="A27" s="3" t="s">
        <v>30</v>
      </c>
      <c r="B27" s="38">
        <v>978</v>
      </c>
    </row>
    <row r="28" spans="1:2" ht="15" thickBot="1" x14ac:dyDescent="0.4">
      <c r="A28" s="3" t="s">
        <v>35</v>
      </c>
      <c r="B28" s="38">
        <v>981</v>
      </c>
    </row>
    <row r="29" spans="1:2" ht="15" thickBot="1" x14ac:dyDescent="0.4">
      <c r="A29" s="3" t="s">
        <v>51</v>
      </c>
      <c r="B29" s="38">
        <v>21</v>
      </c>
    </row>
    <row r="30" spans="1:2" ht="15" thickBot="1" x14ac:dyDescent="0.4">
      <c r="A30" s="3" t="s">
        <v>50</v>
      </c>
      <c r="B30" s="38">
        <v>249</v>
      </c>
    </row>
    <row r="31" spans="1:2" ht="15" thickBot="1" x14ac:dyDescent="0.4">
      <c r="A31" s="3" t="s">
        <v>31</v>
      </c>
      <c r="B31" s="38">
        <v>489</v>
      </c>
    </row>
    <row r="32" spans="1:2" ht="15" thickBot="1" x14ac:dyDescent="0.4">
      <c r="A32" s="3" t="s">
        <v>42</v>
      </c>
      <c r="B32" s="38">
        <v>339</v>
      </c>
    </row>
    <row r="33" spans="1:2" ht="15" thickBot="1" x14ac:dyDescent="0.4">
      <c r="A33" s="44" t="s">
        <v>8</v>
      </c>
      <c r="B33" s="38">
        <v>13030</v>
      </c>
    </row>
    <row r="34" spans="1:2" ht="15" thickBot="1" x14ac:dyDescent="0.4">
      <c r="A34" s="44" t="s">
        <v>44</v>
      </c>
      <c r="B34" s="38">
        <v>469</v>
      </c>
    </row>
    <row r="35" spans="1:2" ht="15" thickBot="1" x14ac:dyDescent="0.4">
      <c r="A35" s="44" t="s">
        <v>7</v>
      </c>
      <c r="B35" s="38">
        <v>31268</v>
      </c>
    </row>
    <row r="36" spans="1:2" ht="15" thickBot="1" x14ac:dyDescent="0.4">
      <c r="A36" s="3" t="s">
        <v>24</v>
      </c>
      <c r="B36" s="38">
        <v>1275</v>
      </c>
    </row>
    <row r="37" spans="1:2" ht="15" thickBot="1" x14ac:dyDescent="0.4">
      <c r="A37" s="3" t="s">
        <v>53</v>
      </c>
      <c r="B37" s="38">
        <v>77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2709</v>
      </c>
    </row>
    <row r="40" spans="1:2" ht="15" thickBot="1" x14ac:dyDescent="0.4">
      <c r="A40" s="44" t="s">
        <v>46</v>
      </c>
      <c r="B40" s="38">
        <v>369</v>
      </c>
    </row>
    <row r="41" spans="1:2" ht="15" thickBot="1" x14ac:dyDescent="0.4">
      <c r="A41" s="3" t="s">
        <v>37</v>
      </c>
      <c r="B41" s="38">
        <v>192</v>
      </c>
    </row>
    <row r="42" spans="1:2" ht="15" thickBot="1" x14ac:dyDescent="0.4">
      <c r="A42" s="44" t="s">
        <v>19</v>
      </c>
      <c r="B42" s="38">
        <v>6485</v>
      </c>
    </row>
    <row r="43" spans="1:2" ht="15" thickBot="1" x14ac:dyDescent="0.4">
      <c r="A43" s="3" t="s">
        <v>65</v>
      </c>
      <c r="B43" s="38">
        <v>149</v>
      </c>
    </row>
    <row r="44" spans="1:2" ht="15" thickBot="1" x14ac:dyDescent="0.4">
      <c r="A44" s="3" t="s">
        <v>40</v>
      </c>
      <c r="B44" s="38">
        <v>903</v>
      </c>
    </row>
    <row r="45" spans="1:2" ht="15" thickBot="1" x14ac:dyDescent="0.4">
      <c r="A45" s="3" t="s">
        <v>25</v>
      </c>
      <c r="B45" s="38">
        <v>659</v>
      </c>
    </row>
    <row r="46" spans="1:2" ht="15" thickBot="1" x14ac:dyDescent="0.4">
      <c r="A46" s="3" t="s">
        <v>54</v>
      </c>
      <c r="B46" s="38">
        <v>81</v>
      </c>
    </row>
    <row r="47" spans="1:2" ht="15" thickBot="1" x14ac:dyDescent="0.4">
      <c r="A47" s="3" t="s">
        <v>20</v>
      </c>
      <c r="B47" s="38">
        <v>531</v>
      </c>
    </row>
    <row r="48" spans="1:2" ht="15" thickBot="1" x14ac:dyDescent="0.4">
      <c r="A48" s="44" t="s">
        <v>15</v>
      </c>
      <c r="B48" s="38">
        <v>2218</v>
      </c>
    </row>
    <row r="49" spans="1:2" ht="21.5" thickBot="1" x14ac:dyDescent="0.4">
      <c r="A49" s="57" t="s">
        <v>66</v>
      </c>
      <c r="B49" s="56">
        <v>6</v>
      </c>
    </row>
    <row r="50" spans="1:2" ht="15" thickBot="1" x14ac:dyDescent="0.4">
      <c r="A50" s="3" t="s">
        <v>28</v>
      </c>
      <c r="B50" s="38">
        <v>158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3" t="s">
        <v>29</v>
      </c>
      <c r="B52" s="38">
        <v>1645</v>
      </c>
    </row>
    <row r="53" spans="1:2" ht="15" thickBot="1" x14ac:dyDescent="0.4">
      <c r="A53" s="44" t="s">
        <v>9</v>
      </c>
      <c r="B53" s="38">
        <v>1278</v>
      </c>
    </row>
    <row r="54" spans="1:2" ht="15" thickBot="1" x14ac:dyDescent="0.4">
      <c r="A54" s="3" t="s">
        <v>56</v>
      </c>
      <c r="B54" s="38">
        <v>90</v>
      </c>
    </row>
    <row r="55" spans="1:2" ht="15" thickBot="1" x14ac:dyDescent="0.4">
      <c r="A55" s="3" t="s">
        <v>22</v>
      </c>
      <c r="B55" s="38">
        <v>745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3934A5AC-74C1-43FB-B96A-D697AD72E94A}"/>
    <hyperlink ref="A6" r:id="rId2" display="https://www.worldometers.info/coronavirus/usa/california/" xr:uid="{A9E80E17-032E-467E-A3B7-971DDB64E3AB}"/>
    <hyperlink ref="A33" r:id="rId3" display="https://www.worldometers.info/coronavirus/usa/new-jersey/" xr:uid="{A27E23B0-8217-4AE3-8625-39D695A13F28}"/>
    <hyperlink ref="A16" r:id="rId4" display="https://www.worldometers.info/coronavirus/usa/illinois/" xr:uid="{B8024766-2B5F-4209-AA7B-DC3136491527}"/>
    <hyperlink ref="A48" r:id="rId5" display="https://www.worldometers.info/coronavirus/usa/texas/" xr:uid="{61C63C38-E683-4966-8167-6B6564683942}"/>
    <hyperlink ref="A24" r:id="rId6" display="https://www.worldometers.info/coronavirus/usa/massachusetts/" xr:uid="{E6C9C69E-2441-41C4-891A-E02A2278D58D}"/>
    <hyperlink ref="A11" r:id="rId7" display="https://www.worldometers.info/coronavirus/usa/florida/" xr:uid="{35192386-52ED-456F-94EB-F9F82B59A5EE}"/>
    <hyperlink ref="A42" r:id="rId8" display="https://www.worldometers.info/coronavirus/usa/pennsylvania/" xr:uid="{EE5772A4-A240-4291-B286-787B455B722C}"/>
    <hyperlink ref="A21" r:id="rId9" display="https://www.worldometers.info/coronavirus/usa/louisiana/" xr:uid="{2795843D-D809-4CFC-85DE-543E15C444AE}"/>
    <hyperlink ref="A39" r:id="rId10" display="https://www.worldometers.info/coronavirus/usa/ohio/" xr:uid="{B1E2D94C-D9A8-48C8-9B1F-9F6AD17096E0}"/>
    <hyperlink ref="A53" r:id="rId11" display="https://www.worldometers.info/coronavirus/usa/washington/" xr:uid="{FA999AD4-E565-4712-9CC8-0935B5691A7C}"/>
    <hyperlink ref="A40" r:id="rId12" display="https://www.worldometers.info/coronavirus/usa/oklahoma/" xr:uid="{B135CB89-56DE-4474-8A86-C6E8EA94FC66}"/>
    <hyperlink ref="A34" r:id="rId13" display="https://www.worldometers.info/coronavirus/usa/new-mexico/" xr:uid="{C1CF3910-5E8B-46CA-9963-CABE985BBE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841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1342</v>
      </c>
    </row>
    <row r="5" spans="1:3" ht="13" thickBot="1" x14ac:dyDescent="0.4">
      <c r="A5" s="34" t="s">
        <v>34</v>
      </c>
      <c r="B5" s="3" t="s">
        <v>34</v>
      </c>
      <c r="C5" s="38">
        <v>227</v>
      </c>
    </row>
    <row r="6" spans="1:3" ht="15" thickBot="1" x14ac:dyDescent="0.4">
      <c r="A6" s="34" t="s">
        <v>10</v>
      </c>
      <c r="B6" s="44" t="s">
        <v>10</v>
      </c>
      <c r="C6" s="38">
        <v>5565</v>
      </c>
    </row>
    <row r="7" spans="1:3" ht="13" thickBot="1" x14ac:dyDescent="0.4">
      <c r="A7" s="34" t="s">
        <v>18</v>
      </c>
      <c r="B7" s="3" t="s">
        <v>18</v>
      </c>
      <c r="C7" s="38">
        <v>1651</v>
      </c>
    </row>
    <row r="8" spans="1:3" ht="13" thickBot="1" x14ac:dyDescent="0.4">
      <c r="A8" s="34" t="s">
        <v>23</v>
      </c>
      <c r="B8" s="3" t="s">
        <v>23</v>
      </c>
      <c r="C8" s="38">
        <v>4263</v>
      </c>
    </row>
    <row r="9" spans="1:3" ht="13" thickBot="1" x14ac:dyDescent="0.4">
      <c r="A9" s="34" t="s">
        <v>43</v>
      </c>
      <c r="B9" s="3" t="s">
        <v>43</v>
      </c>
      <c r="C9" s="38">
        <v>435</v>
      </c>
    </row>
    <row r="10" spans="1:3" ht="13" thickBot="1" x14ac:dyDescent="0.4">
      <c r="A10" s="34" t="s">
        <v>95</v>
      </c>
      <c r="B10" s="3" t="s">
        <v>63</v>
      </c>
      <c r="C10" s="38">
        <v>535</v>
      </c>
    </row>
    <row r="11" spans="1:3" ht="15" thickBot="1" x14ac:dyDescent="0.4">
      <c r="A11" s="34" t="s">
        <v>13</v>
      </c>
      <c r="B11" s="44" t="s">
        <v>13</v>
      </c>
      <c r="C11" s="38">
        <v>3176</v>
      </c>
    </row>
    <row r="12" spans="1:3" ht="13" thickBot="1" x14ac:dyDescent="0.4">
      <c r="A12" s="34" t="s">
        <v>16</v>
      </c>
      <c r="B12" s="3" t="s">
        <v>16</v>
      </c>
      <c r="C12" s="38">
        <v>2648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89</v>
      </c>
    </row>
    <row r="16" spans="1:3" ht="15" thickBot="1" x14ac:dyDescent="0.4">
      <c r="A16" s="34" t="s">
        <v>12</v>
      </c>
      <c r="B16" s="44" t="s">
        <v>12</v>
      </c>
      <c r="C16" s="38">
        <v>6671</v>
      </c>
    </row>
    <row r="17" spans="1:3" ht="13" thickBot="1" x14ac:dyDescent="0.4">
      <c r="A17" s="34" t="s">
        <v>27</v>
      </c>
      <c r="B17" s="3" t="s">
        <v>27</v>
      </c>
      <c r="C17" s="38">
        <v>2553</v>
      </c>
    </row>
    <row r="18" spans="1:3" ht="13" thickBot="1" x14ac:dyDescent="0.4">
      <c r="A18" s="34" t="s">
        <v>41</v>
      </c>
      <c r="B18" s="3" t="s">
        <v>41</v>
      </c>
      <c r="C18" s="38">
        <v>687</v>
      </c>
    </row>
    <row r="19" spans="1:3" ht="13" thickBot="1" x14ac:dyDescent="0.4">
      <c r="A19" s="34" t="s">
        <v>45</v>
      </c>
      <c r="B19" s="3" t="s">
        <v>45</v>
      </c>
      <c r="C19" s="38">
        <v>259</v>
      </c>
    </row>
    <row r="20" spans="1:3" ht="13" thickBot="1" x14ac:dyDescent="0.4">
      <c r="A20" s="34" t="s">
        <v>38</v>
      </c>
      <c r="B20" s="3" t="s">
        <v>38</v>
      </c>
      <c r="C20" s="38">
        <v>526</v>
      </c>
    </row>
    <row r="21" spans="1:3" ht="15" thickBot="1" x14ac:dyDescent="0.4">
      <c r="A21" s="34" t="s">
        <v>14</v>
      </c>
      <c r="B21" s="44" t="s">
        <v>14</v>
      </c>
      <c r="C21" s="38">
        <v>3117</v>
      </c>
    </row>
    <row r="22" spans="1:3" ht="13" thickBot="1" x14ac:dyDescent="0.4">
      <c r="B22" s="3" t="s">
        <v>39</v>
      </c>
      <c r="C22" s="38">
        <v>102</v>
      </c>
    </row>
    <row r="23" spans="1:3" ht="13" thickBot="1" x14ac:dyDescent="0.4">
      <c r="A23" s="34" t="s">
        <v>26</v>
      </c>
      <c r="B23" s="3" t="s">
        <v>26</v>
      </c>
      <c r="C23" s="38">
        <v>3074</v>
      </c>
    </row>
    <row r="24" spans="1:3" ht="15" thickBot="1" x14ac:dyDescent="0.4">
      <c r="A24" s="34" t="s">
        <v>17</v>
      </c>
      <c r="B24" s="44" t="s">
        <v>17</v>
      </c>
      <c r="C24" s="38">
        <v>7874</v>
      </c>
    </row>
    <row r="25" spans="1:3" ht="13" thickBot="1" x14ac:dyDescent="0.4">
      <c r="A25" s="34" t="s">
        <v>11</v>
      </c>
      <c r="B25" s="3" t="s">
        <v>11</v>
      </c>
      <c r="C25" s="38">
        <v>6097</v>
      </c>
    </row>
    <row r="26" spans="1:3" ht="13" thickBot="1" x14ac:dyDescent="0.4">
      <c r="A26" s="34" t="s">
        <v>32</v>
      </c>
      <c r="B26" s="3" t="s">
        <v>32</v>
      </c>
      <c r="C26" s="38">
        <v>1416</v>
      </c>
    </row>
    <row r="27" spans="1:3" ht="13" thickBot="1" x14ac:dyDescent="0.4">
      <c r="A27" s="34" t="s">
        <v>30</v>
      </c>
      <c r="B27" s="3" t="s">
        <v>30</v>
      </c>
      <c r="C27" s="38">
        <v>978</v>
      </c>
    </row>
    <row r="28" spans="1:3" ht="13" thickBot="1" x14ac:dyDescent="0.4">
      <c r="A28" s="34" t="s">
        <v>35</v>
      </c>
      <c r="B28" s="3" t="s">
        <v>35</v>
      </c>
      <c r="C28" s="38">
        <v>981</v>
      </c>
    </row>
    <row r="29" spans="1:3" ht="13" thickBot="1" x14ac:dyDescent="0.4">
      <c r="B29" s="3" t="s">
        <v>51</v>
      </c>
      <c r="C29" s="38">
        <v>21</v>
      </c>
    </row>
    <row r="30" spans="1:3" ht="13" thickBot="1" x14ac:dyDescent="0.4">
      <c r="B30" s="3" t="s">
        <v>50</v>
      </c>
      <c r="C30" s="38">
        <v>249</v>
      </c>
    </row>
    <row r="31" spans="1:3" ht="13" thickBot="1" x14ac:dyDescent="0.4">
      <c r="A31" s="34" t="s">
        <v>31</v>
      </c>
      <c r="B31" s="3" t="s">
        <v>31</v>
      </c>
      <c r="C31" s="38">
        <v>489</v>
      </c>
    </row>
    <row r="32" spans="1:3" ht="13" thickBot="1" x14ac:dyDescent="0.4">
      <c r="A32" s="34" t="s">
        <v>42</v>
      </c>
      <c r="B32" s="3" t="s">
        <v>42</v>
      </c>
      <c r="C32" s="38">
        <v>339</v>
      </c>
    </row>
    <row r="33" spans="1:3" ht="15" thickBot="1" x14ac:dyDescent="0.4">
      <c r="A33" s="34" t="s">
        <v>8</v>
      </c>
      <c r="B33" s="44" t="s">
        <v>8</v>
      </c>
      <c r="C33" s="38">
        <v>13030</v>
      </c>
    </row>
    <row r="34" spans="1:3" ht="15" thickBot="1" x14ac:dyDescent="0.4">
      <c r="A34" s="34" t="s">
        <v>44</v>
      </c>
      <c r="B34" s="44" t="s">
        <v>44</v>
      </c>
      <c r="C34" s="38">
        <v>469</v>
      </c>
    </row>
    <row r="35" spans="1:3" ht="15" thickBot="1" x14ac:dyDescent="0.4">
      <c r="A35" s="34" t="s">
        <v>7</v>
      </c>
      <c r="B35" s="44" t="s">
        <v>7</v>
      </c>
      <c r="C35" s="38">
        <v>31268</v>
      </c>
    </row>
    <row r="36" spans="1:3" ht="13" thickBot="1" x14ac:dyDescent="0.4">
      <c r="A36" s="34" t="s">
        <v>24</v>
      </c>
      <c r="B36" s="3" t="s">
        <v>24</v>
      </c>
      <c r="C36" s="38">
        <v>1275</v>
      </c>
    </row>
    <row r="37" spans="1:3" ht="13" thickBot="1" x14ac:dyDescent="0.4">
      <c r="B37" s="3" t="s">
        <v>53</v>
      </c>
      <c r="C37" s="38">
        <v>77</v>
      </c>
    </row>
    <row r="38" spans="1:3" ht="15" thickBot="1" x14ac:dyDescent="0.4">
      <c r="A38" s="34" t="s">
        <v>21</v>
      </c>
      <c r="B38" s="44" t="s">
        <v>21</v>
      </c>
      <c r="C38" s="38">
        <v>2709</v>
      </c>
    </row>
    <row r="39" spans="1:3" ht="15" thickBot="1" x14ac:dyDescent="0.4">
      <c r="A39" s="34" t="s">
        <v>46</v>
      </c>
      <c r="B39" s="44" t="s">
        <v>46</v>
      </c>
      <c r="C39" s="38">
        <v>369</v>
      </c>
    </row>
    <row r="40" spans="1:3" ht="13" thickBot="1" x14ac:dyDescent="0.4">
      <c r="A40" s="34" t="s">
        <v>37</v>
      </c>
      <c r="B40" s="3" t="s">
        <v>37</v>
      </c>
      <c r="C40" s="38">
        <v>192</v>
      </c>
    </row>
    <row r="41" spans="1:3" ht="15" thickBot="1" x14ac:dyDescent="0.4">
      <c r="A41" s="34" t="s">
        <v>19</v>
      </c>
      <c r="B41" s="44" t="s">
        <v>19</v>
      </c>
      <c r="C41" s="38">
        <v>6485</v>
      </c>
    </row>
    <row r="42" spans="1:3" ht="13" thickBot="1" x14ac:dyDescent="0.4">
      <c r="A42" s="34" t="s">
        <v>65</v>
      </c>
      <c r="B42" s="3" t="s">
        <v>65</v>
      </c>
      <c r="C42" s="38">
        <v>149</v>
      </c>
    </row>
    <row r="43" spans="1:3" ht="13" thickBot="1" x14ac:dyDescent="0.4">
      <c r="B43" s="3" t="s">
        <v>40</v>
      </c>
      <c r="C43" s="38">
        <v>903</v>
      </c>
    </row>
    <row r="44" spans="1:3" ht="13" thickBot="1" x14ac:dyDescent="0.4">
      <c r="A44" s="34" t="s">
        <v>25</v>
      </c>
      <c r="B44" s="3" t="s">
        <v>25</v>
      </c>
      <c r="C44" s="38">
        <v>659</v>
      </c>
    </row>
    <row r="45" spans="1:3" ht="13" thickBot="1" x14ac:dyDescent="0.4">
      <c r="A45" s="34" t="s">
        <v>54</v>
      </c>
      <c r="B45" s="3" t="s">
        <v>54</v>
      </c>
      <c r="C45" s="38">
        <v>81</v>
      </c>
    </row>
    <row r="46" spans="1:3" ht="13" thickBot="1" x14ac:dyDescent="0.4">
      <c r="A46" s="34" t="s">
        <v>20</v>
      </c>
      <c r="B46" s="3" t="s">
        <v>20</v>
      </c>
      <c r="C46" s="38">
        <v>531</v>
      </c>
    </row>
    <row r="47" spans="1:3" ht="15" thickBot="1" x14ac:dyDescent="0.4">
      <c r="A47" s="34" t="s">
        <v>15</v>
      </c>
      <c r="B47" s="44" t="s">
        <v>15</v>
      </c>
      <c r="C47" s="38">
        <v>2218</v>
      </c>
    </row>
    <row r="48" spans="1:3" ht="13" thickBot="1" x14ac:dyDescent="0.4">
      <c r="A48" s="34" t="s">
        <v>28</v>
      </c>
      <c r="B48" s="3" t="s">
        <v>28</v>
      </c>
      <c r="C48" s="38">
        <v>158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3" thickBot="1" x14ac:dyDescent="0.4">
      <c r="A50" s="34" t="s">
        <v>29</v>
      </c>
      <c r="B50" s="3" t="s">
        <v>29</v>
      </c>
      <c r="C50" s="38">
        <v>1645</v>
      </c>
    </row>
    <row r="51" spans="1:3" ht="15" thickBot="1" x14ac:dyDescent="0.4">
      <c r="A51" s="34" t="s">
        <v>9</v>
      </c>
      <c r="B51" s="44" t="s">
        <v>9</v>
      </c>
      <c r="C51" s="38">
        <v>1278</v>
      </c>
    </row>
    <row r="52" spans="1:3" ht="13" thickBot="1" x14ac:dyDescent="0.4">
      <c r="B52" s="3" t="s">
        <v>56</v>
      </c>
      <c r="C52" s="38">
        <v>90</v>
      </c>
    </row>
    <row r="53" spans="1:3" ht="13" thickBot="1" x14ac:dyDescent="0.4">
      <c r="A53" s="34" t="s">
        <v>22</v>
      </c>
      <c r="B53" s="3" t="s">
        <v>22</v>
      </c>
      <c r="C53" s="38">
        <v>745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6" spans="1:3" ht="13" thickBot="1" x14ac:dyDescent="0.4"/>
    <row r="57" spans="1:3" ht="15" thickBot="1" x14ac:dyDescent="0.4">
      <c r="B57" s="14"/>
      <c r="C57" s="43"/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6A2AE53-4F36-48A6-A06F-B7321008E948}"/>
    <hyperlink ref="B6" r:id="rId2" display="https://www.worldometers.info/coronavirus/usa/california/" xr:uid="{FA970630-7C22-4097-99EE-AC8C9FA6C5BB}"/>
    <hyperlink ref="B33" r:id="rId3" display="https://www.worldometers.info/coronavirus/usa/new-jersey/" xr:uid="{AC5552CC-A7EB-4DEC-8CE4-A0EFDCD0D91E}"/>
    <hyperlink ref="B16" r:id="rId4" display="https://www.worldometers.info/coronavirus/usa/illinois/" xr:uid="{818F9707-FA09-488F-A9F3-C248D913B8D6}"/>
    <hyperlink ref="B47" r:id="rId5" display="https://www.worldometers.info/coronavirus/usa/texas/" xr:uid="{AB9ED5C1-9379-406D-9931-2590CCBCD89D}"/>
    <hyperlink ref="B24" r:id="rId6" display="https://www.worldometers.info/coronavirus/usa/massachusetts/" xr:uid="{C599022A-F429-4039-994A-359D52F668BD}"/>
    <hyperlink ref="B11" r:id="rId7" display="https://www.worldometers.info/coronavirus/usa/florida/" xr:uid="{9382C02D-A493-4096-A327-FBF0A4ECC2D0}"/>
    <hyperlink ref="B41" r:id="rId8" display="https://www.worldometers.info/coronavirus/usa/pennsylvania/" xr:uid="{64ED4E26-621E-44EB-BBFE-E99156BCE5F6}"/>
    <hyperlink ref="B21" r:id="rId9" display="https://www.worldometers.info/coronavirus/usa/louisiana/" xr:uid="{DA48D47A-D208-43DF-B094-8CED246E4163}"/>
    <hyperlink ref="B38" r:id="rId10" display="https://www.worldometers.info/coronavirus/usa/ohio/" xr:uid="{1C920F26-EB8E-4CE7-B748-3A968937205A}"/>
    <hyperlink ref="B51" r:id="rId11" display="https://www.worldometers.info/coronavirus/usa/washington/" xr:uid="{60CC57DA-5120-4366-9B6E-020819C0ADAA}"/>
    <hyperlink ref="B39" r:id="rId12" display="https://www.worldometers.info/coronavirus/usa/oklahoma/" xr:uid="{168BD68E-8A1E-4FE2-B805-6DC098426F66}"/>
    <hyperlink ref="B34" r:id="rId13" display="https://www.worldometers.info/coronavirus/usa/new-mexico/" xr:uid="{C2553C5B-18E0-479C-A892-B9D2DDC08D68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2020-06-23T13:28:21Z</dcterms:modified>
</cp:coreProperties>
</file>