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ffaa969b2b2dbb/Meridian/h Computer Science/Teacher Projects/COVID/"/>
    </mc:Choice>
  </mc:AlternateContent>
  <xr:revisionPtr revIDLastSave="31" documentId="8_{7B8F30AD-7A5F-451F-B52B-5FDE3BB171BF}" xr6:coauthVersionLast="45" xr6:coauthVersionMax="45" xr10:uidLastSave="{4480272C-ADA1-41AC-9F44-56EC95449B62}"/>
  <bookViews>
    <workbookView minimized="1" xWindow="2190" yWindow="1200" windowWidth="20130" windowHeight="17090" activeTab="3" xr2:uid="{C2EC3F12-84D7-4DDA-AADC-120E6E7C982F}"/>
  </bookViews>
  <sheets>
    <sheet name="Data Updates" sheetId="1" r:id="rId1"/>
    <sheet name="US Filtered Data" sheetId="3" r:id="rId2"/>
    <sheet name="temp for State Deaths" sheetId="2" r:id="rId3"/>
    <sheet name="State to State Work" sheetId="4" r:id="rId4"/>
  </sheets>
  <definedNames>
    <definedName name="_xlnm._FilterDatabase" localSheetId="0" hidden="1">'Data Updates'!$A$1:$U$60</definedName>
    <definedName name="_xlnm._FilterDatabase" localSheetId="3" hidden="1">'State to State Work'!$A$1:$C$53</definedName>
    <definedName name="_xlnm._FilterDatabase" localSheetId="2" hidden="1">'temp for State Deaths'!$A$1:$B$56</definedName>
    <definedName name="_xlnm._FilterDatabase" localSheetId="1" hidden="1">'US Filtered Data'!$A$1:$J$55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6" i="1" l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" i="1"/>
  <c r="M5" i="1"/>
  <c r="N5" i="1" s="1"/>
  <c r="M6" i="1"/>
  <c r="N6" i="1" s="1"/>
  <c r="M7" i="1"/>
  <c r="M8" i="1"/>
  <c r="N8" i="1" s="1"/>
  <c r="M9" i="1"/>
  <c r="N9" i="1" s="1"/>
  <c r="M10" i="1"/>
  <c r="N10" i="1" s="1"/>
  <c r="M11" i="1"/>
  <c r="N11" i="1" s="1"/>
  <c r="M12" i="1"/>
  <c r="N12" i="1" s="1"/>
  <c r="M13" i="1"/>
  <c r="N13" i="1" s="1"/>
  <c r="M14" i="1"/>
  <c r="M15" i="1"/>
  <c r="M16" i="1"/>
  <c r="M17" i="1"/>
  <c r="N17" i="1" s="1"/>
  <c r="M18" i="1"/>
  <c r="N18" i="1" s="1"/>
  <c r="M19" i="1"/>
  <c r="N19" i="1" s="1"/>
  <c r="M20" i="1"/>
  <c r="N20" i="1" s="1"/>
  <c r="M21" i="1"/>
  <c r="N21" i="1" s="1"/>
  <c r="M22" i="1"/>
  <c r="N22" i="1" s="1"/>
  <c r="M23" i="1"/>
  <c r="M24" i="1"/>
  <c r="N24" i="1" s="1"/>
  <c r="M25" i="1"/>
  <c r="N25" i="1" s="1"/>
  <c r="M26" i="1"/>
  <c r="N26" i="1" s="1"/>
  <c r="M27" i="1"/>
  <c r="N27" i="1" s="1"/>
  <c r="M28" i="1"/>
  <c r="N28" i="1"/>
  <c r="M29" i="1"/>
  <c r="N29" i="1" s="1"/>
  <c r="M30" i="1"/>
  <c r="N30" i="1" s="1"/>
  <c r="M31" i="1"/>
  <c r="M32" i="1"/>
  <c r="M33" i="1"/>
  <c r="N33" i="1" s="1"/>
  <c r="M34" i="1"/>
  <c r="N34" i="1" s="1"/>
  <c r="M35" i="1"/>
  <c r="N35" i="1" s="1"/>
  <c r="M36" i="1"/>
  <c r="M37" i="1"/>
  <c r="N37" i="1" s="1"/>
  <c r="M38" i="1"/>
  <c r="M39" i="1"/>
  <c r="M40" i="1"/>
  <c r="N40" i="1" s="1"/>
  <c r="M41" i="1"/>
  <c r="N41" i="1" s="1"/>
  <c r="M42" i="1"/>
  <c r="N42" i="1" s="1"/>
  <c r="M43" i="1"/>
  <c r="N43" i="1" s="1"/>
  <c r="M44" i="1"/>
  <c r="N44" i="1" s="1"/>
  <c r="M45" i="1"/>
  <c r="N45" i="1" s="1"/>
  <c r="M46" i="1"/>
  <c r="N46" i="1" s="1"/>
  <c r="M47" i="1"/>
  <c r="M48" i="1"/>
  <c r="M49" i="1"/>
  <c r="N49" i="1" s="1"/>
  <c r="M50" i="1"/>
  <c r="N50" i="1" s="1"/>
  <c r="M51" i="1"/>
  <c r="N51" i="1" s="1"/>
  <c r="M52" i="1"/>
  <c r="N52" i="1" s="1"/>
  <c r="M53" i="1"/>
  <c r="N53" i="1" s="1"/>
  <c r="M54" i="1"/>
  <c r="M55" i="1"/>
  <c r="M56" i="1"/>
  <c r="M57" i="1"/>
  <c r="N57" i="1" s="1"/>
  <c r="M58" i="1"/>
  <c r="N58" i="1" s="1"/>
  <c r="N55" i="1" l="1"/>
  <c r="N36" i="1"/>
  <c r="N54" i="1"/>
  <c r="N39" i="1"/>
  <c r="N16" i="1"/>
  <c r="N38" i="1"/>
  <c r="N31" i="1"/>
  <c r="N23" i="1"/>
  <c r="N14" i="1"/>
  <c r="N47" i="1"/>
  <c r="N32" i="1"/>
  <c r="N7" i="1"/>
  <c r="N56" i="1"/>
  <c r="N48" i="1"/>
  <c r="N15" i="1"/>
  <c r="T2" i="1"/>
  <c r="M59" i="1" l="1"/>
  <c r="N59" i="1" l="1"/>
  <c r="T19" i="1"/>
  <c r="U19" i="1" s="1"/>
  <c r="T53" i="1"/>
  <c r="U53" i="1" s="1"/>
  <c r="T55" i="1"/>
  <c r="U55" i="1" s="1"/>
  <c r="T30" i="1"/>
  <c r="U30" i="1" s="1"/>
  <c r="U25" i="1"/>
  <c r="T25" i="1"/>
  <c r="T32" i="1"/>
  <c r="U32" i="1" s="1"/>
  <c r="T42" i="1"/>
  <c r="U42" i="1" s="1"/>
  <c r="T37" i="1"/>
  <c r="U37" i="1" s="1"/>
  <c r="T41" i="1"/>
  <c r="U41" i="1" s="1"/>
  <c r="T35" i="1"/>
  <c r="U35" i="1" s="1"/>
  <c r="T26" i="1"/>
  <c r="U26" i="1" s="1"/>
  <c r="U28" i="1"/>
  <c r="T28" i="1"/>
  <c r="T23" i="1"/>
  <c r="U23" i="1" s="1"/>
  <c r="T11" i="1"/>
  <c r="U11" i="1" s="1"/>
  <c r="T27" i="1"/>
  <c r="U27" i="1" s="1"/>
  <c r="U43" i="1"/>
  <c r="T43" i="1"/>
  <c r="U52" i="1"/>
  <c r="T52" i="1"/>
  <c r="T18" i="1"/>
  <c r="U18" i="1" s="1"/>
  <c r="T34" i="1"/>
  <c r="U34" i="1" s="1"/>
  <c r="T50" i="1"/>
  <c r="U50" i="1" s="1"/>
  <c r="U13" i="1"/>
  <c r="T13" i="1"/>
  <c r="T29" i="1"/>
  <c r="U29" i="1" s="1"/>
  <c r="T58" i="1"/>
  <c r="U58" i="1" s="1"/>
  <c r="T36" i="1"/>
  <c r="U36" i="1" s="1"/>
  <c r="T31" i="1"/>
  <c r="U31" i="1" s="1"/>
  <c r="T22" i="1"/>
  <c r="U22" i="1" s="1"/>
  <c r="T56" i="1"/>
  <c r="U56" i="1" s="1"/>
  <c r="U51" i="1"/>
  <c r="T51" i="1"/>
  <c r="T10" i="1"/>
  <c r="U10" i="1" s="1"/>
  <c r="T21" i="1"/>
  <c r="U21" i="1" s="1"/>
  <c r="T12" i="1"/>
  <c r="U12" i="1" s="1"/>
  <c r="U44" i="1"/>
  <c r="T44" i="1"/>
  <c r="U39" i="1"/>
  <c r="T39" i="1"/>
  <c r="T14" i="1"/>
  <c r="U14" i="1" s="1"/>
  <c r="T46" i="1"/>
  <c r="U46" i="1" s="1"/>
  <c r="T9" i="1"/>
  <c r="U9" i="1" s="1"/>
  <c r="U57" i="1"/>
  <c r="T57" i="1"/>
  <c r="T16" i="1"/>
  <c r="U16" i="1" s="1"/>
  <c r="T48" i="1"/>
  <c r="U48" i="1" s="1"/>
  <c r="T45" i="1"/>
  <c r="U45" i="1" s="1"/>
  <c r="T20" i="1"/>
  <c r="U20" i="1" s="1"/>
  <c r="T54" i="1"/>
  <c r="U54" i="1" s="1"/>
  <c r="T15" i="1"/>
  <c r="U15" i="1" s="1"/>
  <c r="U47" i="1"/>
  <c r="T47" i="1"/>
  <c r="T6" i="1"/>
  <c r="U6" i="1" s="1"/>
  <c r="T38" i="1"/>
  <c r="U38" i="1" s="1"/>
  <c r="T17" i="1"/>
  <c r="U17" i="1" s="1"/>
  <c r="U49" i="1"/>
  <c r="T49" i="1"/>
  <c r="U8" i="1"/>
  <c r="T8" i="1"/>
  <c r="T24" i="1"/>
  <c r="U24" i="1" s="1"/>
  <c r="T40" i="1"/>
  <c r="U40" i="1" s="1"/>
  <c r="T7" i="1"/>
  <c r="U7" i="1" s="1"/>
  <c r="U5" i="1"/>
  <c r="T5" i="1"/>
  <c r="T33" i="1"/>
  <c r="U33" i="1" s="1"/>
  <c r="R47" i="1"/>
  <c r="R31" i="1"/>
  <c r="R58" i="1"/>
  <c r="R50" i="1"/>
  <c r="R42" i="1"/>
  <c r="R34" i="1"/>
  <c r="R26" i="1"/>
  <c r="R18" i="1"/>
  <c r="R10" i="1"/>
  <c r="R7" i="1"/>
  <c r="R52" i="1"/>
  <c r="R44" i="1"/>
  <c r="R36" i="1"/>
  <c r="R28" i="1"/>
  <c r="R20" i="1"/>
  <c r="R12" i="1"/>
  <c r="R23" i="1"/>
  <c r="R15" i="1"/>
  <c r="R57" i="1"/>
  <c r="R49" i="1"/>
  <c r="R41" i="1"/>
  <c r="R25" i="1"/>
  <c r="R17" i="1"/>
  <c r="R9" i="1"/>
  <c r="R5" i="1"/>
  <c r="R54" i="1"/>
  <c r="R46" i="1"/>
  <c r="R38" i="1"/>
  <c r="R30" i="1"/>
  <c r="R22" i="1"/>
  <c r="R14" i="1"/>
  <c r="R6" i="1"/>
  <c r="R39" i="1"/>
  <c r="R51" i="1"/>
  <c r="R35" i="1"/>
  <c r="R19" i="1"/>
  <c r="R11" i="1"/>
  <c r="R48" i="1"/>
  <c r="R40" i="1"/>
  <c r="R32" i="1"/>
  <c r="R24" i="1"/>
  <c r="R16" i="1"/>
  <c r="R8" i="1"/>
  <c r="R55" i="1"/>
  <c r="R43" i="1"/>
  <c r="R27" i="1"/>
  <c r="R56" i="1"/>
  <c r="R59" i="1" s="1"/>
  <c r="R53" i="1"/>
  <c r="R45" i="1"/>
  <c r="R37" i="1"/>
  <c r="R29" i="1"/>
  <c r="R21" i="1"/>
  <c r="R33" i="1"/>
  <c r="R13" i="1"/>
  <c r="S52" i="1"/>
  <c r="S56" i="1"/>
  <c r="S59" i="1" s="1"/>
  <c r="S55" i="1"/>
  <c r="S47" i="1"/>
  <c r="S39" i="1"/>
  <c r="S31" i="1"/>
  <c r="S23" i="1"/>
  <c r="S15" i="1"/>
  <c r="S7" i="1"/>
  <c r="S28" i="1"/>
  <c r="S57" i="1"/>
  <c r="S25" i="1"/>
  <c r="S17" i="1"/>
  <c r="S9" i="1"/>
  <c r="S49" i="1"/>
  <c r="S41" i="1"/>
  <c r="S54" i="1"/>
  <c r="S46" i="1"/>
  <c r="S38" i="1"/>
  <c r="S30" i="1"/>
  <c r="S22" i="1"/>
  <c r="S14" i="1"/>
  <c r="S6" i="1"/>
  <c r="S44" i="1"/>
  <c r="S20" i="1"/>
  <c r="S12" i="1"/>
  <c r="S51" i="1"/>
  <c r="S43" i="1"/>
  <c r="S35" i="1"/>
  <c r="S27" i="1"/>
  <c r="S19" i="1"/>
  <c r="S11" i="1"/>
  <c r="S5" i="1"/>
  <c r="S40" i="1"/>
  <c r="S24" i="1"/>
  <c r="S53" i="1"/>
  <c r="S45" i="1"/>
  <c r="S37" i="1"/>
  <c r="S29" i="1"/>
  <c r="S21" i="1"/>
  <c r="S13" i="1"/>
  <c r="S36" i="1"/>
  <c r="S48" i="1"/>
  <c r="S32" i="1"/>
  <c r="S16" i="1"/>
  <c r="S8" i="1"/>
  <c r="S58" i="1"/>
  <c r="S50" i="1"/>
  <c r="S42" i="1"/>
  <c r="S34" i="1"/>
  <c r="S26" i="1"/>
  <c r="S18" i="1"/>
  <c r="S33" i="1"/>
  <c r="S10" i="1"/>
  <c r="Q18" i="1"/>
  <c r="Q10" i="1"/>
  <c r="Q53" i="1"/>
  <c r="Q45" i="1"/>
  <c r="Q37" i="1"/>
  <c r="Q29" i="1"/>
  <c r="Q21" i="1"/>
  <c r="Q13" i="1"/>
  <c r="Q34" i="1"/>
  <c r="Q50" i="1"/>
  <c r="Q39" i="1"/>
  <c r="Q23" i="1"/>
  <c r="Q15" i="1"/>
  <c r="Q7" i="1"/>
  <c r="Q42" i="1"/>
  <c r="Q55" i="1"/>
  <c r="Q47" i="1"/>
  <c r="Q31" i="1"/>
  <c r="Q5" i="1"/>
  <c r="Q52" i="1"/>
  <c r="Q44" i="1"/>
  <c r="Q36" i="1"/>
  <c r="Q28" i="1"/>
  <c r="Q20" i="1"/>
  <c r="Q12" i="1"/>
  <c r="Q58" i="1"/>
  <c r="Q26" i="1"/>
  <c r="Q57" i="1"/>
  <c r="Q49" i="1"/>
  <c r="Q41" i="1"/>
  <c r="Q25" i="1"/>
  <c r="Q17" i="1"/>
  <c r="Q9" i="1"/>
  <c r="Q46" i="1"/>
  <c r="Q30" i="1"/>
  <c r="Q14" i="1"/>
  <c r="Q6" i="1"/>
  <c r="Q51" i="1"/>
  <c r="Q43" i="1"/>
  <c r="Q35" i="1"/>
  <c r="Q27" i="1"/>
  <c r="Q19" i="1"/>
  <c r="Q11" i="1"/>
  <c r="Q54" i="1"/>
  <c r="Q38" i="1"/>
  <c r="Q22" i="1"/>
  <c r="Q56" i="1"/>
  <c r="Q59" i="1" s="1"/>
  <c r="Q48" i="1"/>
  <c r="Q40" i="1"/>
  <c r="Q32" i="1"/>
  <c r="Q24" i="1"/>
  <c r="Q16" i="1"/>
  <c r="Q33" i="1"/>
  <c r="Q8" i="1"/>
  <c r="P29" i="1"/>
  <c r="P26" i="1"/>
  <c r="P37" i="1"/>
  <c r="P30" i="1"/>
  <c r="P11" i="1"/>
  <c r="P49" i="1"/>
  <c r="P24" i="1"/>
  <c r="P56" i="1"/>
  <c r="P59" i="1" s="1"/>
  <c r="P31" i="1"/>
  <c r="P42" i="1"/>
  <c r="P5" i="1"/>
  <c r="P13" i="1"/>
  <c r="P16" i="1"/>
  <c r="P32" i="1"/>
  <c r="P53" i="1"/>
  <c r="P39" i="1"/>
  <c r="P50" i="1"/>
  <c r="P8" i="1"/>
  <c r="P35" i="1"/>
  <c r="P21" i="1"/>
  <c r="P36" i="1"/>
  <c r="P40" i="1"/>
  <c r="P34" i="1"/>
  <c r="P54" i="1"/>
  <c r="P58" i="1"/>
  <c r="P12" i="1"/>
  <c r="P57" i="1"/>
  <c r="P22" i="1"/>
  <c r="P23" i="1"/>
  <c r="P20" i="1"/>
  <c r="P9" i="1"/>
  <c r="P41" i="1"/>
  <c r="P38" i="1"/>
  <c r="P10" i="1"/>
  <c r="P19" i="1"/>
  <c r="P45" i="1"/>
  <c r="P46" i="1"/>
  <c r="P51" i="1"/>
  <c r="P15" i="1"/>
  <c r="P52" i="1"/>
  <c r="P48" i="1"/>
  <c r="P6" i="1"/>
  <c r="P27" i="1"/>
  <c r="P44" i="1"/>
  <c r="P7" i="1"/>
  <c r="P14" i="1"/>
  <c r="P18" i="1"/>
  <c r="P28" i="1"/>
  <c r="P47" i="1"/>
  <c r="P55" i="1"/>
  <c r="P43" i="1"/>
  <c r="P25" i="1"/>
  <c r="P33" i="1"/>
  <c r="P17" i="1"/>
  <c r="T59" i="1" l="1"/>
</calcChain>
</file>

<file path=xl/sharedStrings.xml><?xml version="1.0" encoding="utf-8"?>
<sst xmlns="http://schemas.openxmlformats.org/spreadsheetml/2006/main" count="317" uniqueCount="98">
  <si>
    <t>USA</t>
  </si>
  <si>
    <t>State</t>
  </si>
  <si>
    <t>Total</t>
  </si>
  <si>
    <t>Cases</t>
  </si>
  <si>
    <t>New</t>
  </si>
  <si>
    <t>Deaths</t>
  </si>
  <si>
    <t>Active</t>
  </si>
  <si>
    <t>New York</t>
  </si>
  <si>
    <t>New Jersey</t>
  </si>
  <si>
    <t>Washington</t>
  </si>
  <si>
    <t>California</t>
  </si>
  <si>
    <t>Michigan</t>
  </si>
  <si>
    <t>Illinois</t>
  </si>
  <si>
    <t>Florida</t>
  </si>
  <si>
    <t>Louisiana</t>
  </si>
  <si>
    <t>Texas</t>
  </si>
  <si>
    <t>Georgia</t>
  </si>
  <si>
    <t>Massachusetts</t>
  </si>
  <si>
    <t>Colorado</t>
  </si>
  <si>
    <t>Pennsylvania</t>
  </si>
  <si>
    <t>Tennessee</t>
  </si>
  <si>
    <t>Ohio</t>
  </si>
  <si>
    <t>Wisconsin</t>
  </si>
  <si>
    <t>Connecticut</t>
  </si>
  <si>
    <t>North Carolina</t>
  </si>
  <si>
    <t>South Carolina</t>
  </si>
  <si>
    <t>Maryland</t>
  </si>
  <si>
    <t>Indiana</t>
  </si>
  <si>
    <t>Utah</t>
  </si>
  <si>
    <t>Virginia</t>
  </si>
  <si>
    <t>Mississippi</t>
  </si>
  <si>
    <t>Nevada</t>
  </si>
  <si>
    <t>Minnesota</t>
  </si>
  <si>
    <t>Arizona</t>
  </si>
  <si>
    <t>Arkansas</t>
  </si>
  <si>
    <t>Missouri</t>
  </si>
  <si>
    <t>Alabama</t>
  </si>
  <si>
    <t>Oregon</t>
  </si>
  <si>
    <t>Kentucky</t>
  </si>
  <si>
    <t>Maine</t>
  </si>
  <si>
    <t>Rhode Island</t>
  </si>
  <si>
    <t>Iowa</t>
  </si>
  <si>
    <t>New Hampshire</t>
  </si>
  <si>
    <t>Delaware</t>
  </si>
  <si>
    <t>New Mexico</t>
  </si>
  <si>
    <t>Kansas</t>
  </si>
  <si>
    <t>Oklahoma</t>
  </si>
  <si>
    <t>Hawaii</t>
  </si>
  <si>
    <t>Vermont</t>
  </si>
  <si>
    <t>Idaho</t>
  </si>
  <si>
    <t>Nebraska</t>
  </si>
  <si>
    <t>Montana</t>
  </si>
  <si>
    <t>Alaska</t>
  </si>
  <si>
    <t>North Dakota</t>
  </si>
  <si>
    <t>South Dakota</t>
  </si>
  <si>
    <t>Wyoming</t>
  </si>
  <si>
    <t>West Virginia</t>
  </si>
  <si>
    <t>Current Data</t>
  </si>
  <si>
    <t xml:space="preserve">Case  </t>
  </si>
  <si>
    <t>Estimate</t>
  </si>
  <si>
    <t xml:space="preserve">Error  </t>
  </si>
  <si>
    <t>Rate</t>
  </si>
  <si>
    <t>Death Rate Adjusted</t>
  </si>
  <si>
    <t>District Of Columbia</t>
  </si>
  <si>
    <t>Guam</t>
  </si>
  <si>
    <t>Puerto Rico</t>
  </si>
  <si>
    <t>United States Virgin Islands</t>
  </si>
  <si>
    <t>Northern Mariana Islands</t>
  </si>
  <si>
    <t>Current German Death Rate</t>
  </si>
  <si>
    <t>No</t>
  </si>
  <si>
    <t>Symptoms</t>
  </si>
  <si>
    <t>Recover</t>
  </si>
  <si>
    <t>at Home</t>
  </si>
  <si>
    <t>Hospital</t>
  </si>
  <si>
    <t>Required</t>
  </si>
  <si>
    <t>Ventilator</t>
  </si>
  <si>
    <t>Projected</t>
  </si>
  <si>
    <t>Estimated Numbers of Patient Catagories</t>
  </si>
  <si>
    <t>Recovered</t>
  </si>
  <si>
    <t>Tot Cases/</t>
  </si>
  <si>
    <t>1M pop</t>
  </si>
  <si>
    <t>Deaths /</t>
  </si>
  <si>
    <t>Tests</t>
  </si>
  <si>
    <t>Tests /</t>
  </si>
  <si>
    <t>Data Based</t>
  </si>
  <si>
    <t>Death Rate</t>
  </si>
  <si>
    <t>Tests / 
1M pop</t>
  </si>
  <si>
    <t>Total 
Tests</t>
  </si>
  <si>
    <t>Tot Cases / 
1M pop</t>
  </si>
  <si>
    <t>Active 
Cases</t>
  </si>
  <si>
    <t>New 
Deaths</t>
  </si>
  <si>
    <t>Total 
Deaths</t>
  </si>
  <si>
    <t>New 
Cases</t>
  </si>
  <si>
    <t>Total 
Cases</t>
  </si>
  <si>
    <t>Deaths / 
1M pop</t>
  </si>
  <si>
    <t>District of Columbia</t>
  </si>
  <si>
    <t>deaths</t>
  </si>
  <si>
    <t>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</si>
</sst>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rgb="FF363945"/>
      <name val="Arial"/>
      <family val="2"/>
    </font>
    <font>
      <b/>
      <sz val="8"/>
      <color rgb="FFFFFFFF"/>
      <name val="Arial"/>
      <family val="2"/>
    </font>
    <font>
      <sz val="6"/>
      <color rgb="FF363945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rgb="FF666666"/>
      <name val="Arial"/>
      <family val="2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363945"/>
      <name val="Arial"/>
      <family val="2"/>
    </font>
    <font>
      <sz val="10"/>
      <color theme="1"/>
      <name val="Calibri"/>
      <family val="2"/>
      <scheme val="minor"/>
    </font>
    <font>
      <b/>
      <sz val="10"/>
      <color rgb="FFFFFFFF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EE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5F5F5"/>
        <bgColor indexed="64"/>
      </patternFill>
    </fill>
  </fills>
  <borders count="8">
    <border>
      <left/>
      <right/>
      <top/>
      <bottom/>
      <diagonal/>
    </border>
    <border>
      <left/>
      <right style="medium">
        <color rgb="FFDDDDDD"/>
      </right>
      <top/>
      <bottom style="medium">
        <color rgb="FFDDDDDD"/>
      </bottom>
      <diagonal/>
    </border>
    <border>
      <left/>
      <right/>
      <top/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12" fillId="0" borderId="0"/>
  </cellStyleXfs>
  <cellXfs count="54">
    <xf numFmtId="0" fontId="0" fillId="0" borderId="0" xfId="0"/>
    <xf numFmtId="3" fontId="2" fillId="2" borderId="3" xfId="0" applyNumberFormat="1" applyFont="1" applyFill="1" applyBorder="1" applyAlignment="1">
      <alignment horizontal="right" vertical="top" wrapText="1"/>
    </xf>
    <xf numFmtId="0" fontId="2" fillId="2" borderId="3" xfId="0" applyFont="1" applyFill="1" applyBorder="1" applyAlignment="1">
      <alignment horizontal="right" vertical="top" wrapText="1"/>
    </xf>
    <xf numFmtId="0" fontId="3" fillId="4" borderId="3" xfId="0" applyFont="1" applyFill="1" applyBorder="1" applyAlignment="1">
      <alignment horizontal="right" vertical="top" wrapText="1"/>
    </xf>
    <xf numFmtId="0" fontId="2" fillId="3" borderId="3" xfId="0" applyFont="1" applyFill="1" applyBorder="1" applyAlignment="1">
      <alignment horizontal="right" vertical="top" wrapText="1"/>
    </xf>
    <xf numFmtId="0" fontId="2" fillId="2" borderId="4" xfId="0" applyFont="1" applyFill="1" applyBorder="1" applyAlignment="1">
      <alignment horizontal="left" vertical="top" wrapText="1"/>
    </xf>
    <xf numFmtId="164" fontId="0" fillId="0" borderId="0" xfId="1" applyNumberFormat="1" applyFont="1"/>
    <xf numFmtId="9" fontId="0" fillId="0" borderId="0" xfId="2" applyFont="1"/>
    <xf numFmtId="10" fontId="0" fillId="0" borderId="0" xfId="2" applyNumberFormat="1" applyFont="1" applyAlignment="1">
      <alignment horizontal="center" vertical="center"/>
    </xf>
    <xf numFmtId="0" fontId="4" fillId="2" borderId="3" xfId="0" applyFont="1" applyFill="1" applyBorder="1" applyAlignment="1">
      <alignment horizontal="right" vertical="top" wrapText="1"/>
    </xf>
    <xf numFmtId="0" fontId="5" fillId="2" borderId="3" xfId="3" applyFill="1" applyBorder="1" applyAlignment="1">
      <alignment horizontal="right" vertical="top" wrapText="1"/>
    </xf>
    <xf numFmtId="0" fontId="6" fillId="2" borderId="4" xfId="0" applyFont="1" applyFill="1" applyBorder="1" applyAlignment="1">
      <alignment horizontal="center" wrapText="1"/>
    </xf>
    <xf numFmtId="0" fontId="6" fillId="2" borderId="3" xfId="0" applyFont="1" applyFill="1" applyBorder="1" applyAlignment="1">
      <alignment horizontal="center" wrapText="1"/>
    </xf>
    <xf numFmtId="0" fontId="6" fillId="2" borderId="0" xfId="0" applyFont="1" applyFill="1" applyBorder="1" applyAlignment="1">
      <alignment horizontal="center" wrapText="1"/>
    </xf>
    <xf numFmtId="0" fontId="6" fillId="2" borderId="5" xfId="0" applyFont="1" applyFill="1" applyBorder="1" applyAlignment="1">
      <alignment horizontal="center" wrapText="1"/>
    </xf>
    <xf numFmtId="0" fontId="6" fillId="2" borderId="1" xfId="0" applyFont="1" applyFill="1" applyBorder="1" applyAlignment="1">
      <alignment horizontal="center" wrapText="1"/>
    </xf>
    <xf numFmtId="0" fontId="2" fillId="2" borderId="6" xfId="0" applyFont="1" applyFill="1" applyBorder="1" applyAlignment="1">
      <alignment horizontal="left" vertical="top" wrapText="1"/>
    </xf>
    <xf numFmtId="0" fontId="2" fillId="2" borderId="7" xfId="0" applyFont="1" applyFill="1" applyBorder="1" applyAlignment="1">
      <alignment horizontal="right" vertical="top" wrapText="1"/>
    </xf>
    <xf numFmtId="0" fontId="5" fillId="2" borderId="7" xfId="3" applyFill="1" applyBorder="1" applyAlignment="1">
      <alignment horizontal="right" vertical="top" wrapText="1"/>
    </xf>
    <xf numFmtId="9" fontId="0" fillId="0" borderId="0" xfId="0" applyNumberFormat="1"/>
    <xf numFmtId="9" fontId="0" fillId="0" borderId="0" xfId="2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64" fontId="0" fillId="0" borderId="0" xfId="0" applyNumberFormat="1"/>
    <xf numFmtId="0" fontId="7" fillId="0" borderId="0" xfId="0" applyFont="1" applyBorder="1" applyAlignment="1">
      <alignment horizontal="center"/>
    </xf>
    <xf numFmtId="0" fontId="6" fillId="2" borderId="0" xfId="0" applyFont="1" applyFill="1" applyBorder="1" applyAlignment="1">
      <alignment horizontal="center" vertical="center" wrapText="1"/>
    </xf>
    <xf numFmtId="164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4" fillId="2" borderId="0" xfId="0" applyFont="1" applyFill="1" applyBorder="1" applyAlignment="1">
      <alignment horizontal="right" vertical="top" wrapText="1"/>
    </xf>
    <xf numFmtId="0" fontId="5" fillId="2" borderId="0" xfId="3" applyFill="1" applyBorder="1" applyAlignment="1">
      <alignment horizontal="right" vertical="top" wrapText="1"/>
    </xf>
    <xf numFmtId="165" fontId="0" fillId="0" borderId="0" xfId="2" applyNumberFormat="1" applyFont="1"/>
    <xf numFmtId="0" fontId="7" fillId="0" borderId="2" xfId="0" applyFont="1" applyBorder="1" applyAlignment="1"/>
    <xf numFmtId="0" fontId="0" fillId="0" borderId="0" xfId="0" applyBorder="1"/>
    <xf numFmtId="0" fontId="0" fillId="0" borderId="0" xfId="0" applyFont="1" applyBorder="1"/>
    <xf numFmtId="164" fontId="0" fillId="0" borderId="0" xfId="1" applyNumberFormat="1" applyFont="1" applyBorder="1"/>
    <xf numFmtId="9" fontId="0" fillId="0" borderId="0" xfId="2" applyFont="1" applyBorder="1"/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  <xf numFmtId="0" fontId="9" fillId="2" borderId="4" xfId="0" applyFont="1" applyFill="1" applyBorder="1" applyAlignment="1">
      <alignment horizontal="left" vertical="top" wrapText="1"/>
    </xf>
    <xf numFmtId="3" fontId="9" fillId="2" borderId="3" xfId="0" applyNumberFormat="1" applyFont="1" applyFill="1" applyBorder="1" applyAlignment="1">
      <alignment horizontal="right" vertical="top" wrapText="1"/>
    </xf>
    <xf numFmtId="0" fontId="9" fillId="2" borderId="3" xfId="0" applyFont="1" applyFill="1" applyBorder="1" applyAlignment="1">
      <alignment horizontal="right" vertical="top" wrapText="1"/>
    </xf>
    <xf numFmtId="0" fontId="10" fillId="0" borderId="0" xfId="0" applyFont="1"/>
    <xf numFmtId="0" fontId="9" fillId="3" borderId="3" xfId="0" applyFont="1" applyFill="1" applyBorder="1" applyAlignment="1">
      <alignment horizontal="right" vertical="top" wrapText="1"/>
    </xf>
    <xf numFmtId="0" fontId="11" fillId="4" borderId="3" xfId="0" applyFont="1" applyFill="1" applyBorder="1" applyAlignment="1">
      <alignment horizontal="right" vertical="top" wrapText="1"/>
    </xf>
    <xf numFmtId="0" fontId="10" fillId="0" borderId="0" xfId="0" applyFont="1" applyAlignment="1">
      <alignment horizontal="center" vertical="center"/>
    </xf>
    <xf numFmtId="0" fontId="9" fillId="5" borderId="4" xfId="0" applyFont="1" applyFill="1" applyBorder="1" applyAlignment="1">
      <alignment horizontal="left" vertical="top" wrapText="1"/>
    </xf>
    <xf numFmtId="0" fontId="9" fillId="2" borderId="6" xfId="0" applyFont="1" applyFill="1" applyBorder="1" applyAlignment="1">
      <alignment horizontal="left" vertical="top" wrapText="1"/>
    </xf>
    <xf numFmtId="0" fontId="9" fillId="5" borderId="3" xfId="0" applyFont="1" applyFill="1" applyBorder="1" applyAlignment="1">
      <alignment horizontal="right" vertical="top" wrapText="1"/>
    </xf>
    <xf numFmtId="0" fontId="9" fillId="2" borderId="7" xfId="0" applyFont="1" applyFill="1" applyBorder="1" applyAlignment="1">
      <alignment horizontal="right" vertical="top" wrapText="1"/>
    </xf>
    <xf numFmtId="3" fontId="9" fillId="2" borderId="7" xfId="0" applyNumberFormat="1" applyFont="1" applyFill="1" applyBorder="1" applyAlignment="1">
      <alignment horizontal="right" vertical="top" wrapText="1"/>
    </xf>
    <xf numFmtId="0" fontId="12" fillId="0" borderId="0" xfId="4" applyAlignment="1">
      <alignment horizontal="left" vertical="center"/>
    </xf>
    <xf numFmtId="1" fontId="9" fillId="2" borderId="3" xfId="1" applyNumberFormat="1" applyFont="1" applyFill="1" applyBorder="1" applyAlignment="1">
      <alignment horizontal="right" vertical="top" wrapText="1"/>
    </xf>
    <xf numFmtId="1" fontId="9" fillId="2" borderId="7" xfId="1" applyNumberFormat="1" applyFont="1" applyFill="1" applyBorder="1" applyAlignment="1">
      <alignment horizontal="right" vertical="top" wrapText="1"/>
    </xf>
  </cellXfs>
  <cellStyles count="5">
    <cellStyle name="Comma" xfId="1" builtinId="3"/>
    <cellStyle name="Hyperlink" xfId="3" builtinId="8"/>
    <cellStyle name="Normal" xfId="0" builtinId="0"/>
    <cellStyle name="Normal 2" xfId="4" xr:uid="{49694594-65EB-48DD-99BD-E73D77DED2B9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61549-E677-4976-9DCA-747A592A5594}">
  <dimension ref="A1:U60"/>
  <sheetViews>
    <sheetView workbookViewId="0">
      <selection activeCell="A5" sqref="A5"/>
    </sheetView>
  </sheetViews>
  <sheetFormatPr defaultColWidth="14.26953125" defaultRowHeight="14.5" x14ac:dyDescent="0.35"/>
  <cols>
    <col min="2" max="10" width="12.08984375" customWidth="1"/>
    <col min="13" max="13" width="14" customWidth="1"/>
    <col min="15" max="15" width="7.6328125" customWidth="1"/>
    <col min="16" max="20" width="14.26953125" style="26"/>
  </cols>
  <sheetData>
    <row r="1" spans="1:21" x14ac:dyDescent="0.35">
      <c r="K1" s="37" t="s">
        <v>68</v>
      </c>
      <c r="L1" s="37"/>
      <c r="M1" s="37"/>
      <c r="N1" s="8">
        <v>1.4999999999999999E-2</v>
      </c>
      <c r="O1" s="8"/>
      <c r="P1" s="38" t="s">
        <v>77</v>
      </c>
      <c r="Q1" s="38"/>
      <c r="R1" s="38"/>
      <c r="S1" s="38"/>
      <c r="T1" s="38"/>
    </row>
    <row r="2" spans="1:21" ht="21.5" thickBot="1" x14ac:dyDescent="0.55000000000000004">
      <c r="A2" s="30" t="s">
        <v>57</v>
      </c>
      <c r="B2" s="30"/>
      <c r="C2" s="30"/>
      <c r="D2" s="30"/>
      <c r="E2" s="30"/>
      <c r="F2" s="30"/>
      <c r="G2" s="30"/>
      <c r="H2" s="30"/>
      <c r="I2" s="30"/>
      <c r="J2" s="30"/>
      <c r="K2" s="31"/>
      <c r="M2" s="30" t="s">
        <v>62</v>
      </c>
      <c r="N2" s="30"/>
      <c r="O2" s="23"/>
      <c r="P2" s="20">
        <v>0.15</v>
      </c>
      <c r="Q2" s="20">
        <v>0.6</v>
      </c>
      <c r="R2" s="20">
        <v>0.25</v>
      </c>
      <c r="S2" s="20">
        <v>0.125</v>
      </c>
      <c r="T2" s="21">
        <f>N1</f>
        <v>1.4999999999999999E-2</v>
      </c>
      <c r="U2" s="19"/>
    </row>
    <row r="3" spans="1:21" x14ac:dyDescent="0.35">
      <c r="A3" s="11" t="s">
        <v>0</v>
      </c>
      <c r="B3" s="12" t="s">
        <v>2</v>
      </c>
      <c r="C3" s="12" t="s">
        <v>4</v>
      </c>
      <c r="D3" s="12" t="s">
        <v>2</v>
      </c>
      <c r="E3" s="12" t="s">
        <v>4</v>
      </c>
      <c r="F3" s="12" t="s">
        <v>6</v>
      </c>
      <c r="G3" s="12" t="s">
        <v>79</v>
      </c>
      <c r="H3" s="12" t="s">
        <v>81</v>
      </c>
      <c r="I3" s="12" t="s">
        <v>2</v>
      </c>
      <c r="J3" s="12" t="s">
        <v>83</v>
      </c>
      <c r="K3" s="32"/>
      <c r="L3" s="13" t="s">
        <v>84</v>
      </c>
      <c r="M3" s="13" t="s">
        <v>58</v>
      </c>
      <c r="N3" s="13" t="s">
        <v>60</v>
      </c>
      <c r="O3" s="13"/>
      <c r="P3" s="24" t="s">
        <v>69</v>
      </c>
      <c r="Q3" s="24" t="s">
        <v>71</v>
      </c>
      <c r="R3" s="24" t="s">
        <v>73</v>
      </c>
      <c r="S3" s="24" t="s">
        <v>75</v>
      </c>
      <c r="T3" s="24" t="s">
        <v>76</v>
      </c>
      <c r="U3" s="24" t="s">
        <v>76</v>
      </c>
    </row>
    <row r="4" spans="1:21" ht="15" thickBot="1" x14ac:dyDescent="0.4">
      <c r="A4" s="14" t="s">
        <v>1</v>
      </c>
      <c r="B4" s="15" t="s">
        <v>3</v>
      </c>
      <c r="C4" s="15" t="s">
        <v>3</v>
      </c>
      <c r="D4" s="15" t="s">
        <v>5</v>
      </c>
      <c r="E4" s="15" t="s">
        <v>5</v>
      </c>
      <c r="F4" s="15" t="s">
        <v>3</v>
      </c>
      <c r="G4" s="15" t="s">
        <v>80</v>
      </c>
      <c r="H4" s="15" t="s">
        <v>80</v>
      </c>
      <c r="I4" s="15" t="s">
        <v>82</v>
      </c>
      <c r="J4" s="15" t="s">
        <v>80</v>
      </c>
      <c r="K4" s="32"/>
      <c r="L4" s="13" t="s">
        <v>85</v>
      </c>
      <c r="M4" s="13" t="s">
        <v>59</v>
      </c>
      <c r="N4" s="13" t="s">
        <v>61</v>
      </c>
      <c r="O4" s="13"/>
      <c r="P4" s="24" t="s">
        <v>70</v>
      </c>
      <c r="Q4" s="24" t="s">
        <v>72</v>
      </c>
      <c r="R4" s="24" t="s">
        <v>74</v>
      </c>
      <c r="S4" s="24" t="s">
        <v>74</v>
      </c>
      <c r="T4" s="24" t="s">
        <v>5</v>
      </c>
      <c r="U4" s="24" t="s">
        <v>78</v>
      </c>
    </row>
    <row r="5" spans="1:21" ht="15" thickBot="1" x14ac:dyDescent="0.4">
      <c r="A5" s="5" t="s">
        <v>7</v>
      </c>
      <c r="B5" s="1">
        <v>123018</v>
      </c>
      <c r="C5" s="2"/>
      <c r="D5" s="1">
        <v>4159</v>
      </c>
      <c r="E5" s="2"/>
      <c r="F5" s="1">
        <v>106672</v>
      </c>
      <c r="G5" s="1">
        <v>6271</v>
      </c>
      <c r="H5" s="2">
        <v>212</v>
      </c>
      <c r="I5" s="1">
        <v>302280</v>
      </c>
      <c r="J5" s="1">
        <v>15408</v>
      </c>
      <c r="K5" s="9"/>
      <c r="L5" s="29">
        <f t="shared" ref="L5:L36" si="0">D5/B5</f>
        <v>3.3808060609016567E-2</v>
      </c>
      <c r="M5" s="6">
        <f t="shared" ref="M5:M36" si="1">D5/$N$1</f>
        <v>277266.66666666669</v>
      </c>
      <c r="N5" s="7">
        <f t="shared" ref="N5:N36" si="2">ABS(F5-M5)/M5</f>
        <v>0.61527290213993746</v>
      </c>
      <c r="O5" s="7"/>
      <c r="P5" s="25">
        <f t="shared" ref="P5:P36" si="3">$P$2*$M5</f>
        <v>41590</v>
      </c>
      <c r="Q5" s="25">
        <f t="shared" ref="Q5:Q36" si="4">$Q$2*$M5</f>
        <v>166360</v>
      </c>
      <c r="R5" s="25">
        <f t="shared" ref="R5:R36" si="5">$R$2*$M5</f>
        <v>69316.666666666672</v>
      </c>
      <c r="S5" s="25">
        <f t="shared" ref="S5:S36" si="6">$S$2*$M5</f>
        <v>34658.333333333336</v>
      </c>
      <c r="T5" s="25">
        <f t="shared" ref="T5:T36" si="7">$T$2*$M5</f>
        <v>4159</v>
      </c>
      <c r="U5" s="22">
        <f t="shared" ref="U5:U36" si="8">M5-T5</f>
        <v>273107.66666666669</v>
      </c>
    </row>
    <row r="6" spans="1:21" ht="15" thickBot="1" x14ac:dyDescent="0.4">
      <c r="A6" s="5" t="s">
        <v>8</v>
      </c>
      <c r="B6" s="1">
        <v>37505</v>
      </c>
      <c r="C6" s="2"/>
      <c r="D6" s="2">
        <v>917</v>
      </c>
      <c r="E6" s="2"/>
      <c r="F6" s="1">
        <v>36496</v>
      </c>
      <c r="G6" s="1">
        <v>4223</v>
      </c>
      <c r="H6" s="2">
        <v>103</v>
      </c>
      <c r="I6" s="1">
        <v>82166</v>
      </c>
      <c r="J6" s="1">
        <v>9251</v>
      </c>
      <c r="K6" s="9"/>
      <c r="L6" s="29">
        <f t="shared" si="0"/>
        <v>2.4450073323556858E-2</v>
      </c>
      <c r="M6" s="6">
        <f t="shared" si="1"/>
        <v>61133.333333333336</v>
      </c>
      <c r="N6" s="7">
        <f t="shared" si="2"/>
        <v>0.40300981461286806</v>
      </c>
      <c r="O6" s="7"/>
      <c r="P6" s="25">
        <f t="shared" si="3"/>
        <v>9170</v>
      </c>
      <c r="Q6" s="25">
        <f t="shared" si="4"/>
        <v>36680</v>
      </c>
      <c r="R6" s="25">
        <f t="shared" si="5"/>
        <v>15283.333333333334</v>
      </c>
      <c r="S6" s="25">
        <f t="shared" si="6"/>
        <v>7641.666666666667</v>
      </c>
      <c r="T6" s="25">
        <f t="shared" si="7"/>
        <v>917</v>
      </c>
      <c r="U6" s="22">
        <f t="shared" si="8"/>
        <v>60216.333333333336</v>
      </c>
    </row>
    <row r="7" spans="1:21" ht="15" thickBot="1" x14ac:dyDescent="0.4">
      <c r="A7" s="5" t="s">
        <v>11</v>
      </c>
      <c r="B7" s="1">
        <v>15718</v>
      </c>
      <c r="C7" s="2"/>
      <c r="D7" s="2">
        <v>617</v>
      </c>
      <c r="E7" s="2"/>
      <c r="F7" s="1">
        <v>15057</v>
      </c>
      <c r="G7" s="1">
        <v>1579</v>
      </c>
      <c r="H7" s="2">
        <v>62</v>
      </c>
      <c r="I7" s="1">
        <v>45748</v>
      </c>
      <c r="J7" s="1">
        <v>4594</v>
      </c>
      <c r="K7" s="9"/>
      <c r="L7" s="29">
        <f t="shared" si="0"/>
        <v>3.9254358060821989E-2</v>
      </c>
      <c r="M7" s="6">
        <f t="shared" si="1"/>
        <v>41133.333333333336</v>
      </c>
      <c r="N7" s="7">
        <f t="shared" si="2"/>
        <v>0.63394651539708269</v>
      </c>
      <c r="O7" s="7"/>
      <c r="P7" s="25">
        <f t="shared" si="3"/>
        <v>6170</v>
      </c>
      <c r="Q7" s="25">
        <f t="shared" si="4"/>
        <v>24680</v>
      </c>
      <c r="R7" s="25">
        <f t="shared" si="5"/>
        <v>10283.333333333334</v>
      </c>
      <c r="S7" s="25">
        <f t="shared" si="6"/>
        <v>5141.666666666667</v>
      </c>
      <c r="T7" s="25">
        <f t="shared" si="7"/>
        <v>617</v>
      </c>
      <c r="U7" s="22">
        <f t="shared" si="8"/>
        <v>40516.333333333336</v>
      </c>
    </row>
    <row r="8" spans="1:21" ht="15" thickBot="1" x14ac:dyDescent="0.4">
      <c r="A8" s="5" t="s">
        <v>10</v>
      </c>
      <c r="B8" s="1">
        <v>15201</v>
      </c>
      <c r="C8" s="4">
        <v>164</v>
      </c>
      <c r="D8" s="2">
        <v>350</v>
      </c>
      <c r="E8" s="3">
        <v>3</v>
      </c>
      <c r="F8" s="1">
        <v>13951</v>
      </c>
      <c r="G8" s="2">
        <v>388</v>
      </c>
      <c r="H8" s="2">
        <v>9</v>
      </c>
      <c r="I8" s="1">
        <v>116533</v>
      </c>
      <c r="J8" s="1">
        <v>2977</v>
      </c>
      <c r="K8" s="9"/>
      <c r="L8" s="29">
        <f t="shared" si="0"/>
        <v>2.3024800999934213E-2</v>
      </c>
      <c r="M8" s="6">
        <f t="shared" si="1"/>
        <v>23333.333333333336</v>
      </c>
      <c r="N8" s="7">
        <f t="shared" si="2"/>
        <v>0.40210000000000007</v>
      </c>
      <c r="O8" s="7"/>
      <c r="P8" s="25">
        <f t="shared" si="3"/>
        <v>3500.0000000000005</v>
      </c>
      <c r="Q8" s="25">
        <f t="shared" si="4"/>
        <v>14000.000000000002</v>
      </c>
      <c r="R8" s="25">
        <f t="shared" si="5"/>
        <v>5833.3333333333339</v>
      </c>
      <c r="S8" s="25">
        <f t="shared" si="6"/>
        <v>2916.666666666667</v>
      </c>
      <c r="T8" s="25">
        <f t="shared" si="7"/>
        <v>350</v>
      </c>
      <c r="U8" s="22">
        <f t="shared" si="8"/>
        <v>22983.333333333336</v>
      </c>
    </row>
    <row r="9" spans="1:21" ht="15" thickBot="1" x14ac:dyDescent="0.4">
      <c r="A9" s="5" t="s">
        <v>14</v>
      </c>
      <c r="B9" s="1">
        <v>13010</v>
      </c>
      <c r="C9" s="2"/>
      <c r="D9" s="2">
        <v>477</v>
      </c>
      <c r="E9" s="2"/>
      <c r="F9" s="1">
        <v>12483</v>
      </c>
      <c r="G9" s="1">
        <v>2790</v>
      </c>
      <c r="H9" s="2">
        <v>102</v>
      </c>
      <c r="I9" s="1">
        <v>60325</v>
      </c>
      <c r="J9" s="1">
        <v>12935</v>
      </c>
      <c r="K9" s="10"/>
      <c r="L9" s="29">
        <f t="shared" si="0"/>
        <v>3.6664104534973097E-2</v>
      </c>
      <c r="M9" s="6">
        <f t="shared" si="1"/>
        <v>31800</v>
      </c>
      <c r="N9" s="7">
        <f t="shared" si="2"/>
        <v>0.60745283018867924</v>
      </c>
      <c r="O9" s="7"/>
      <c r="P9" s="25">
        <f t="shared" si="3"/>
        <v>4770</v>
      </c>
      <c r="Q9" s="25">
        <f t="shared" si="4"/>
        <v>19080</v>
      </c>
      <c r="R9" s="25">
        <f t="shared" si="5"/>
        <v>7950</v>
      </c>
      <c r="S9" s="25">
        <f t="shared" si="6"/>
        <v>3975</v>
      </c>
      <c r="T9" s="25">
        <f t="shared" si="7"/>
        <v>477</v>
      </c>
      <c r="U9" s="22">
        <f t="shared" si="8"/>
        <v>31323</v>
      </c>
    </row>
    <row r="10" spans="1:21" ht="15" thickBot="1" x14ac:dyDescent="0.4">
      <c r="A10" s="5" t="s">
        <v>17</v>
      </c>
      <c r="B10" s="1">
        <v>12500</v>
      </c>
      <c r="C10" s="2"/>
      <c r="D10" s="2">
        <v>231</v>
      </c>
      <c r="E10" s="2"/>
      <c r="F10" s="1">
        <v>12259</v>
      </c>
      <c r="G10" s="1">
        <v>1830</v>
      </c>
      <c r="H10" s="2">
        <v>34</v>
      </c>
      <c r="I10" s="1">
        <v>71937</v>
      </c>
      <c r="J10" s="1">
        <v>10532</v>
      </c>
      <c r="K10" s="9"/>
      <c r="L10" s="29">
        <f t="shared" si="0"/>
        <v>1.848E-2</v>
      </c>
      <c r="M10" s="6">
        <f t="shared" si="1"/>
        <v>15400</v>
      </c>
      <c r="N10" s="7">
        <f t="shared" si="2"/>
        <v>0.20396103896103895</v>
      </c>
      <c r="O10" s="7"/>
      <c r="P10" s="25">
        <f t="shared" si="3"/>
        <v>2310</v>
      </c>
      <c r="Q10" s="25">
        <f t="shared" si="4"/>
        <v>9240</v>
      </c>
      <c r="R10" s="25">
        <f t="shared" si="5"/>
        <v>3850</v>
      </c>
      <c r="S10" s="25">
        <f t="shared" si="6"/>
        <v>1925</v>
      </c>
      <c r="T10" s="25">
        <f t="shared" si="7"/>
        <v>231</v>
      </c>
      <c r="U10" s="22">
        <f t="shared" si="8"/>
        <v>15169</v>
      </c>
    </row>
    <row r="11" spans="1:21" ht="15" thickBot="1" x14ac:dyDescent="0.4">
      <c r="A11" s="5" t="s">
        <v>13</v>
      </c>
      <c r="B11" s="1">
        <v>12350</v>
      </c>
      <c r="C11" s="2"/>
      <c r="D11" s="2">
        <v>221</v>
      </c>
      <c r="E11" s="2"/>
      <c r="F11" s="1">
        <v>12029</v>
      </c>
      <c r="G11" s="2">
        <v>600</v>
      </c>
      <c r="H11" s="2">
        <v>11</v>
      </c>
      <c r="I11" s="1">
        <v>114580</v>
      </c>
      <c r="J11" s="1">
        <v>5563</v>
      </c>
      <c r="K11" s="9"/>
      <c r="L11" s="29">
        <f t="shared" si="0"/>
        <v>1.7894736842105262E-2</v>
      </c>
      <c r="M11" s="6">
        <f t="shared" si="1"/>
        <v>14733.333333333334</v>
      </c>
      <c r="N11" s="7">
        <f t="shared" si="2"/>
        <v>0.18355203619909505</v>
      </c>
      <c r="O11" s="7"/>
      <c r="P11" s="25">
        <f t="shared" si="3"/>
        <v>2210</v>
      </c>
      <c r="Q11" s="25">
        <f t="shared" si="4"/>
        <v>8840</v>
      </c>
      <c r="R11" s="25">
        <f t="shared" si="5"/>
        <v>3683.3333333333335</v>
      </c>
      <c r="S11" s="25">
        <f t="shared" si="6"/>
        <v>1841.6666666666667</v>
      </c>
      <c r="T11" s="25">
        <f t="shared" si="7"/>
        <v>221</v>
      </c>
      <c r="U11" s="22">
        <f t="shared" si="8"/>
        <v>14512.333333333334</v>
      </c>
    </row>
    <row r="12" spans="1:21" ht="15" thickBot="1" x14ac:dyDescent="0.4">
      <c r="A12" s="5" t="s">
        <v>19</v>
      </c>
      <c r="B12" s="1">
        <v>11510</v>
      </c>
      <c r="C12" s="2"/>
      <c r="D12" s="2">
        <v>150</v>
      </c>
      <c r="E12" s="2"/>
      <c r="F12" s="1">
        <v>11284</v>
      </c>
      <c r="G12" s="2">
        <v>900</v>
      </c>
      <c r="H12" s="2">
        <v>12</v>
      </c>
      <c r="I12" s="1">
        <v>77771</v>
      </c>
      <c r="J12" s="1">
        <v>6080</v>
      </c>
      <c r="K12" s="9"/>
      <c r="L12" s="29">
        <f t="shared" si="0"/>
        <v>1.3032145960034752E-2</v>
      </c>
      <c r="M12" s="6">
        <f t="shared" si="1"/>
        <v>10000</v>
      </c>
      <c r="N12" s="7">
        <f t="shared" si="2"/>
        <v>0.12839999999999999</v>
      </c>
      <c r="O12" s="7"/>
      <c r="P12" s="25">
        <f t="shared" si="3"/>
        <v>1500</v>
      </c>
      <c r="Q12" s="25">
        <f t="shared" si="4"/>
        <v>6000</v>
      </c>
      <c r="R12" s="25">
        <f t="shared" si="5"/>
        <v>2500</v>
      </c>
      <c r="S12" s="25">
        <f t="shared" si="6"/>
        <v>1250</v>
      </c>
      <c r="T12" s="25">
        <f t="shared" si="7"/>
        <v>150</v>
      </c>
      <c r="U12" s="22">
        <f t="shared" si="8"/>
        <v>9850</v>
      </c>
    </row>
    <row r="13" spans="1:21" ht="15" thickBot="1" x14ac:dyDescent="0.4">
      <c r="A13" s="5" t="s">
        <v>12</v>
      </c>
      <c r="B13" s="1">
        <v>11256</v>
      </c>
      <c r="C13" s="2"/>
      <c r="D13" s="2">
        <v>274</v>
      </c>
      <c r="E13" s="2"/>
      <c r="F13" s="1">
        <v>10932</v>
      </c>
      <c r="G13" s="2">
        <v>878</v>
      </c>
      <c r="H13" s="2">
        <v>21</v>
      </c>
      <c r="I13" s="1">
        <v>58983</v>
      </c>
      <c r="J13" s="1">
        <v>4600</v>
      </c>
      <c r="K13" s="9"/>
      <c r="L13" s="29">
        <f t="shared" si="0"/>
        <v>2.4342572850035538E-2</v>
      </c>
      <c r="M13" s="6">
        <f t="shared" si="1"/>
        <v>18266.666666666668</v>
      </c>
      <c r="N13" s="7">
        <f t="shared" si="2"/>
        <v>0.40153284671532852</v>
      </c>
      <c r="O13" s="7"/>
      <c r="P13" s="25">
        <f t="shared" si="3"/>
        <v>2740</v>
      </c>
      <c r="Q13" s="25">
        <f t="shared" si="4"/>
        <v>10960</v>
      </c>
      <c r="R13" s="25">
        <f t="shared" si="5"/>
        <v>4566.666666666667</v>
      </c>
      <c r="S13" s="25">
        <f t="shared" si="6"/>
        <v>2283.3333333333335</v>
      </c>
      <c r="T13" s="25">
        <f t="shared" si="7"/>
        <v>274</v>
      </c>
      <c r="U13" s="22">
        <f t="shared" si="8"/>
        <v>17992.666666666668</v>
      </c>
    </row>
    <row r="14" spans="1:21" ht="15" thickBot="1" x14ac:dyDescent="0.4">
      <c r="A14" s="5" t="s">
        <v>9</v>
      </c>
      <c r="B14" s="1">
        <v>7984</v>
      </c>
      <c r="C14" s="2"/>
      <c r="D14" s="2">
        <v>338</v>
      </c>
      <c r="E14" s="2"/>
      <c r="F14" s="1">
        <v>7022</v>
      </c>
      <c r="G14" s="1">
        <v>1095</v>
      </c>
      <c r="H14" s="2">
        <v>46</v>
      </c>
      <c r="I14" s="1">
        <v>87911</v>
      </c>
      <c r="J14" s="1">
        <v>12052</v>
      </c>
      <c r="K14" s="9"/>
      <c r="L14" s="29">
        <f t="shared" si="0"/>
        <v>4.2334669338677355E-2</v>
      </c>
      <c r="M14" s="6">
        <f t="shared" si="1"/>
        <v>22533.333333333336</v>
      </c>
      <c r="N14" s="7">
        <f t="shared" si="2"/>
        <v>0.68837278106508881</v>
      </c>
      <c r="O14" s="7"/>
      <c r="P14" s="25">
        <f t="shared" si="3"/>
        <v>3380.0000000000005</v>
      </c>
      <c r="Q14" s="25">
        <f t="shared" si="4"/>
        <v>13520.000000000002</v>
      </c>
      <c r="R14" s="25">
        <f t="shared" si="5"/>
        <v>5633.3333333333339</v>
      </c>
      <c r="S14" s="25">
        <f t="shared" si="6"/>
        <v>2816.666666666667</v>
      </c>
      <c r="T14" s="25">
        <f t="shared" si="7"/>
        <v>338</v>
      </c>
      <c r="U14" s="22">
        <f t="shared" si="8"/>
        <v>22195.333333333336</v>
      </c>
    </row>
    <row r="15" spans="1:21" ht="15" thickBot="1" x14ac:dyDescent="0.4">
      <c r="A15" s="5" t="s">
        <v>15</v>
      </c>
      <c r="B15" s="1">
        <v>7045</v>
      </c>
      <c r="C15" s="2"/>
      <c r="D15" s="2">
        <v>133</v>
      </c>
      <c r="E15" s="2"/>
      <c r="F15" s="1">
        <v>6237</v>
      </c>
      <c r="G15" s="2">
        <v>253</v>
      </c>
      <c r="H15" s="2">
        <v>5</v>
      </c>
      <c r="I15" s="1">
        <v>70938</v>
      </c>
      <c r="J15" s="1">
        <v>2544</v>
      </c>
      <c r="K15" s="9"/>
      <c r="L15" s="29">
        <f t="shared" si="0"/>
        <v>1.887863733144074E-2</v>
      </c>
      <c r="M15" s="6">
        <f t="shared" si="1"/>
        <v>8866.6666666666679</v>
      </c>
      <c r="N15" s="7">
        <f t="shared" si="2"/>
        <v>0.29657894736842116</v>
      </c>
      <c r="O15" s="7"/>
      <c r="P15" s="25">
        <f t="shared" si="3"/>
        <v>1330.0000000000002</v>
      </c>
      <c r="Q15" s="25">
        <f t="shared" si="4"/>
        <v>5320.0000000000009</v>
      </c>
      <c r="R15" s="25">
        <f t="shared" si="5"/>
        <v>2216.666666666667</v>
      </c>
      <c r="S15" s="25">
        <f t="shared" si="6"/>
        <v>1108.3333333333335</v>
      </c>
      <c r="T15" s="25">
        <f t="shared" si="7"/>
        <v>133</v>
      </c>
      <c r="U15" s="22">
        <f t="shared" si="8"/>
        <v>8733.6666666666679</v>
      </c>
    </row>
    <row r="16" spans="1:21" ht="15" thickBot="1" x14ac:dyDescent="0.4">
      <c r="A16" s="5" t="s">
        <v>16</v>
      </c>
      <c r="B16" s="1">
        <v>6742</v>
      </c>
      <c r="C16" s="2"/>
      <c r="D16" s="2">
        <v>219</v>
      </c>
      <c r="E16" s="2"/>
      <c r="F16" s="1">
        <v>6492</v>
      </c>
      <c r="G16" s="2">
        <v>655</v>
      </c>
      <c r="H16" s="2">
        <v>21</v>
      </c>
      <c r="I16" s="1">
        <v>27832</v>
      </c>
      <c r="J16" s="1">
        <v>2703</v>
      </c>
      <c r="K16" s="9"/>
      <c r="L16" s="29">
        <f t="shared" si="0"/>
        <v>3.2482942746959356E-2</v>
      </c>
      <c r="M16" s="6">
        <f t="shared" si="1"/>
        <v>14600</v>
      </c>
      <c r="N16" s="7">
        <f t="shared" si="2"/>
        <v>0.55534246575342461</v>
      </c>
      <c r="O16" s="7"/>
      <c r="P16" s="25">
        <f t="shared" si="3"/>
        <v>2190</v>
      </c>
      <c r="Q16" s="25">
        <f t="shared" si="4"/>
        <v>8760</v>
      </c>
      <c r="R16" s="25">
        <f t="shared" si="5"/>
        <v>3650</v>
      </c>
      <c r="S16" s="25">
        <f t="shared" si="6"/>
        <v>1825</v>
      </c>
      <c r="T16" s="25">
        <f t="shared" si="7"/>
        <v>219</v>
      </c>
      <c r="U16" s="22">
        <f t="shared" si="8"/>
        <v>14381</v>
      </c>
    </row>
    <row r="17" spans="1:21" ht="15" thickBot="1" x14ac:dyDescent="0.4">
      <c r="A17" s="5" t="s">
        <v>23</v>
      </c>
      <c r="B17" s="1">
        <v>5675</v>
      </c>
      <c r="C17" s="2"/>
      <c r="D17" s="2">
        <v>189</v>
      </c>
      <c r="E17" s="2"/>
      <c r="F17" s="1">
        <v>5436</v>
      </c>
      <c r="G17" s="1">
        <v>1585</v>
      </c>
      <c r="H17" s="2">
        <v>53</v>
      </c>
      <c r="I17" s="1">
        <v>23270</v>
      </c>
      <c r="J17" s="1">
        <v>6497</v>
      </c>
      <c r="K17" s="9"/>
      <c r="L17" s="29">
        <f t="shared" si="0"/>
        <v>3.3303964757709248E-2</v>
      </c>
      <c r="M17" s="6">
        <f t="shared" si="1"/>
        <v>12600</v>
      </c>
      <c r="N17" s="7">
        <f t="shared" si="2"/>
        <v>0.56857142857142862</v>
      </c>
      <c r="O17" s="7"/>
      <c r="P17" s="25">
        <f t="shared" si="3"/>
        <v>1890</v>
      </c>
      <c r="Q17" s="25">
        <f t="shared" si="4"/>
        <v>7560</v>
      </c>
      <c r="R17" s="25">
        <f t="shared" si="5"/>
        <v>3150</v>
      </c>
      <c r="S17" s="25">
        <f t="shared" si="6"/>
        <v>1575</v>
      </c>
      <c r="T17" s="25">
        <f t="shared" si="7"/>
        <v>189</v>
      </c>
      <c r="U17" s="22">
        <f t="shared" si="8"/>
        <v>12411</v>
      </c>
    </row>
    <row r="18" spans="1:21" ht="15" thickBot="1" x14ac:dyDescent="0.4">
      <c r="A18" s="5" t="s">
        <v>18</v>
      </c>
      <c r="B18" s="1">
        <v>4950</v>
      </c>
      <c r="C18" s="2"/>
      <c r="D18" s="2">
        <v>140</v>
      </c>
      <c r="E18" s="2"/>
      <c r="F18" s="1">
        <v>4770</v>
      </c>
      <c r="G18" s="2">
        <v>895</v>
      </c>
      <c r="H18" s="2">
        <v>25</v>
      </c>
      <c r="I18" s="1">
        <v>25773</v>
      </c>
      <c r="J18" s="1">
        <v>4660</v>
      </c>
      <c r="K18" s="10"/>
      <c r="L18" s="29">
        <f t="shared" si="0"/>
        <v>2.8282828282828285E-2</v>
      </c>
      <c r="M18" s="6">
        <f t="shared" si="1"/>
        <v>9333.3333333333339</v>
      </c>
      <c r="N18" s="7">
        <f t="shared" si="2"/>
        <v>0.48892857142857143</v>
      </c>
      <c r="O18" s="7"/>
      <c r="P18" s="25">
        <f t="shared" si="3"/>
        <v>1400</v>
      </c>
      <c r="Q18" s="25">
        <f t="shared" si="4"/>
        <v>5600</v>
      </c>
      <c r="R18" s="25">
        <f t="shared" si="5"/>
        <v>2333.3333333333335</v>
      </c>
      <c r="S18" s="25">
        <f t="shared" si="6"/>
        <v>1166.6666666666667</v>
      </c>
      <c r="T18" s="25">
        <f t="shared" si="7"/>
        <v>140</v>
      </c>
      <c r="U18" s="22">
        <f t="shared" si="8"/>
        <v>9193.3333333333339</v>
      </c>
    </row>
    <row r="19" spans="1:21" ht="15" thickBot="1" x14ac:dyDescent="0.4">
      <c r="A19" s="5" t="s">
        <v>27</v>
      </c>
      <c r="B19" s="1">
        <v>4411</v>
      </c>
      <c r="C19" s="2"/>
      <c r="D19" s="2">
        <v>127</v>
      </c>
      <c r="E19" s="2"/>
      <c r="F19" s="1">
        <v>4270</v>
      </c>
      <c r="G19" s="2">
        <v>665</v>
      </c>
      <c r="H19" s="2">
        <v>19</v>
      </c>
      <c r="I19" s="1">
        <v>22652</v>
      </c>
      <c r="J19" s="1">
        <v>3413</v>
      </c>
      <c r="K19" s="9"/>
      <c r="L19" s="29">
        <f t="shared" si="0"/>
        <v>2.8791657220584903E-2</v>
      </c>
      <c r="M19" s="6">
        <f t="shared" si="1"/>
        <v>8466.6666666666679</v>
      </c>
      <c r="N19" s="7">
        <f t="shared" si="2"/>
        <v>0.49566929133858273</v>
      </c>
      <c r="O19" s="7"/>
      <c r="P19" s="25">
        <f t="shared" si="3"/>
        <v>1270.0000000000002</v>
      </c>
      <c r="Q19" s="25">
        <f t="shared" si="4"/>
        <v>5080.0000000000009</v>
      </c>
      <c r="R19" s="25">
        <f t="shared" si="5"/>
        <v>2116.666666666667</v>
      </c>
      <c r="S19" s="25">
        <f t="shared" si="6"/>
        <v>1058.3333333333335</v>
      </c>
      <c r="T19" s="25">
        <f t="shared" si="7"/>
        <v>127.00000000000001</v>
      </c>
      <c r="U19" s="22">
        <f t="shared" si="8"/>
        <v>8339.6666666666679</v>
      </c>
    </row>
    <row r="20" spans="1:21" ht="15" thickBot="1" x14ac:dyDescent="0.4">
      <c r="A20" s="5" t="s">
        <v>21</v>
      </c>
      <c r="B20" s="1">
        <v>4043</v>
      </c>
      <c r="C20" s="2"/>
      <c r="D20" s="2">
        <v>119</v>
      </c>
      <c r="E20" s="2"/>
      <c r="F20" s="1">
        <v>3924</v>
      </c>
      <c r="G20" s="2">
        <v>347</v>
      </c>
      <c r="H20" s="2">
        <v>10</v>
      </c>
      <c r="I20" s="1">
        <v>43756</v>
      </c>
      <c r="J20" s="1">
        <v>3758</v>
      </c>
      <c r="K20" s="10"/>
      <c r="L20" s="29">
        <f t="shared" si="0"/>
        <v>2.9433588919119465E-2</v>
      </c>
      <c r="M20" s="6">
        <f t="shared" si="1"/>
        <v>7933.3333333333339</v>
      </c>
      <c r="N20" s="7">
        <f t="shared" si="2"/>
        <v>0.50537815126050423</v>
      </c>
      <c r="O20" s="7"/>
      <c r="P20" s="25">
        <f t="shared" si="3"/>
        <v>1190</v>
      </c>
      <c r="Q20" s="25">
        <f t="shared" si="4"/>
        <v>4760</v>
      </c>
      <c r="R20" s="25">
        <f t="shared" si="5"/>
        <v>1983.3333333333335</v>
      </c>
      <c r="S20" s="25">
        <f t="shared" si="6"/>
        <v>991.66666666666674</v>
      </c>
      <c r="T20" s="25">
        <f t="shared" si="7"/>
        <v>119</v>
      </c>
      <c r="U20" s="22">
        <f t="shared" si="8"/>
        <v>7814.3333333333339</v>
      </c>
    </row>
    <row r="21" spans="1:21" ht="15" thickBot="1" x14ac:dyDescent="0.4">
      <c r="A21" s="5" t="s">
        <v>20</v>
      </c>
      <c r="B21" s="1">
        <v>3633</v>
      </c>
      <c r="C21" s="2"/>
      <c r="D21" s="2">
        <v>44</v>
      </c>
      <c r="E21" s="2"/>
      <c r="F21" s="1">
        <v>3294</v>
      </c>
      <c r="G21" s="2">
        <v>546</v>
      </c>
      <c r="H21" s="2">
        <v>7</v>
      </c>
      <c r="I21" s="1">
        <v>45300</v>
      </c>
      <c r="J21" s="1">
        <v>6811</v>
      </c>
      <c r="K21" s="9"/>
      <c r="L21" s="29">
        <f t="shared" si="0"/>
        <v>1.2111202862647949E-2</v>
      </c>
      <c r="M21" s="6">
        <f t="shared" si="1"/>
        <v>2933.3333333333335</v>
      </c>
      <c r="N21" s="7">
        <f t="shared" si="2"/>
        <v>0.1229545454545454</v>
      </c>
      <c r="O21" s="7"/>
      <c r="P21" s="25">
        <f t="shared" si="3"/>
        <v>440</v>
      </c>
      <c r="Q21" s="25">
        <f t="shared" si="4"/>
        <v>1760</v>
      </c>
      <c r="R21" s="25">
        <f t="shared" si="5"/>
        <v>733.33333333333337</v>
      </c>
      <c r="S21" s="25">
        <f t="shared" si="6"/>
        <v>366.66666666666669</v>
      </c>
      <c r="T21" s="25">
        <f t="shared" si="7"/>
        <v>44</v>
      </c>
      <c r="U21" s="22">
        <f t="shared" si="8"/>
        <v>2889.3333333333335</v>
      </c>
    </row>
    <row r="22" spans="1:21" ht="15" thickBot="1" x14ac:dyDescent="0.4">
      <c r="A22" s="5" t="s">
        <v>26</v>
      </c>
      <c r="B22" s="1">
        <v>3609</v>
      </c>
      <c r="C22" s="2"/>
      <c r="D22" s="2">
        <v>67</v>
      </c>
      <c r="E22" s="2"/>
      <c r="F22" s="1">
        <v>3383</v>
      </c>
      <c r="G22" s="2">
        <v>601</v>
      </c>
      <c r="H22" s="2">
        <v>11</v>
      </c>
      <c r="I22" s="1">
        <v>28337</v>
      </c>
      <c r="J22" s="1">
        <v>4720</v>
      </c>
      <c r="K22" s="10"/>
      <c r="L22" s="29">
        <f t="shared" si="0"/>
        <v>1.856469936270435E-2</v>
      </c>
      <c r="M22" s="6">
        <f t="shared" si="1"/>
        <v>4466.666666666667</v>
      </c>
      <c r="N22" s="7">
        <f t="shared" si="2"/>
        <v>0.24261194029850752</v>
      </c>
      <c r="O22" s="7"/>
      <c r="P22" s="25">
        <f t="shared" si="3"/>
        <v>670</v>
      </c>
      <c r="Q22" s="25">
        <f t="shared" si="4"/>
        <v>2680</v>
      </c>
      <c r="R22" s="25">
        <f t="shared" si="5"/>
        <v>1116.6666666666667</v>
      </c>
      <c r="S22" s="25">
        <f t="shared" si="6"/>
        <v>558.33333333333337</v>
      </c>
      <c r="T22" s="25">
        <f t="shared" si="7"/>
        <v>67</v>
      </c>
      <c r="U22" s="22">
        <f t="shared" si="8"/>
        <v>4399.666666666667</v>
      </c>
    </row>
    <row r="23" spans="1:21" ht="15" thickBot="1" x14ac:dyDescent="0.4">
      <c r="A23" s="5" t="s">
        <v>24</v>
      </c>
      <c r="B23" s="1">
        <v>2677</v>
      </c>
      <c r="C23" s="4">
        <v>14</v>
      </c>
      <c r="D23" s="2">
        <v>39</v>
      </c>
      <c r="E23" s="3">
        <v>1</v>
      </c>
      <c r="F23" s="1">
        <v>2552</v>
      </c>
      <c r="G23" s="2">
        <v>264</v>
      </c>
      <c r="H23" s="2">
        <v>4</v>
      </c>
      <c r="I23" s="1">
        <v>40045</v>
      </c>
      <c r="J23" s="1">
        <v>3943</v>
      </c>
      <c r="K23" s="9"/>
      <c r="L23" s="29">
        <f t="shared" si="0"/>
        <v>1.4568546880836758E-2</v>
      </c>
      <c r="M23" s="6">
        <f t="shared" si="1"/>
        <v>2600</v>
      </c>
      <c r="N23" s="7">
        <f t="shared" si="2"/>
        <v>1.8461538461538463E-2</v>
      </c>
      <c r="O23" s="7"/>
      <c r="P23" s="25">
        <f t="shared" si="3"/>
        <v>390</v>
      </c>
      <c r="Q23" s="25">
        <f t="shared" si="4"/>
        <v>1560</v>
      </c>
      <c r="R23" s="25">
        <f t="shared" si="5"/>
        <v>650</v>
      </c>
      <c r="S23" s="25">
        <f t="shared" si="6"/>
        <v>325</v>
      </c>
      <c r="T23" s="25">
        <f t="shared" si="7"/>
        <v>39</v>
      </c>
      <c r="U23" s="22">
        <f t="shared" si="8"/>
        <v>2561</v>
      </c>
    </row>
    <row r="24" spans="1:21" ht="15" thickBot="1" x14ac:dyDescent="0.4">
      <c r="A24" s="5" t="s">
        <v>29</v>
      </c>
      <c r="B24" s="1">
        <v>2637</v>
      </c>
      <c r="C24" s="2"/>
      <c r="D24" s="2">
        <v>51</v>
      </c>
      <c r="E24" s="2"/>
      <c r="F24" s="1">
        <v>2584</v>
      </c>
      <c r="G24" s="2">
        <v>313</v>
      </c>
      <c r="H24" s="2">
        <v>6</v>
      </c>
      <c r="I24" s="1">
        <v>23671</v>
      </c>
      <c r="J24" s="1">
        <v>2813</v>
      </c>
      <c r="K24" s="10"/>
      <c r="L24" s="29">
        <f t="shared" si="0"/>
        <v>1.9340159271899887E-2</v>
      </c>
      <c r="M24" s="6">
        <f t="shared" si="1"/>
        <v>3400</v>
      </c>
      <c r="N24" s="7">
        <f t="shared" si="2"/>
        <v>0.24</v>
      </c>
      <c r="O24" s="7"/>
      <c r="P24" s="25">
        <f t="shared" si="3"/>
        <v>510</v>
      </c>
      <c r="Q24" s="25">
        <f t="shared" si="4"/>
        <v>2040</v>
      </c>
      <c r="R24" s="25">
        <f t="shared" si="5"/>
        <v>850</v>
      </c>
      <c r="S24" s="25">
        <f t="shared" si="6"/>
        <v>425</v>
      </c>
      <c r="T24" s="25">
        <f t="shared" si="7"/>
        <v>51</v>
      </c>
      <c r="U24" s="22">
        <f t="shared" si="8"/>
        <v>3349</v>
      </c>
    </row>
    <row r="25" spans="1:21" ht="15" thickBot="1" x14ac:dyDescent="0.4">
      <c r="A25" s="5" t="s">
        <v>35</v>
      </c>
      <c r="B25" s="1">
        <v>2367</v>
      </c>
      <c r="C25" s="2"/>
      <c r="D25" s="2">
        <v>49</v>
      </c>
      <c r="E25" s="2"/>
      <c r="F25" s="1">
        <v>2306</v>
      </c>
      <c r="G25" s="2">
        <v>389</v>
      </c>
      <c r="H25" s="2">
        <v>8</v>
      </c>
      <c r="I25" s="1">
        <v>27173</v>
      </c>
      <c r="J25" s="1">
        <v>4462</v>
      </c>
      <c r="K25" s="9"/>
      <c r="L25" s="29">
        <f t="shared" si="0"/>
        <v>2.0701309674693705E-2</v>
      </c>
      <c r="M25" s="6">
        <f t="shared" si="1"/>
        <v>3266.666666666667</v>
      </c>
      <c r="N25" s="7">
        <f t="shared" si="2"/>
        <v>0.29408163265306131</v>
      </c>
      <c r="O25" s="7"/>
      <c r="P25" s="25">
        <f t="shared" si="3"/>
        <v>490</v>
      </c>
      <c r="Q25" s="25">
        <f t="shared" si="4"/>
        <v>1960</v>
      </c>
      <c r="R25" s="25">
        <f t="shared" si="5"/>
        <v>816.66666666666674</v>
      </c>
      <c r="S25" s="25">
        <f t="shared" si="6"/>
        <v>408.33333333333337</v>
      </c>
      <c r="T25" s="25">
        <f t="shared" si="7"/>
        <v>49</v>
      </c>
      <c r="U25" s="22">
        <f t="shared" si="8"/>
        <v>3217.666666666667</v>
      </c>
    </row>
    <row r="26" spans="1:21" ht="15" thickBot="1" x14ac:dyDescent="0.4">
      <c r="A26" s="5" t="s">
        <v>33</v>
      </c>
      <c r="B26" s="1">
        <v>2269</v>
      </c>
      <c r="C26" s="2"/>
      <c r="D26" s="2">
        <v>64</v>
      </c>
      <c r="E26" s="2"/>
      <c r="F26" s="1">
        <v>2185</v>
      </c>
      <c r="G26" s="2">
        <v>327</v>
      </c>
      <c r="H26" s="2">
        <v>9</v>
      </c>
      <c r="I26" s="1">
        <v>27410</v>
      </c>
      <c r="J26" s="1">
        <v>3946</v>
      </c>
      <c r="K26" s="10"/>
      <c r="L26" s="29">
        <f t="shared" si="0"/>
        <v>2.8206258263552227E-2</v>
      </c>
      <c r="M26" s="6">
        <f t="shared" si="1"/>
        <v>4266.666666666667</v>
      </c>
      <c r="N26" s="7">
        <f t="shared" si="2"/>
        <v>0.48789062500000002</v>
      </c>
      <c r="O26" s="7"/>
      <c r="P26" s="25">
        <f t="shared" si="3"/>
        <v>640</v>
      </c>
      <c r="Q26" s="25">
        <f t="shared" si="4"/>
        <v>2560</v>
      </c>
      <c r="R26" s="25">
        <f t="shared" si="5"/>
        <v>1066.6666666666667</v>
      </c>
      <c r="S26" s="25">
        <f t="shared" si="6"/>
        <v>533.33333333333337</v>
      </c>
      <c r="T26" s="25">
        <f t="shared" si="7"/>
        <v>64</v>
      </c>
      <c r="U26" s="22">
        <f t="shared" si="8"/>
        <v>4202.666666666667</v>
      </c>
    </row>
    <row r="27" spans="1:21" ht="15" thickBot="1" x14ac:dyDescent="0.4">
      <c r="A27" s="5" t="s">
        <v>22</v>
      </c>
      <c r="B27" s="1">
        <v>2267</v>
      </c>
      <c r="C27" s="2"/>
      <c r="D27" s="2">
        <v>68</v>
      </c>
      <c r="E27" s="2"/>
      <c r="F27" s="1">
        <v>2197</v>
      </c>
      <c r="G27" s="2">
        <v>392</v>
      </c>
      <c r="H27" s="2">
        <v>12</v>
      </c>
      <c r="I27" s="1">
        <v>25971</v>
      </c>
      <c r="J27" s="1">
        <v>4495</v>
      </c>
      <c r="K27" s="9"/>
      <c r="L27" s="29">
        <f t="shared" si="0"/>
        <v>2.9995588883987651E-2</v>
      </c>
      <c r="M27" s="6">
        <f t="shared" si="1"/>
        <v>4533.3333333333339</v>
      </c>
      <c r="N27" s="7">
        <f t="shared" si="2"/>
        <v>0.51536764705882354</v>
      </c>
      <c r="O27" s="7"/>
      <c r="P27" s="25">
        <f t="shared" si="3"/>
        <v>680.00000000000011</v>
      </c>
      <c r="Q27" s="25">
        <f t="shared" si="4"/>
        <v>2720.0000000000005</v>
      </c>
      <c r="R27" s="25">
        <f t="shared" si="5"/>
        <v>1133.3333333333335</v>
      </c>
      <c r="S27" s="25">
        <f t="shared" si="6"/>
        <v>566.66666666666674</v>
      </c>
      <c r="T27" s="25">
        <f t="shared" si="7"/>
        <v>68</v>
      </c>
      <c r="U27" s="22">
        <f t="shared" si="8"/>
        <v>4465.3333333333339</v>
      </c>
    </row>
    <row r="28" spans="1:21" ht="15" thickBot="1" x14ac:dyDescent="0.4">
      <c r="A28" s="5" t="s">
        <v>25</v>
      </c>
      <c r="B28" s="1">
        <v>2049</v>
      </c>
      <c r="C28" s="2"/>
      <c r="D28" s="2">
        <v>44</v>
      </c>
      <c r="E28" s="2"/>
      <c r="F28" s="1">
        <v>2005</v>
      </c>
      <c r="G28" s="2">
        <v>413</v>
      </c>
      <c r="H28" s="2">
        <v>9</v>
      </c>
      <c r="I28" s="1">
        <v>18976</v>
      </c>
      <c r="J28" s="1">
        <v>3829</v>
      </c>
      <c r="K28" s="10"/>
      <c r="L28" s="29">
        <f t="shared" si="0"/>
        <v>2.1473889702293802E-2</v>
      </c>
      <c r="M28" s="6">
        <f t="shared" si="1"/>
        <v>2933.3333333333335</v>
      </c>
      <c r="N28" s="7">
        <f t="shared" si="2"/>
        <v>0.31647727272727277</v>
      </c>
      <c r="O28" s="7"/>
      <c r="P28" s="25">
        <f t="shared" si="3"/>
        <v>440</v>
      </c>
      <c r="Q28" s="25">
        <f t="shared" si="4"/>
        <v>1760</v>
      </c>
      <c r="R28" s="25">
        <f t="shared" si="5"/>
        <v>733.33333333333337</v>
      </c>
      <c r="S28" s="25">
        <f t="shared" si="6"/>
        <v>366.66666666666669</v>
      </c>
      <c r="T28" s="25">
        <f t="shared" si="7"/>
        <v>44</v>
      </c>
      <c r="U28" s="22">
        <f t="shared" si="8"/>
        <v>2889.3333333333335</v>
      </c>
    </row>
    <row r="29" spans="1:21" ht="15" thickBot="1" x14ac:dyDescent="0.4">
      <c r="A29" s="5" t="s">
        <v>36</v>
      </c>
      <c r="B29" s="1">
        <v>1841</v>
      </c>
      <c r="C29" s="2"/>
      <c r="D29" s="2">
        <v>45</v>
      </c>
      <c r="E29" s="2"/>
      <c r="F29" s="1">
        <v>1776</v>
      </c>
      <c r="G29" s="2">
        <v>378</v>
      </c>
      <c r="H29" s="2">
        <v>9</v>
      </c>
      <c r="I29" s="1">
        <v>13078</v>
      </c>
      <c r="J29" s="1">
        <v>2688</v>
      </c>
      <c r="K29" s="10"/>
      <c r="L29" s="29">
        <f t="shared" si="0"/>
        <v>2.4443237370994023E-2</v>
      </c>
      <c r="M29" s="6">
        <f t="shared" si="1"/>
        <v>3000</v>
      </c>
      <c r="N29" s="7">
        <f t="shared" si="2"/>
        <v>0.40799999999999997</v>
      </c>
      <c r="O29" s="7"/>
      <c r="P29" s="25">
        <f t="shared" si="3"/>
        <v>450</v>
      </c>
      <c r="Q29" s="25">
        <f t="shared" si="4"/>
        <v>1800</v>
      </c>
      <c r="R29" s="25">
        <f t="shared" si="5"/>
        <v>750</v>
      </c>
      <c r="S29" s="25">
        <f t="shared" si="6"/>
        <v>375</v>
      </c>
      <c r="T29" s="25">
        <f t="shared" si="7"/>
        <v>45</v>
      </c>
      <c r="U29" s="22">
        <f t="shared" si="8"/>
        <v>2955</v>
      </c>
    </row>
    <row r="30" spans="1:21" ht="15" thickBot="1" x14ac:dyDescent="0.4">
      <c r="A30" s="5" t="s">
        <v>31</v>
      </c>
      <c r="B30" s="1">
        <v>1836</v>
      </c>
      <c r="C30" s="2"/>
      <c r="D30" s="2">
        <v>46</v>
      </c>
      <c r="E30" s="2"/>
      <c r="F30" s="1">
        <v>1754</v>
      </c>
      <c r="G30" s="2">
        <v>628</v>
      </c>
      <c r="H30" s="2">
        <v>16</v>
      </c>
      <c r="I30" s="1">
        <v>19908</v>
      </c>
      <c r="J30" s="1">
        <v>6811</v>
      </c>
      <c r="K30" s="9"/>
      <c r="L30" s="29">
        <f t="shared" si="0"/>
        <v>2.5054466230936819E-2</v>
      </c>
      <c r="M30" s="6">
        <f t="shared" si="1"/>
        <v>3066.666666666667</v>
      </c>
      <c r="N30" s="7">
        <f t="shared" si="2"/>
        <v>0.42804347826086964</v>
      </c>
      <c r="O30" s="7"/>
      <c r="P30" s="25">
        <f t="shared" si="3"/>
        <v>460.00000000000006</v>
      </c>
      <c r="Q30" s="25">
        <f t="shared" si="4"/>
        <v>1840.0000000000002</v>
      </c>
      <c r="R30" s="25">
        <f t="shared" si="5"/>
        <v>766.66666666666674</v>
      </c>
      <c r="S30" s="25">
        <f t="shared" si="6"/>
        <v>383.33333333333337</v>
      </c>
      <c r="T30" s="25">
        <f t="shared" si="7"/>
        <v>46</v>
      </c>
      <c r="U30" s="22">
        <f t="shared" si="8"/>
        <v>3020.666666666667</v>
      </c>
    </row>
    <row r="31" spans="1:21" ht="15" thickBot="1" x14ac:dyDescent="0.4">
      <c r="A31" s="5" t="s">
        <v>30</v>
      </c>
      <c r="B31" s="1">
        <v>1638</v>
      </c>
      <c r="C31" s="2"/>
      <c r="D31" s="2">
        <v>43</v>
      </c>
      <c r="E31" s="2"/>
      <c r="F31" s="1">
        <v>1595</v>
      </c>
      <c r="G31" s="2">
        <v>548</v>
      </c>
      <c r="H31" s="2">
        <v>14</v>
      </c>
      <c r="I31" s="1">
        <v>7218</v>
      </c>
      <c r="J31" s="1">
        <v>2415</v>
      </c>
      <c r="K31" s="10"/>
      <c r="L31" s="29">
        <f t="shared" si="0"/>
        <v>2.6251526251526252E-2</v>
      </c>
      <c r="M31" s="6">
        <f t="shared" si="1"/>
        <v>2866.666666666667</v>
      </c>
      <c r="N31" s="7">
        <f t="shared" si="2"/>
        <v>0.44360465116279074</v>
      </c>
      <c r="O31" s="7"/>
      <c r="P31" s="25">
        <f t="shared" si="3"/>
        <v>430.00000000000006</v>
      </c>
      <c r="Q31" s="25">
        <f t="shared" si="4"/>
        <v>1720.0000000000002</v>
      </c>
      <c r="R31" s="25">
        <f t="shared" si="5"/>
        <v>716.66666666666674</v>
      </c>
      <c r="S31" s="25">
        <f t="shared" si="6"/>
        <v>358.33333333333337</v>
      </c>
      <c r="T31" s="25">
        <f t="shared" si="7"/>
        <v>43</v>
      </c>
      <c r="U31" s="22">
        <f t="shared" si="8"/>
        <v>2823.666666666667</v>
      </c>
    </row>
    <row r="32" spans="1:21" ht="15" thickBot="1" x14ac:dyDescent="0.4">
      <c r="A32" s="5" t="s">
        <v>28</v>
      </c>
      <c r="B32" s="1">
        <v>1605</v>
      </c>
      <c r="C32" s="2"/>
      <c r="D32" s="2">
        <v>8</v>
      </c>
      <c r="E32" s="2"/>
      <c r="F32" s="1">
        <v>1586</v>
      </c>
      <c r="G32" s="2">
        <v>527</v>
      </c>
      <c r="H32" s="2">
        <v>3</v>
      </c>
      <c r="I32" s="1">
        <v>30892</v>
      </c>
      <c r="J32" s="1">
        <v>10144</v>
      </c>
      <c r="K32" s="10"/>
      <c r="L32" s="29">
        <f t="shared" si="0"/>
        <v>4.9844236760124613E-3</v>
      </c>
      <c r="M32" s="6">
        <f t="shared" si="1"/>
        <v>533.33333333333337</v>
      </c>
      <c r="N32" s="7">
        <f t="shared" si="2"/>
        <v>1.9737499999999997</v>
      </c>
      <c r="O32" s="7"/>
      <c r="P32" s="25">
        <f t="shared" si="3"/>
        <v>80</v>
      </c>
      <c r="Q32" s="25">
        <f t="shared" si="4"/>
        <v>320</v>
      </c>
      <c r="R32" s="25">
        <f t="shared" si="5"/>
        <v>133.33333333333334</v>
      </c>
      <c r="S32" s="25">
        <f t="shared" si="6"/>
        <v>66.666666666666671</v>
      </c>
      <c r="T32" s="25">
        <f t="shared" si="7"/>
        <v>8</v>
      </c>
      <c r="U32" s="22">
        <f t="shared" si="8"/>
        <v>525.33333333333337</v>
      </c>
    </row>
    <row r="33" spans="1:21" ht="15" thickBot="1" x14ac:dyDescent="0.4">
      <c r="A33" s="5" t="s">
        <v>46</v>
      </c>
      <c r="B33" s="1">
        <v>1252</v>
      </c>
      <c r="C33" s="2"/>
      <c r="D33" s="2">
        <v>46</v>
      </c>
      <c r="E33" s="2"/>
      <c r="F33" s="2">
        <v>823</v>
      </c>
      <c r="G33" s="2">
        <v>320</v>
      </c>
      <c r="H33" s="2">
        <v>12</v>
      </c>
      <c r="I33" s="1">
        <v>2655</v>
      </c>
      <c r="J33" s="2">
        <v>678</v>
      </c>
      <c r="K33" s="10"/>
      <c r="L33" s="29">
        <f t="shared" si="0"/>
        <v>3.6741214057507986E-2</v>
      </c>
      <c r="M33" s="33">
        <f t="shared" si="1"/>
        <v>3066.666666666667</v>
      </c>
      <c r="N33" s="34">
        <f t="shared" si="2"/>
        <v>0.7316304347826087</v>
      </c>
      <c r="O33" s="7"/>
      <c r="P33" s="25">
        <f t="shared" si="3"/>
        <v>460.00000000000006</v>
      </c>
      <c r="Q33" s="25">
        <f t="shared" si="4"/>
        <v>1840.0000000000002</v>
      </c>
      <c r="R33" s="25">
        <f t="shared" si="5"/>
        <v>766.66666666666674</v>
      </c>
      <c r="S33" s="25">
        <f t="shared" si="6"/>
        <v>383.33333333333337</v>
      </c>
      <c r="T33" s="25">
        <f t="shared" si="7"/>
        <v>46</v>
      </c>
      <c r="U33" s="22">
        <f t="shared" si="8"/>
        <v>3020.666666666667</v>
      </c>
    </row>
    <row r="34" spans="1:21" ht="15" thickBot="1" x14ac:dyDescent="0.4">
      <c r="A34" s="5" t="s">
        <v>49</v>
      </c>
      <c r="B34" s="1">
        <v>1101</v>
      </c>
      <c r="C34" s="2"/>
      <c r="D34" s="2">
        <v>10</v>
      </c>
      <c r="E34" s="2"/>
      <c r="F34" s="1">
        <v>1091</v>
      </c>
      <c r="G34" s="2">
        <v>652</v>
      </c>
      <c r="H34" s="2">
        <v>6</v>
      </c>
      <c r="I34" s="1">
        <v>10261</v>
      </c>
      <c r="J34" s="1">
        <v>6079</v>
      </c>
      <c r="K34" s="9"/>
      <c r="L34" s="29">
        <f t="shared" si="0"/>
        <v>9.0826521344232521E-3</v>
      </c>
      <c r="M34" s="6">
        <f t="shared" si="1"/>
        <v>666.66666666666674</v>
      </c>
      <c r="N34" s="7">
        <f t="shared" si="2"/>
        <v>0.63649999999999984</v>
      </c>
      <c r="O34" s="7"/>
      <c r="P34" s="25">
        <f t="shared" si="3"/>
        <v>100.00000000000001</v>
      </c>
      <c r="Q34" s="25">
        <f t="shared" si="4"/>
        <v>400.00000000000006</v>
      </c>
      <c r="R34" s="25">
        <f t="shared" si="5"/>
        <v>166.66666666666669</v>
      </c>
      <c r="S34" s="25">
        <f t="shared" si="6"/>
        <v>83.333333333333343</v>
      </c>
      <c r="T34" s="25">
        <f t="shared" si="7"/>
        <v>10</v>
      </c>
      <c r="U34" s="22">
        <f t="shared" si="8"/>
        <v>656.66666666666674</v>
      </c>
    </row>
    <row r="35" spans="1:21" ht="15" thickBot="1" x14ac:dyDescent="0.4">
      <c r="A35" s="5" t="s">
        <v>37</v>
      </c>
      <c r="B35" s="1">
        <v>1068</v>
      </c>
      <c r="C35" s="2"/>
      <c r="D35" s="2">
        <v>27</v>
      </c>
      <c r="E35" s="2"/>
      <c r="F35" s="1">
        <v>1041</v>
      </c>
      <c r="G35" s="2">
        <v>262</v>
      </c>
      <c r="H35" s="2">
        <v>7</v>
      </c>
      <c r="I35" s="1">
        <v>20624</v>
      </c>
      <c r="J35" s="1">
        <v>5052</v>
      </c>
      <c r="K35" s="9"/>
      <c r="L35" s="29">
        <f t="shared" si="0"/>
        <v>2.5280898876404494E-2</v>
      </c>
      <c r="M35" s="6">
        <f t="shared" si="1"/>
        <v>1800</v>
      </c>
      <c r="N35" s="7">
        <f t="shared" si="2"/>
        <v>0.42166666666666669</v>
      </c>
      <c r="O35" s="7"/>
      <c r="P35" s="25">
        <f t="shared" si="3"/>
        <v>270</v>
      </c>
      <c r="Q35" s="25">
        <f t="shared" si="4"/>
        <v>1080</v>
      </c>
      <c r="R35" s="25">
        <f t="shared" si="5"/>
        <v>450</v>
      </c>
      <c r="S35" s="25">
        <f t="shared" si="6"/>
        <v>225</v>
      </c>
      <c r="T35" s="25">
        <f t="shared" si="7"/>
        <v>27</v>
      </c>
      <c r="U35" s="22">
        <f t="shared" si="8"/>
        <v>1773</v>
      </c>
    </row>
    <row r="36" spans="1:21" ht="21.5" thickBot="1" x14ac:dyDescent="0.4">
      <c r="A36" s="5" t="s">
        <v>63</v>
      </c>
      <c r="B36" s="2">
        <v>998</v>
      </c>
      <c r="C36" s="2"/>
      <c r="D36" s="2">
        <v>22</v>
      </c>
      <c r="E36" s="2"/>
      <c r="F36" s="2">
        <v>718</v>
      </c>
      <c r="G36" s="1">
        <v>1458</v>
      </c>
      <c r="H36" s="2">
        <v>32</v>
      </c>
      <c r="I36" s="1">
        <v>6834</v>
      </c>
      <c r="J36" s="1">
        <v>9984</v>
      </c>
      <c r="K36" s="10"/>
      <c r="L36" s="29">
        <f t="shared" si="0"/>
        <v>2.2044088176352707E-2</v>
      </c>
      <c r="M36" s="6">
        <f t="shared" si="1"/>
        <v>1466.6666666666667</v>
      </c>
      <c r="N36" s="7">
        <f t="shared" si="2"/>
        <v>0.51045454545454549</v>
      </c>
      <c r="O36" s="7"/>
      <c r="P36" s="25">
        <f t="shared" si="3"/>
        <v>220</v>
      </c>
      <c r="Q36" s="25">
        <f t="shared" si="4"/>
        <v>880</v>
      </c>
      <c r="R36" s="25">
        <f t="shared" si="5"/>
        <v>366.66666666666669</v>
      </c>
      <c r="S36" s="25">
        <f t="shared" si="6"/>
        <v>183.33333333333334</v>
      </c>
      <c r="T36" s="25">
        <f t="shared" si="7"/>
        <v>22</v>
      </c>
      <c r="U36" s="22">
        <f t="shared" si="8"/>
        <v>1444.6666666666667</v>
      </c>
    </row>
    <row r="37" spans="1:21" ht="15" thickBot="1" x14ac:dyDescent="0.4">
      <c r="A37" s="5" t="s">
        <v>38</v>
      </c>
      <c r="B37" s="2">
        <v>955</v>
      </c>
      <c r="C37" s="2"/>
      <c r="D37" s="2">
        <v>45</v>
      </c>
      <c r="E37" s="2"/>
      <c r="F37" s="2">
        <v>604</v>
      </c>
      <c r="G37" s="2">
        <v>215</v>
      </c>
      <c r="H37" s="2">
        <v>10</v>
      </c>
      <c r="I37" s="1">
        <v>18767</v>
      </c>
      <c r="J37" s="1">
        <v>4227</v>
      </c>
      <c r="K37" s="9"/>
      <c r="L37" s="29">
        <f t="shared" ref="L37:L58" si="9">D37/B37</f>
        <v>4.712041884816754E-2</v>
      </c>
      <c r="M37" s="6">
        <f t="shared" ref="M37:M59" si="10">D37/$N$1</f>
        <v>3000</v>
      </c>
      <c r="N37" s="7">
        <f t="shared" ref="N37:N59" si="11">ABS(F37-M37)/M37</f>
        <v>0.79866666666666664</v>
      </c>
      <c r="O37" s="7"/>
      <c r="P37" s="25">
        <f t="shared" ref="P37:P58" si="12">$P$2*$M37</f>
        <v>450</v>
      </c>
      <c r="Q37" s="25">
        <f t="shared" ref="Q37:Q58" si="13">$Q$2*$M37</f>
        <v>1800</v>
      </c>
      <c r="R37" s="25">
        <f t="shared" ref="R37:R58" si="14">$R$2*$M37</f>
        <v>750</v>
      </c>
      <c r="S37" s="25">
        <f t="shared" ref="S37:S58" si="15">$S$2*$M37</f>
        <v>375</v>
      </c>
      <c r="T37" s="25">
        <f t="shared" ref="T37:T58" si="16">$T$2*$M37</f>
        <v>45</v>
      </c>
      <c r="U37" s="22">
        <f t="shared" ref="U37:U58" si="17">M37-T37</f>
        <v>2955</v>
      </c>
    </row>
    <row r="38" spans="1:21" ht="15" thickBot="1" x14ac:dyDescent="0.4">
      <c r="A38" s="5" t="s">
        <v>32</v>
      </c>
      <c r="B38" s="2">
        <v>935</v>
      </c>
      <c r="C38" s="2"/>
      <c r="D38" s="2">
        <v>29</v>
      </c>
      <c r="E38" s="2"/>
      <c r="F38" s="2">
        <v>455</v>
      </c>
      <c r="G38" s="2">
        <v>169</v>
      </c>
      <c r="H38" s="2">
        <v>5</v>
      </c>
      <c r="I38" s="1">
        <v>26777</v>
      </c>
      <c r="J38" s="1">
        <v>4844</v>
      </c>
      <c r="K38" s="9"/>
      <c r="L38" s="29">
        <f t="shared" si="9"/>
        <v>3.1016042780748664E-2</v>
      </c>
      <c r="M38" s="6">
        <f t="shared" si="10"/>
        <v>1933.3333333333335</v>
      </c>
      <c r="N38" s="7">
        <f t="shared" si="11"/>
        <v>0.7646551724137931</v>
      </c>
      <c r="O38" s="7"/>
      <c r="P38" s="25">
        <f t="shared" si="12"/>
        <v>290</v>
      </c>
      <c r="Q38" s="25">
        <f t="shared" si="13"/>
        <v>1160</v>
      </c>
      <c r="R38" s="25">
        <f t="shared" si="14"/>
        <v>483.33333333333337</v>
      </c>
      <c r="S38" s="25">
        <f t="shared" si="15"/>
        <v>241.66666666666669</v>
      </c>
      <c r="T38" s="25">
        <f t="shared" si="16"/>
        <v>29</v>
      </c>
      <c r="U38" s="22">
        <f t="shared" si="17"/>
        <v>1904.3333333333335</v>
      </c>
    </row>
    <row r="39" spans="1:21" ht="15" thickBot="1" x14ac:dyDescent="0.4">
      <c r="A39" s="5" t="s">
        <v>40</v>
      </c>
      <c r="B39" s="2">
        <v>922</v>
      </c>
      <c r="C39" s="2"/>
      <c r="D39" s="2">
        <v>25</v>
      </c>
      <c r="E39" s="2"/>
      <c r="F39" s="2">
        <v>887</v>
      </c>
      <c r="G39" s="2">
        <v>873</v>
      </c>
      <c r="H39" s="2">
        <v>24</v>
      </c>
      <c r="I39" s="1">
        <v>8102</v>
      </c>
      <c r="J39" s="1">
        <v>7668</v>
      </c>
      <c r="K39" s="9"/>
      <c r="L39" s="29">
        <f t="shared" si="9"/>
        <v>2.7114967462039046E-2</v>
      </c>
      <c r="M39" s="6">
        <f t="shared" si="10"/>
        <v>1666.6666666666667</v>
      </c>
      <c r="N39" s="7">
        <f t="shared" si="11"/>
        <v>0.46780000000000005</v>
      </c>
      <c r="O39" s="7"/>
      <c r="P39" s="25">
        <f t="shared" si="12"/>
        <v>250</v>
      </c>
      <c r="Q39" s="25">
        <f t="shared" si="13"/>
        <v>1000</v>
      </c>
      <c r="R39" s="25">
        <f t="shared" si="14"/>
        <v>416.66666666666669</v>
      </c>
      <c r="S39" s="25">
        <f t="shared" si="15"/>
        <v>208.33333333333334</v>
      </c>
      <c r="T39" s="25">
        <f t="shared" si="16"/>
        <v>25</v>
      </c>
      <c r="U39" s="22">
        <f t="shared" si="17"/>
        <v>1641.6666666666667</v>
      </c>
    </row>
    <row r="40" spans="1:21" ht="15" thickBot="1" x14ac:dyDescent="0.4">
      <c r="A40" s="5" t="s">
        <v>41</v>
      </c>
      <c r="B40" s="2">
        <v>868</v>
      </c>
      <c r="C40" s="2"/>
      <c r="D40" s="2">
        <v>22</v>
      </c>
      <c r="E40" s="2"/>
      <c r="F40" s="2">
        <v>778</v>
      </c>
      <c r="G40" s="2">
        <v>277</v>
      </c>
      <c r="H40" s="2">
        <v>7</v>
      </c>
      <c r="I40" s="1">
        <v>10841</v>
      </c>
      <c r="J40" s="1">
        <v>3461</v>
      </c>
      <c r="K40" s="9"/>
      <c r="L40" s="29">
        <f t="shared" si="9"/>
        <v>2.5345622119815669E-2</v>
      </c>
      <c r="M40" s="6">
        <f t="shared" si="10"/>
        <v>1466.6666666666667</v>
      </c>
      <c r="N40" s="7">
        <f t="shared" si="11"/>
        <v>0.4695454545454546</v>
      </c>
      <c r="O40" s="7"/>
      <c r="P40" s="25">
        <f t="shared" si="12"/>
        <v>220</v>
      </c>
      <c r="Q40" s="25">
        <f t="shared" si="13"/>
        <v>880</v>
      </c>
      <c r="R40" s="25">
        <f t="shared" si="14"/>
        <v>366.66666666666669</v>
      </c>
      <c r="S40" s="25">
        <f t="shared" si="15"/>
        <v>183.33333333333334</v>
      </c>
      <c r="T40" s="25">
        <f t="shared" si="16"/>
        <v>22</v>
      </c>
      <c r="U40" s="22">
        <f t="shared" si="17"/>
        <v>1444.6666666666667</v>
      </c>
    </row>
    <row r="41" spans="1:21" ht="15" thickBot="1" x14ac:dyDescent="0.4">
      <c r="A41" s="5" t="s">
        <v>34</v>
      </c>
      <c r="B41" s="2">
        <v>837</v>
      </c>
      <c r="C41" s="2"/>
      <c r="D41" s="2">
        <v>16</v>
      </c>
      <c r="E41" s="2"/>
      <c r="F41" s="2">
        <v>724</v>
      </c>
      <c r="G41" s="2">
        <v>280</v>
      </c>
      <c r="H41" s="2">
        <v>5</v>
      </c>
      <c r="I41" s="1">
        <v>11143</v>
      </c>
      <c r="J41" s="1">
        <v>3726</v>
      </c>
      <c r="K41" s="9"/>
      <c r="L41" s="29">
        <f t="shared" si="9"/>
        <v>1.9115890083632018E-2</v>
      </c>
      <c r="M41" s="6">
        <f t="shared" si="10"/>
        <v>1066.6666666666667</v>
      </c>
      <c r="N41" s="7">
        <f t="shared" si="11"/>
        <v>0.32125000000000004</v>
      </c>
      <c r="O41" s="7"/>
      <c r="P41" s="25">
        <f t="shared" si="12"/>
        <v>160</v>
      </c>
      <c r="Q41" s="25">
        <f t="shared" si="13"/>
        <v>640</v>
      </c>
      <c r="R41" s="25">
        <f t="shared" si="14"/>
        <v>266.66666666666669</v>
      </c>
      <c r="S41" s="25">
        <f t="shared" si="15"/>
        <v>133.33333333333334</v>
      </c>
      <c r="T41" s="25">
        <f t="shared" si="16"/>
        <v>16</v>
      </c>
      <c r="U41" s="22">
        <f t="shared" si="17"/>
        <v>1050.6666666666667</v>
      </c>
    </row>
    <row r="42" spans="1:21" ht="15" thickBot="1" x14ac:dyDescent="0.4">
      <c r="A42" s="5" t="s">
        <v>45</v>
      </c>
      <c r="B42" s="2">
        <v>747</v>
      </c>
      <c r="C42" s="2"/>
      <c r="D42" s="2">
        <v>22</v>
      </c>
      <c r="E42" s="2"/>
      <c r="F42" s="2">
        <v>725</v>
      </c>
      <c r="G42" s="2">
        <v>257</v>
      </c>
      <c r="H42" s="2">
        <v>8</v>
      </c>
      <c r="I42" s="1">
        <v>8223</v>
      </c>
      <c r="J42" s="1">
        <v>2827</v>
      </c>
      <c r="K42" s="9"/>
      <c r="L42" s="29">
        <f t="shared" si="9"/>
        <v>2.9451137884872823E-2</v>
      </c>
      <c r="M42" s="6">
        <f t="shared" si="10"/>
        <v>1466.6666666666667</v>
      </c>
      <c r="N42" s="7">
        <f t="shared" si="11"/>
        <v>0.50568181818181823</v>
      </c>
      <c r="O42" s="7"/>
      <c r="P42" s="25">
        <f t="shared" si="12"/>
        <v>220</v>
      </c>
      <c r="Q42" s="25">
        <f t="shared" si="13"/>
        <v>880</v>
      </c>
      <c r="R42" s="25">
        <f t="shared" si="14"/>
        <v>366.66666666666669</v>
      </c>
      <c r="S42" s="25">
        <f t="shared" si="15"/>
        <v>183.33333333333334</v>
      </c>
      <c r="T42" s="25">
        <f t="shared" si="16"/>
        <v>22</v>
      </c>
      <c r="U42" s="22">
        <f t="shared" si="17"/>
        <v>1444.6666666666667</v>
      </c>
    </row>
    <row r="43" spans="1:21" ht="15" thickBot="1" x14ac:dyDescent="0.4">
      <c r="A43" s="5" t="s">
        <v>43</v>
      </c>
      <c r="B43" s="2">
        <v>673</v>
      </c>
      <c r="C43" s="2"/>
      <c r="D43" s="2">
        <v>14</v>
      </c>
      <c r="E43" s="2"/>
      <c r="F43" s="2">
        <v>588</v>
      </c>
      <c r="G43" s="2">
        <v>709</v>
      </c>
      <c r="H43" s="2">
        <v>15</v>
      </c>
      <c r="I43" s="1">
        <v>6994</v>
      </c>
      <c r="J43" s="1">
        <v>7366</v>
      </c>
      <c r="K43" s="9"/>
      <c r="L43" s="29">
        <f t="shared" si="9"/>
        <v>2.0802377414561663E-2</v>
      </c>
      <c r="M43" s="6">
        <f t="shared" si="10"/>
        <v>933.33333333333337</v>
      </c>
      <c r="N43" s="7">
        <f t="shared" si="11"/>
        <v>0.37000000000000005</v>
      </c>
      <c r="O43" s="7"/>
      <c r="P43" s="25">
        <f t="shared" si="12"/>
        <v>140</v>
      </c>
      <c r="Q43" s="25">
        <f t="shared" si="13"/>
        <v>560</v>
      </c>
      <c r="R43" s="25">
        <f t="shared" si="14"/>
        <v>233.33333333333334</v>
      </c>
      <c r="S43" s="25">
        <f t="shared" si="15"/>
        <v>116.66666666666667</v>
      </c>
      <c r="T43" s="25">
        <f t="shared" si="16"/>
        <v>14</v>
      </c>
      <c r="U43" s="22">
        <f t="shared" si="17"/>
        <v>919.33333333333337</v>
      </c>
    </row>
    <row r="44" spans="1:21" ht="15" thickBot="1" x14ac:dyDescent="0.4">
      <c r="A44" s="5" t="s">
        <v>42</v>
      </c>
      <c r="B44" s="2">
        <v>669</v>
      </c>
      <c r="C44" s="2"/>
      <c r="D44" s="2">
        <v>9</v>
      </c>
      <c r="E44" s="2"/>
      <c r="F44" s="2">
        <v>513</v>
      </c>
      <c r="G44" s="2">
        <v>498</v>
      </c>
      <c r="H44" s="2">
        <v>7</v>
      </c>
      <c r="I44" s="1">
        <v>8370</v>
      </c>
      <c r="J44" s="1">
        <v>6229</v>
      </c>
      <c r="K44" s="9"/>
      <c r="L44" s="29">
        <f t="shared" si="9"/>
        <v>1.3452914798206279E-2</v>
      </c>
      <c r="M44" s="6">
        <f t="shared" si="10"/>
        <v>600</v>
      </c>
      <c r="N44" s="7">
        <f t="shared" si="11"/>
        <v>0.14499999999999999</v>
      </c>
      <c r="O44" s="7"/>
      <c r="P44" s="25">
        <f t="shared" si="12"/>
        <v>90</v>
      </c>
      <c r="Q44" s="25">
        <f t="shared" si="13"/>
        <v>360</v>
      </c>
      <c r="R44" s="25">
        <f t="shared" si="14"/>
        <v>150</v>
      </c>
      <c r="S44" s="25">
        <f t="shared" si="15"/>
        <v>75</v>
      </c>
      <c r="T44" s="25">
        <f t="shared" si="16"/>
        <v>9</v>
      </c>
      <c r="U44" s="22">
        <f t="shared" si="17"/>
        <v>591</v>
      </c>
    </row>
    <row r="45" spans="1:21" ht="15" thickBot="1" x14ac:dyDescent="0.4">
      <c r="A45" s="5" t="s">
        <v>44</v>
      </c>
      <c r="B45" s="2">
        <v>624</v>
      </c>
      <c r="C45" s="2"/>
      <c r="D45" s="2">
        <v>12</v>
      </c>
      <c r="E45" s="2"/>
      <c r="F45" s="2">
        <v>558</v>
      </c>
      <c r="G45" s="2">
        <v>298</v>
      </c>
      <c r="H45" s="2">
        <v>6</v>
      </c>
      <c r="I45" s="1">
        <v>16909</v>
      </c>
      <c r="J45" s="1">
        <v>8081</v>
      </c>
      <c r="K45" s="10"/>
      <c r="L45" s="29">
        <f t="shared" si="9"/>
        <v>1.9230769230769232E-2</v>
      </c>
      <c r="M45" s="6">
        <f t="shared" si="10"/>
        <v>800</v>
      </c>
      <c r="N45" s="7">
        <f t="shared" si="11"/>
        <v>0.30249999999999999</v>
      </c>
      <c r="O45" s="7"/>
      <c r="P45" s="25">
        <f t="shared" si="12"/>
        <v>120</v>
      </c>
      <c r="Q45" s="25">
        <f t="shared" si="13"/>
        <v>480</v>
      </c>
      <c r="R45" s="25">
        <f t="shared" si="14"/>
        <v>200</v>
      </c>
      <c r="S45" s="25">
        <f t="shared" si="15"/>
        <v>100</v>
      </c>
      <c r="T45" s="25">
        <f t="shared" si="16"/>
        <v>12</v>
      </c>
      <c r="U45" s="22">
        <f t="shared" si="17"/>
        <v>788</v>
      </c>
    </row>
    <row r="46" spans="1:21" ht="15" thickBot="1" x14ac:dyDescent="0.4">
      <c r="A46" s="5" t="s">
        <v>48</v>
      </c>
      <c r="B46" s="2">
        <v>512</v>
      </c>
      <c r="C46" s="2"/>
      <c r="D46" s="2">
        <v>22</v>
      </c>
      <c r="E46" s="2"/>
      <c r="F46" s="2">
        <v>490</v>
      </c>
      <c r="G46" s="2">
        <v>819</v>
      </c>
      <c r="H46" s="2">
        <v>35</v>
      </c>
      <c r="I46" s="1">
        <v>6582</v>
      </c>
      <c r="J46" s="1">
        <v>10532</v>
      </c>
      <c r="K46" s="10"/>
      <c r="L46" s="29">
        <f t="shared" si="9"/>
        <v>4.296875E-2</v>
      </c>
      <c r="M46" s="6">
        <f t="shared" si="10"/>
        <v>1466.6666666666667</v>
      </c>
      <c r="N46" s="7">
        <f t="shared" si="11"/>
        <v>0.66590909090909089</v>
      </c>
      <c r="O46" s="7"/>
      <c r="P46" s="25">
        <f t="shared" si="12"/>
        <v>220</v>
      </c>
      <c r="Q46" s="25">
        <f t="shared" si="13"/>
        <v>880</v>
      </c>
      <c r="R46" s="25">
        <f t="shared" si="14"/>
        <v>366.66666666666669</v>
      </c>
      <c r="S46" s="25">
        <f t="shared" si="15"/>
        <v>183.33333333333334</v>
      </c>
      <c r="T46" s="25">
        <f t="shared" si="16"/>
        <v>22</v>
      </c>
      <c r="U46" s="22">
        <f t="shared" si="17"/>
        <v>1444.6666666666667</v>
      </c>
    </row>
    <row r="47" spans="1:21" ht="15" thickBot="1" x14ac:dyDescent="0.4">
      <c r="A47" s="5" t="s">
        <v>39</v>
      </c>
      <c r="B47" s="2">
        <v>470</v>
      </c>
      <c r="C47" s="2"/>
      <c r="D47" s="2">
        <v>10</v>
      </c>
      <c r="E47" s="2"/>
      <c r="F47" s="2">
        <v>304</v>
      </c>
      <c r="G47" s="2">
        <v>353</v>
      </c>
      <c r="H47" s="2">
        <v>8</v>
      </c>
      <c r="I47" s="1">
        <v>6544</v>
      </c>
      <c r="J47" s="1">
        <v>4910</v>
      </c>
      <c r="K47" s="9"/>
      <c r="L47" s="29">
        <f t="shared" si="9"/>
        <v>2.1276595744680851E-2</v>
      </c>
      <c r="M47" s="6">
        <f t="shared" si="10"/>
        <v>666.66666666666674</v>
      </c>
      <c r="N47" s="7">
        <f t="shared" si="11"/>
        <v>0.54400000000000004</v>
      </c>
      <c r="O47" s="7"/>
      <c r="P47" s="25">
        <f t="shared" si="12"/>
        <v>100.00000000000001</v>
      </c>
      <c r="Q47" s="25">
        <f t="shared" si="13"/>
        <v>400.00000000000006</v>
      </c>
      <c r="R47" s="25">
        <f t="shared" si="14"/>
        <v>166.66666666666669</v>
      </c>
      <c r="S47" s="25">
        <f t="shared" si="15"/>
        <v>83.333333333333343</v>
      </c>
      <c r="T47" s="25">
        <f t="shared" si="16"/>
        <v>10</v>
      </c>
      <c r="U47" s="22">
        <f t="shared" si="17"/>
        <v>656.66666666666674</v>
      </c>
    </row>
    <row r="48" spans="1:21" ht="15" thickBot="1" x14ac:dyDescent="0.4">
      <c r="A48" s="5" t="s">
        <v>47</v>
      </c>
      <c r="B48" s="2">
        <v>371</v>
      </c>
      <c r="C48" s="2"/>
      <c r="D48" s="2">
        <v>4</v>
      </c>
      <c r="E48" s="2"/>
      <c r="F48" s="2">
        <v>282</v>
      </c>
      <c r="G48" s="2">
        <v>261</v>
      </c>
      <c r="H48" s="2">
        <v>3</v>
      </c>
      <c r="I48" s="1">
        <v>13314</v>
      </c>
      <c r="J48" s="1">
        <v>9363</v>
      </c>
      <c r="K48" s="9"/>
      <c r="L48" s="29">
        <f t="shared" si="9"/>
        <v>1.078167115902965E-2</v>
      </c>
      <c r="M48" s="6">
        <f t="shared" si="10"/>
        <v>266.66666666666669</v>
      </c>
      <c r="N48" s="7">
        <f t="shared" si="11"/>
        <v>5.7499999999999926E-2</v>
      </c>
      <c r="O48" s="7"/>
      <c r="P48" s="25">
        <f t="shared" si="12"/>
        <v>40</v>
      </c>
      <c r="Q48" s="25">
        <f t="shared" si="13"/>
        <v>160</v>
      </c>
      <c r="R48" s="25">
        <f t="shared" si="14"/>
        <v>66.666666666666671</v>
      </c>
      <c r="S48" s="25">
        <f t="shared" si="15"/>
        <v>33.333333333333336</v>
      </c>
      <c r="T48" s="25">
        <f t="shared" si="16"/>
        <v>4</v>
      </c>
      <c r="U48" s="22">
        <f t="shared" si="17"/>
        <v>262.66666666666669</v>
      </c>
    </row>
    <row r="49" spans="1:21" ht="15" thickBot="1" x14ac:dyDescent="0.4">
      <c r="A49" s="5" t="s">
        <v>50</v>
      </c>
      <c r="B49" s="2">
        <v>363</v>
      </c>
      <c r="C49" s="2"/>
      <c r="D49" s="2">
        <v>8</v>
      </c>
      <c r="E49" s="2"/>
      <c r="F49" s="2">
        <v>355</v>
      </c>
      <c r="G49" s="2">
        <v>191</v>
      </c>
      <c r="H49" s="2">
        <v>4</v>
      </c>
      <c r="I49" s="1">
        <v>5933</v>
      </c>
      <c r="J49" s="1">
        <v>3115</v>
      </c>
      <c r="K49" s="9"/>
      <c r="L49" s="29">
        <f t="shared" si="9"/>
        <v>2.2038567493112948E-2</v>
      </c>
      <c r="M49" s="6">
        <f t="shared" si="10"/>
        <v>533.33333333333337</v>
      </c>
      <c r="N49" s="7">
        <f t="shared" si="11"/>
        <v>0.33437500000000003</v>
      </c>
      <c r="O49" s="7"/>
      <c r="P49" s="25">
        <f t="shared" si="12"/>
        <v>80</v>
      </c>
      <c r="Q49" s="25">
        <f t="shared" si="13"/>
        <v>320</v>
      </c>
      <c r="R49" s="25">
        <f t="shared" si="14"/>
        <v>133.33333333333334</v>
      </c>
      <c r="S49" s="25">
        <f t="shared" si="15"/>
        <v>66.666666666666671</v>
      </c>
      <c r="T49" s="25">
        <f t="shared" si="16"/>
        <v>8</v>
      </c>
      <c r="U49" s="22">
        <f t="shared" si="17"/>
        <v>525.33333333333337</v>
      </c>
    </row>
    <row r="50" spans="1:21" ht="15" thickBot="1" x14ac:dyDescent="0.4">
      <c r="A50" s="5" t="s">
        <v>56</v>
      </c>
      <c r="B50" s="2">
        <v>324</v>
      </c>
      <c r="C50" s="2"/>
      <c r="D50" s="2">
        <v>3</v>
      </c>
      <c r="E50" s="2"/>
      <c r="F50" s="2">
        <v>321</v>
      </c>
      <c r="G50" s="2">
        <v>177</v>
      </c>
      <c r="H50" s="2">
        <v>2</v>
      </c>
      <c r="I50" s="1">
        <v>8838</v>
      </c>
      <c r="J50" s="1">
        <v>4832</v>
      </c>
      <c r="K50" s="10"/>
      <c r="L50" s="29">
        <f t="shared" si="9"/>
        <v>9.2592592592592587E-3</v>
      </c>
      <c r="M50" s="6">
        <f t="shared" si="10"/>
        <v>200</v>
      </c>
      <c r="N50" s="7">
        <f t="shared" si="11"/>
        <v>0.60499999999999998</v>
      </c>
      <c r="O50" s="7"/>
      <c r="P50" s="25">
        <f t="shared" si="12"/>
        <v>30</v>
      </c>
      <c r="Q50" s="25">
        <f t="shared" si="13"/>
        <v>120</v>
      </c>
      <c r="R50" s="25">
        <f t="shared" si="14"/>
        <v>50</v>
      </c>
      <c r="S50" s="25">
        <f t="shared" si="15"/>
        <v>25</v>
      </c>
      <c r="T50" s="25">
        <f t="shared" si="16"/>
        <v>3</v>
      </c>
      <c r="U50" s="22">
        <f t="shared" si="17"/>
        <v>197</v>
      </c>
    </row>
    <row r="51" spans="1:21" ht="15" thickBot="1" x14ac:dyDescent="0.4">
      <c r="A51" s="5" t="s">
        <v>51</v>
      </c>
      <c r="B51" s="2">
        <v>298</v>
      </c>
      <c r="C51" s="2"/>
      <c r="D51" s="2">
        <v>6</v>
      </c>
      <c r="E51" s="2"/>
      <c r="F51" s="2">
        <v>260</v>
      </c>
      <c r="G51" s="2">
        <v>286</v>
      </c>
      <c r="H51" s="2">
        <v>6</v>
      </c>
      <c r="I51" s="1">
        <v>6789</v>
      </c>
      <c r="J51" s="1">
        <v>6517</v>
      </c>
      <c r="K51" s="9"/>
      <c r="L51" s="29">
        <f t="shared" si="9"/>
        <v>2.0134228187919462E-2</v>
      </c>
      <c r="M51" s="6">
        <f t="shared" si="10"/>
        <v>400</v>
      </c>
      <c r="N51" s="7">
        <f t="shared" si="11"/>
        <v>0.35</v>
      </c>
      <c r="O51" s="7"/>
      <c r="P51" s="25">
        <f t="shared" si="12"/>
        <v>60</v>
      </c>
      <c r="Q51" s="25">
        <f t="shared" si="13"/>
        <v>240</v>
      </c>
      <c r="R51" s="25">
        <f t="shared" si="14"/>
        <v>100</v>
      </c>
      <c r="S51" s="25">
        <f t="shared" si="15"/>
        <v>50</v>
      </c>
      <c r="T51" s="25">
        <f t="shared" si="16"/>
        <v>6</v>
      </c>
      <c r="U51" s="22">
        <f t="shared" si="17"/>
        <v>394</v>
      </c>
    </row>
    <row r="52" spans="1:21" ht="15" thickBot="1" x14ac:dyDescent="0.4">
      <c r="A52" s="5" t="s">
        <v>54</v>
      </c>
      <c r="B52" s="2">
        <v>240</v>
      </c>
      <c r="C52" s="2"/>
      <c r="D52" s="2">
        <v>4</v>
      </c>
      <c r="E52" s="2"/>
      <c r="F52" s="2">
        <v>152</v>
      </c>
      <c r="G52" s="2">
        <v>278</v>
      </c>
      <c r="H52" s="2">
        <v>5</v>
      </c>
      <c r="I52" s="1">
        <v>5593</v>
      </c>
      <c r="J52" s="1">
        <v>6471</v>
      </c>
      <c r="K52" s="9"/>
      <c r="L52" s="29">
        <f t="shared" si="9"/>
        <v>1.6666666666666666E-2</v>
      </c>
      <c r="M52" s="6">
        <f t="shared" si="10"/>
        <v>266.66666666666669</v>
      </c>
      <c r="N52" s="7">
        <f t="shared" si="11"/>
        <v>0.43000000000000005</v>
      </c>
      <c r="O52" s="7"/>
      <c r="P52" s="25">
        <f t="shared" si="12"/>
        <v>40</v>
      </c>
      <c r="Q52" s="25">
        <f t="shared" si="13"/>
        <v>160</v>
      </c>
      <c r="R52" s="25">
        <f t="shared" si="14"/>
        <v>66.666666666666671</v>
      </c>
      <c r="S52" s="25">
        <f t="shared" si="15"/>
        <v>33.333333333333336</v>
      </c>
      <c r="T52" s="25">
        <f t="shared" si="16"/>
        <v>4</v>
      </c>
      <c r="U52" s="22">
        <f t="shared" si="17"/>
        <v>262.66666666666669</v>
      </c>
    </row>
    <row r="53" spans="1:21" ht="15" thickBot="1" x14ac:dyDescent="0.4">
      <c r="A53" s="5" t="s">
        <v>53</v>
      </c>
      <c r="B53" s="2">
        <v>207</v>
      </c>
      <c r="C53" s="2"/>
      <c r="D53" s="2">
        <v>3</v>
      </c>
      <c r="E53" s="2"/>
      <c r="F53" s="2">
        <v>141</v>
      </c>
      <c r="G53" s="2">
        <v>275</v>
      </c>
      <c r="H53" s="2">
        <v>4</v>
      </c>
      <c r="I53" s="1">
        <v>6787</v>
      </c>
      <c r="J53" s="1">
        <v>9023</v>
      </c>
      <c r="K53" s="10"/>
      <c r="L53" s="29">
        <f t="shared" si="9"/>
        <v>1.4492753623188406E-2</v>
      </c>
      <c r="M53" s="6">
        <f t="shared" si="10"/>
        <v>200</v>
      </c>
      <c r="N53" s="7">
        <f t="shared" si="11"/>
        <v>0.29499999999999998</v>
      </c>
      <c r="O53" s="7"/>
      <c r="P53" s="25">
        <f t="shared" si="12"/>
        <v>30</v>
      </c>
      <c r="Q53" s="25">
        <f t="shared" si="13"/>
        <v>120</v>
      </c>
      <c r="R53" s="25">
        <f t="shared" si="14"/>
        <v>50</v>
      </c>
      <c r="S53" s="25">
        <f t="shared" si="15"/>
        <v>25</v>
      </c>
      <c r="T53" s="25">
        <f t="shared" si="16"/>
        <v>3</v>
      </c>
      <c r="U53" s="22">
        <f t="shared" si="17"/>
        <v>197</v>
      </c>
    </row>
    <row r="54" spans="1:21" ht="15" thickBot="1" x14ac:dyDescent="0.4">
      <c r="A54" s="5" t="s">
        <v>55</v>
      </c>
      <c r="B54" s="2">
        <v>200</v>
      </c>
      <c r="C54" s="2"/>
      <c r="D54" s="2"/>
      <c r="E54" s="2"/>
      <c r="F54" s="2">
        <v>150</v>
      </c>
      <c r="G54" s="2">
        <v>344</v>
      </c>
      <c r="H54" s="2"/>
      <c r="I54" s="1">
        <v>3227</v>
      </c>
      <c r="J54" s="1">
        <v>5546</v>
      </c>
      <c r="K54" s="9"/>
      <c r="L54" s="29">
        <f t="shared" si="9"/>
        <v>0</v>
      </c>
      <c r="M54" s="6">
        <f t="shared" si="10"/>
        <v>0</v>
      </c>
      <c r="N54" s="7" t="e">
        <f t="shared" si="11"/>
        <v>#DIV/0!</v>
      </c>
      <c r="O54" s="7"/>
      <c r="P54" s="25">
        <f t="shared" si="12"/>
        <v>0</v>
      </c>
      <c r="Q54" s="25">
        <f t="shared" si="13"/>
        <v>0</v>
      </c>
      <c r="R54" s="25">
        <f t="shared" si="14"/>
        <v>0</v>
      </c>
      <c r="S54" s="25">
        <f t="shared" si="15"/>
        <v>0</v>
      </c>
      <c r="T54" s="25">
        <f t="shared" si="16"/>
        <v>0</v>
      </c>
      <c r="U54" s="22">
        <f t="shared" si="17"/>
        <v>0</v>
      </c>
    </row>
    <row r="55" spans="1:21" ht="15" thickBot="1" x14ac:dyDescent="0.4">
      <c r="A55" s="5" t="s">
        <v>52</v>
      </c>
      <c r="B55" s="2">
        <v>185</v>
      </c>
      <c r="C55" s="2"/>
      <c r="D55" s="2">
        <v>6</v>
      </c>
      <c r="E55" s="2"/>
      <c r="F55" s="2">
        <v>164</v>
      </c>
      <c r="G55" s="2">
        <v>251</v>
      </c>
      <c r="H55" s="2">
        <v>8</v>
      </c>
      <c r="I55" s="1">
        <v>6284</v>
      </c>
      <c r="J55" s="1">
        <v>8509</v>
      </c>
      <c r="K55" s="9"/>
      <c r="L55" s="29">
        <f t="shared" si="9"/>
        <v>3.2432432432432434E-2</v>
      </c>
      <c r="M55" s="6">
        <f t="shared" si="10"/>
        <v>400</v>
      </c>
      <c r="N55" s="7">
        <f t="shared" si="11"/>
        <v>0.59</v>
      </c>
      <c r="O55" s="7"/>
      <c r="P55" s="25">
        <f t="shared" si="12"/>
        <v>60</v>
      </c>
      <c r="Q55" s="25">
        <f t="shared" si="13"/>
        <v>240</v>
      </c>
      <c r="R55" s="25">
        <f t="shared" si="14"/>
        <v>100</v>
      </c>
      <c r="S55" s="25">
        <f t="shared" si="15"/>
        <v>50</v>
      </c>
      <c r="T55" s="25">
        <f t="shared" si="16"/>
        <v>6</v>
      </c>
      <c r="U55" s="22">
        <f t="shared" si="17"/>
        <v>394</v>
      </c>
    </row>
    <row r="56" spans="1:21" ht="15" thickBot="1" x14ac:dyDescent="0.4">
      <c r="A56" s="5" t="s">
        <v>64</v>
      </c>
      <c r="B56" s="2">
        <v>112</v>
      </c>
      <c r="C56" s="2"/>
      <c r="D56" s="2">
        <v>4</v>
      </c>
      <c r="E56" s="2"/>
      <c r="F56" s="2">
        <v>85</v>
      </c>
      <c r="G56" s="2"/>
      <c r="H56" s="2"/>
      <c r="I56" s="2">
        <v>605</v>
      </c>
      <c r="J56" s="2"/>
      <c r="K56" s="9"/>
      <c r="L56" s="29">
        <f t="shared" si="9"/>
        <v>3.5714285714285712E-2</v>
      </c>
      <c r="M56" s="6">
        <f t="shared" si="10"/>
        <v>266.66666666666669</v>
      </c>
      <c r="N56" s="7">
        <f t="shared" si="11"/>
        <v>0.68125000000000002</v>
      </c>
      <c r="O56" s="7"/>
      <c r="P56" s="25">
        <f t="shared" si="12"/>
        <v>40</v>
      </c>
      <c r="Q56" s="25">
        <f t="shared" si="13"/>
        <v>160</v>
      </c>
      <c r="R56" s="25">
        <f t="shared" si="14"/>
        <v>66.666666666666671</v>
      </c>
      <c r="S56" s="25">
        <f t="shared" si="15"/>
        <v>33.333333333333336</v>
      </c>
      <c r="T56" s="25">
        <f t="shared" si="16"/>
        <v>4</v>
      </c>
      <c r="U56" s="22">
        <f t="shared" si="17"/>
        <v>262.66666666666669</v>
      </c>
    </row>
    <row r="57" spans="1:21" ht="21.5" thickBot="1" x14ac:dyDescent="0.4">
      <c r="A57" s="5" t="s">
        <v>67</v>
      </c>
      <c r="B57" s="2">
        <v>8</v>
      </c>
      <c r="C57" s="2"/>
      <c r="D57" s="2">
        <v>1</v>
      </c>
      <c r="E57" s="2"/>
      <c r="F57" s="2">
        <v>7</v>
      </c>
      <c r="G57" s="2"/>
      <c r="H57" s="2"/>
      <c r="I57" s="2">
        <v>33</v>
      </c>
      <c r="J57" s="2"/>
      <c r="K57" s="10"/>
      <c r="L57" s="29">
        <f t="shared" si="9"/>
        <v>0.125</v>
      </c>
      <c r="M57" s="6">
        <f t="shared" si="10"/>
        <v>66.666666666666671</v>
      </c>
      <c r="N57" s="7">
        <f t="shared" si="11"/>
        <v>0.89500000000000002</v>
      </c>
      <c r="O57" s="7"/>
      <c r="P57" s="25">
        <f t="shared" si="12"/>
        <v>10</v>
      </c>
      <c r="Q57" s="25">
        <f t="shared" si="13"/>
        <v>40</v>
      </c>
      <c r="R57" s="25">
        <f t="shared" si="14"/>
        <v>16.666666666666668</v>
      </c>
      <c r="S57" s="25">
        <f t="shared" si="15"/>
        <v>8.3333333333333339</v>
      </c>
      <c r="T57" s="25">
        <f t="shared" si="16"/>
        <v>1</v>
      </c>
      <c r="U57" s="22">
        <f t="shared" si="17"/>
        <v>65.666666666666671</v>
      </c>
    </row>
    <row r="58" spans="1:21" ht="15" thickBot="1" x14ac:dyDescent="0.4">
      <c r="A58" s="5" t="s">
        <v>65</v>
      </c>
      <c r="B58" s="2">
        <v>475</v>
      </c>
      <c r="C58" s="2"/>
      <c r="D58" s="2">
        <v>20</v>
      </c>
      <c r="E58" s="2"/>
      <c r="F58" s="2">
        <v>451</v>
      </c>
      <c r="G58" s="2">
        <v>140</v>
      </c>
      <c r="H58" s="2">
        <v>6</v>
      </c>
      <c r="I58" s="1">
        <v>4591</v>
      </c>
      <c r="J58" s="1">
        <v>1356</v>
      </c>
      <c r="K58" s="9"/>
      <c r="L58" s="29">
        <f t="shared" si="9"/>
        <v>4.2105263157894736E-2</v>
      </c>
      <c r="M58" s="6">
        <f t="shared" si="10"/>
        <v>1333.3333333333335</v>
      </c>
      <c r="N58" s="7">
        <f t="shared" si="11"/>
        <v>0.66175000000000006</v>
      </c>
      <c r="O58" s="7"/>
      <c r="P58" s="25">
        <f t="shared" si="12"/>
        <v>200.00000000000003</v>
      </c>
      <c r="Q58" s="25">
        <f t="shared" si="13"/>
        <v>800.00000000000011</v>
      </c>
      <c r="R58" s="25">
        <f t="shared" si="14"/>
        <v>333.33333333333337</v>
      </c>
      <c r="S58" s="25">
        <f t="shared" si="15"/>
        <v>166.66666666666669</v>
      </c>
      <c r="T58" s="25">
        <f t="shared" si="16"/>
        <v>20</v>
      </c>
      <c r="U58" s="22">
        <f t="shared" si="17"/>
        <v>1313.3333333333335</v>
      </c>
    </row>
    <row r="59" spans="1:21" ht="21.5" thickBot="1" x14ac:dyDescent="0.4">
      <c r="A59" s="16" t="s">
        <v>66</v>
      </c>
      <c r="B59" s="17">
        <v>42</v>
      </c>
      <c r="C59" s="17"/>
      <c r="D59" s="17">
        <v>1</v>
      </c>
      <c r="E59" s="17"/>
      <c r="F59" s="17">
        <v>7</v>
      </c>
      <c r="G59" s="17"/>
      <c r="H59" s="17"/>
      <c r="I59" s="17">
        <v>266</v>
      </c>
      <c r="J59" s="17"/>
      <c r="K59" s="18"/>
      <c r="L59" s="28"/>
      <c r="M59" s="6">
        <f t="shared" si="10"/>
        <v>66.666666666666671</v>
      </c>
      <c r="N59" s="7">
        <f t="shared" si="11"/>
        <v>0.89500000000000002</v>
      </c>
      <c r="O59" s="7"/>
      <c r="P59" s="25">
        <f>P56*$M59</f>
        <v>2666.666666666667</v>
      </c>
      <c r="Q59" s="25">
        <f>Q56*$M59</f>
        <v>10666.666666666668</v>
      </c>
      <c r="R59" s="25">
        <f>R56*$M59</f>
        <v>4444.4444444444453</v>
      </c>
      <c r="S59" s="25">
        <f>S56*$M59</f>
        <v>2222.2222222222226</v>
      </c>
      <c r="T59" s="25">
        <f>T56*$M59</f>
        <v>266.66666666666669</v>
      </c>
    </row>
    <row r="60" spans="1:21" x14ac:dyDescent="0.35">
      <c r="K60" s="9"/>
      <c r="L60" s="27"/>
      <c r="M60" s="6"/>
      <c r="N60" s="7"/>
      <c r="O60" s="7"/>
    </row>
  </sheetData>
  <mergeCells count="2">
    <mergeCell ref="K1:M1"/>
    <mergeCell ref="P1:T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B5581-99F4-4752-AB5D-E061591DB7E6}">
  <dimension ref="A1:J56"/>
  <sheetViews>
    <sheetView workbookViewId="0">
      <selection activeCell="A2" sqref="A2:D56"/>
    </sheetView>
  </sheetViews>
  <sheetFormatPr defaultRowHeight="13" x14ac:dyDescent="0.3"/>
  <cols>
    <col min="1" max="2" width="14.36328125" style="45" customWidth="1"/>
    <col min="3" max="3" width="14.36328125" style="45" hidden="1" customWidth="1"/>
    <col min="4" max="4" width="14.36328125" style="45" customWidth="1"/>
    <col min="5" max="5" width="14.36328125" style="45" hidden="1" customWidth="1"/>
    <col min="6" max="10" width="14.36328125" style="45" customWidth="1"/>
    <col min="11" max="16384" width="8.7265625" style="42"/>
  </cols>
  <sheetData>
    <row r="1" spans="1:10" customFormat="1" ht="36.5" customHeight="1" thickBot="1" x14ac:dyDescent="0.4">
      <c r="A1" s="35" t="s">
        <v>1</v>
      </c>
      <c r="B1" s="36" t="s">
        <v>93</v>
      </c>
      <c r="C1" s="36" t="s">
        <v>92</v>
      </c>
      <c r="D1" s="36" t="s">
        <v>91</v>
      </c>
      <c r="E1" s="36" t="s">
        <v>90</v>
      </c>
      <c r="F1" s="36" t="s">
        <v>89</v>
      </c>
      <c r="G1" s="36" t="s">
        <v>88</v>
      </c>
      <c r="H1" s="36" t="s">
        <v>94</v>
      </c>
      <c r="I1" s="36" t="s">
        <v>87</v>
      </c>
      <c r="J1" s="36" t="s">
        <v>86</v>
      </c>
    </row>
    <row r="2" spans="1:10" ht="13.5" thickBot="1" x14ac:dyDescent="0.35">
      <c r="A2" s="39" t="s">
        <v>36</v>
      </c>
      <c r="B2" s="40">
        <v>1841</v>
      </c>
      <c r="C2" s="41"/>
      <c r="D2" s="41">
        <v>45</v>
      </c>
      <c r="E2" s="41"/>
      <c r="F2" s="40">
        <v>1776</v>
      </c>
      <c r="G2" s="41">
        <v>378</v>
      </c>
      <c r="H2" s="41">
        <v>9</v>
      </c>
      <c r="I2" s="40">
        <v>13078</v>
      </c>
      <c r="J2" s="40">
        <v>2688</v>
      </c>
    </row>
    <row r="3" spans="1:10" ht="13.5" thickBot="1" x14ac:dyDescent="0.35">
      <c r="A3" s="39" t="s">
        <v>52</v>
      </c>
      <c r="B3" s="41">
        <v>185</v>
      </c>
      <c r="C3" s="41"/>
      <c r="D3" s="41">
        <v>6</v>
      </c>
      <c r="E3" s="41"/>
      <c r="F3" s="41">
        <v>164</v>
      </c>
      <c r="G3" s="41">
        <v>251</v>
      </c>
      <c r="H3" s="41">
        <v>8</v>
      </c>
      <c r="I3" s="40">
        <v>6284</v>
      </c>
      <c r="J3" s="40">
        <v>8509</v>
      </c>
    </row>
    <row r="4" spans="1:10" ht="13.5" thickBot="1" x14ac:dyDescent="0.35">
      <c r="A4" s="39" t="s">
        <v>33</v>
      </c>
      <c r="B4" s="40">
        <v>2269</v>
      </c>
      <c r="C4" s="41"/>
      <c r="D4" s="41">
        <v>64</v>
      </c>
      <c r="E4" s="41"/>
      <c r="F4" s="40">
        <v>2185</v>
      </c>
      <c r="G4" s="41">
        <v>327</v>
      </c>
      <c r="H4" s="41">
        <v>9</v>
      </c>
      <c r="I4" s="40">
        <v>27410</v>
      </c>
      <c r="J4" s="40">
        <v>3946</v>
      </c>
    </row>
    <row r="5" spans="1:10" ht="13.5" thickBot="1" x14ac:dyDescent="0.35">
      <c r="A5" s="39" t="s">
        <v>34</v>
      </c>
      <c r="B5" s="41">
        <v>837</v>
      </c>
      <c r="C5" s="41"/>
      <c r="D5" s="41">
        <v>16</v>
      </c>
      <c r="E5" s="41"/>
      <c r="F5" s="41">
        <v>724</v>
      </c>
      <c r="G5" s="41">
        <v>280</v>
      </c>
      <c r="H5" s="41">
        <v>5</v>
      </c>
      <c r="I5" s="40">
        <v>11143</v>
      </c>
      <c r="J5" s="40">
        <v>3726</v>
      </c>
    </row>
    <row r="6" spans="1:10" ht="13.5" thickBot="1" x14ac:dyDescent="0.35">
      <c r="A6" s="39" t="s">
        <v>10</v>
      </c>
      <c r="B6" s="40">
        <v>15201</v>
      </c>
      <c r="C6" s="43">
        <v>164</v>
      </c>
      <c r="D6" s="41">
        <v>350</v>
      </c>
      <c r="E6" s="44">
        <v>3</v>
      </c>
      <c r="F6" s="40">
        <v>13951</v>
      </c>
      <c r="G6" s="41">
        <v>388</v>
      </c>
      <c r="H6" s="41">
        <v>9</v>
      </c>
      <c r="I6" s="40">
        <v>116533</v>
      </c>
      <c r="J6" s="40">
        <v>2977</v>
      </c>
    </row>
    <row r="7" spans="1:10" ht="13.5" thickBot="1" x14ac:dyDescent="0.35">
      <c r="A7" s="39" t="s">
        <v>18</v>
      </c>
      <c r="B7" s="40">
        <v>4950</v>
      </c>
      <c r="C7" s="41"/>
      <c r="D7" s="41">
        <v>140</v>
      </c>
      <c r="E7" s="41"/>
      <c r="F7" s="40">
        <v>4770</v>
      </c>
      <c r="G7" s="41">
        <v>895</v>
      </c>
      <c r="H7" s="41">
        <v>25</v>
      </c>
      <c r="I7" s="40">
        <v>25773</v>
      </c>
      <c r="J7" s="40">
        <v>4660</v>
      </c>
    </row>
    <row r="8" spans="1:10" ht="13.5" thickBot="1" x14ac:dyDescent="0.35">
      <c r="A8" s="39" t="s">
        <v>23</v>
      </c>
      <c r="B8" s="40">
        <v>5675</v>
      </c>
      <c r="C8" s="41"/>
      <c r="D8" s="41">
        <v>189</v>
      </c>
      <c r="E8" s="41"/>
      <c r="F8" s="40">
        <v>5436</v>
      </c>
      <c r="G8" s="40">
        <v>1585</v>
      </c>
      <c r="H8" s="41">
        <v>53</v>
      </c>
      <c r="I8" s="40">
        <v>23270</v>
      </c>
      <c r="J8" s="40">
        <v>6497</v>
      </c>
    </row>
    <row r="9" spans="1:10" ht="13.5" thickBot="1" x14ac:dyDescent="0.35">
      <c r="A9" s="39" t="s">
        <v>43</v>
      </c>
      <c r="B9" s="41">
        <v>673</v>
      </c>
      <c r="C9" s="41"/>
      <c r="D9" s="41">
        <v>14</v>
      </c>
      <c r="E9" s="41"/>
      <c r="F9" s="41">
        <v>588</v>
      </c>
      <c r="G9" s="41">
        <v>709</v>
      </c>
      <c r="H9" s="41">
        <v>15</v>
      </c>
      <c r="I9" s="40">
        <v>6994</v>
      </c>
      <c r="J9" s="40">
        <v>7366</v>
      </c>
    </row>
    <row r="10" spans="1:10" ht="26.5" thickBot="1" x14ac:dyDescent="0.35">
      <c r="A10" s="39" t="s">
        <v>63</v>
      </c>
      <c r="B10" s="41">
        <v>998</v>
      </c>
      <c r="C10" s="41"/>
      <c r="D10" s="41">
        <v>22</v>
      </c>
      <c r="E10" s="41"/>
      <c r="F10" s="41">
        <v>718</v>
      </c>
      <c r="G10" s="40">
        <v>1458</v>
      </c>
      <c r="H10" s="41">
        <v>32</v>
      </c>
      <c r="I10" s="40">
        <v>6834</v>
      </c>
      <c r="J10" s="40">
        <v>9984</v>
      </c>
    </row>
    <row r="11" spans="1:10" ht="13.5" thickBot="1" x14ac:dyDescent="0.35">
      <c r="A11" s="39" t="s">
        <v>13</v>
      </c>
      <c r="B11" s="40">
        <v>12350</v>
      </c>
      <c r="C11" s="41"/>
      <c r="D11" s="41">
        <v>221</v>
      </c>
      <c r="E11" s="41"/>
      <c r="F11" s="40">
        <v>12029</v>
      </c>
      <c r="G11" s="41">
        <v>600</v>
      </c>
      <c r="H11" s="41">
        <v>11</v>
      </c>
      <c r="I11" s="40">
        <v>114580</v>
      </c>
      <c r="J11" s="40">
        <v>5563</v>
      </c>
    </row>
    <row r="12" spans="1:10" ht="13.5" thickBot="1" x14ac:dyDescent="0.35">
      <c r="A12" s="39" t="s">
        <v>16</v>
      </c>
      <c r="B12" s="40">
        <v>6742</v>
      </c>
      <c r="C12" s="41"/>
      <c r="D12" s="41">
        <v>219</v>
      </c>
      <c r="E12" s="41"/>
      <c r="F12" s="40">
        <v>6492</v>
      </c>
      <c r="G12" s="41">
        <v>655</v>
      </c>
      <c r="H12" s="41">
        <v>21</v>
      </c>
      <c r="I12" s="40">
        <v>27832</v>
      </c>
      <c r="J12" s="40">
        <v>2703</v>
      </c>
    </row>
    <row r="13" spans="1:10" ht="13.5" thickBot="1" x14ac:dyDescent="0.35">
      <c r="A13" s="39" t="s">
        <v>64</v>
      </c>
      <c r="B13" s="41">
        <v>112</v>
      </c>
      <c r="C13" s="41"/>
      <c r="D13" s="41">
        <v>4</v>
      </c>
      <c r="E13" s="41"/>
      <c r="F13" s="41">
        <v>85</v>
      </c>
      <c r="G13" s="41"/>
      <c r="H13" s="41"/>
      <c r="I13" s="41">
        <v>605</v>
      </c>
      <c r="J13" s="41"/>
    </row>
    <row r="14" spans="1:10" ht="13.5" thickBot="1" x14ac:dyDescent="0.35">
      <c r="A14" s="39" t="s">
        <v>47</v>
      </c>
      <c r="B14" s="41">
        <v>371</v>
      </c>
      <c r="C14" s="41"/>
      <c r="D14" s="41">
        <v>4</v>
      </c>
      <c r="E14" s="41"/>
      <c r="F14" s="41">
        <v>282</v>
      </c>
      <c r="G14" s="41">
        <v>261</v>
      </c>
      <c r="H14" s="41">
        <v>3</v>
      </c>
      <c r="I14" s="40">
        <v>13314</v>
      </c>
      <c r="J14" s="40">
        <v>9363</v>
      </c>
    </row>
    <row r="15" spans="1:10" ht="13.5" thickBot="1" x14ac:dyDescent="0.35">
      <c r="A15" s="39" t="s">
        <v>49</v>
      </c>
      <c r="B15" s="40">
        <v>1101</v>
      </c>
      <c r="C15" s="41"/>
      <c r="D15" s="41">
        <v>10</v>
      </c>
      <c r="E15" s="41"/>
      <c r="F15" s="40">
        <v>1091</v>
      </c>
      <c r="G15" s="41">
        <v>652</v>
      </c>
      <c r="H15" s="41">
        <v>6</v>
      </c>
      <c r="I15" s="40">
        <v>10261</v>
      </c>
      <c r="J15" s="40">
        <v>6079</v>
      </c>
    </row>
    <row r="16" spans="1:10" ht="13.5" thickBot="1" x14ac:dyDescent="0.35">
      <c r="A16" s="39" t="s">
        <v>12</v>
      </c>
      <c r="B16" s="40">
        <v>11256</v>
      </c>
      <c r="C16" s="41"/>
      <c r="D16" s="41">
        <v>274</v>
      </c>
      <c r="E16" s="41"/>
      <c r="F16" s="40">
        <v>10932</v>
      </c>
      <c r="G16" s="41">
        <v>878</v>
      </c>
      <c r="H16" s="41">
        <v>21</v>
      </c>
      <c r="I16" s="40">
        <v>58983</v>
      </c>
      <c r="J16" s="40">
        <v>4600</v>
      </c>
    </row>
    <row r="17" spans="1:10" ht="13.5" thickBot="1" x14ac:dyDescent="0.35">
      <c r="A17" s="39" t="s">
        <v>27</v>
      </c>
      <c r="B17" s="40">
        <v>4411</v>
      </c>
      <c r="C17" s="41"/>
      <c r="D17" s="41">
        <v>127</v>
      </c>
      <c r="E17" s="41"/>
      <c r="F17" s="40">
        <v>4270</v>
      </c>
      <c r="G17" s="41">
        <v>665</v>
      </c>
      <c r="H17" s="41">
        <v>19</v>
      </c>
      <c r="I17" s="40">
        <v>22652</v>
      </c>
      <c r="J17" s="40">
        <v>3413</v>
      </c>
    </row>
    <row r="18" spans="1:10" ht="13.5" thickBot="1" x14ac:dyDescent="0.35">
      <c r="A18" s="39" t="s">
        <v>41</v>
      </c>
      <c r="B18" s="41">
        <v>868</v>
      </c>
      <c r="C18" s="41"/>
      <c r="D18" s="41">
        <v>22</v>
      </c>
      <c r="E18" s="41"/>
      <c r="F18" s="41">
        <v>778</v>
      </c>
      <c r="G18" s="41">
        <v>277</v>
      </c>
      <c r="H18" s="41">
        <v>7</v>
      </c>
      <c r="I18" s="40">
        <v>10841</v>
      </c>
      <c r="J18" s="40">
        <v>3461</v>
      </c>
    </row>
    <row r="19" spans="1:10" ht="13.5" thickBot="1" x14ac:dyDescent="0.35">
      <c r="A19" s="39" t="s">
        <v>45</v>
      </c>
      <c r="B19" s="41">
        <v>747</v>
      </c>
      <c r="C19" s="41"/>
      <c r="D19" s="41">
        <v>22</v>
      </c>
      <c r="E19" s="41"/>
      <c r="F19" s="41">
        <v>725</v>
      </c>
      <c r="G19" s="41">
        <v>257</v>
      </c>
      <c r="H19" s="41">
        <v>8</v>
      </c>
      <c r="I19" s="40">
        <v>8223</v>
      </c>
      <c r="J19" s="40">
        <v>2827</v>
      </c>
    </row>
    <row r="20" spans="1:10" ht="13.5" thickBot="1" x14ac:dyDescent="0.35">
      <c r="A20" s="39" t="s">
        <v>38</v>
      </c>
      <c r="B20" s="41">
        <v>955</v>
      </c>
      <c r="C20" s="41"/>
      <c r="D20" s="41">
        <v>45</v>
      </c>
      <c r="E20" s="41"/>
      <c r="F20" s="41">
        <v>604</v>
      </c>
      <c r="G20" s="41">
        <v>215</v>
      </c>
      <c r="H20" s="41">
        <v>10</v>
      </c>
      <c r="I20" s="40">
        <v>18767</v>
      </c>
      <c r="J20" s="40">
        <v>4227</v>
      </c>
    </row>
    <row r="21" spans="1:10" ht="13.5" thickBot="1" x14ac:dyDescent="0.35">
      <c r="A21" s="39" t="s">
        <v>14</v>
      </c>
      <c r="B21" s="40">
        <v>13010</v>
      </c>
      <c r="C21" s="41"/>
      <c r="D21" s="41">
        <v>477</v>
      </c>
      <c r="E21" s="41"/>
      <c r="F21" s="40">
        <v>12483</v>
      </c>
      <c r="G21" s="40">
        <v>2790</v>
      </c>
      <c r="H21" s="41">
        <v>102</v>
      </c>
      <c r="I21" s="40">
        <v>60325</v>
      </c>
      <c r="J21" s="40">
        <v>12935</v>
      </c>
    </row>
    <row r="22" spans="1:10" ht="13.5" thickBot="1" x14ac:dyDescent="0.35">
      <c r="A22" s="39" t="s">
        <v>39</v>
      </c>
      <c r="B22" s="41">
        <v>470</v>
      </c>
      <c r="C22" s="41"/>
      <c r="D22" s="41">
        <v>10</v>
      </c>
      <c r="E22" s="41"/>
      <c r="F22" s="41">
        <v>304</v>
      </c>
      <c r="G22" s="41">
        <v>353</v>
      </c>
      <c r="H22" s="41">
        <v>8</v>
      </c>
      <c r="I22" s="40">
        <v>6544</v>
      </c>
      <c r="J22" s="40">
        <v>4910</v>
      </c>
    </row>
    <row r="23" spans="1:10" ht="13.5" thickBot="1" x14ac:dyDescent="0.35">
      <c r="A23" s="39" t="s">
        <v>26</v>
      </c>
      <c r="B23" s="40">
        <v>3609</v>
      </c>
      <c r="C23" s="41"/>
      <c r="D23" s="41">
        <v>67</v>
      </c>
      <c r="E23" s="41"/>
      <c r="F23" s="40">
        <v>3383</v>
      </c>
      <c r="G23" s="41">
        <v>601</v>
      </c>
      <c r="H23" s="41">
        <v>11</v>
      </c>
      <c r="I23" s="40">
        <v>28337</v>
      </c>
      <c r="J23" s="40">
        <v>4720</v>
      </c>
    </row>
    <row r="24" spans="1:10" ht="13.5" thickBot="1" x14ac:dyDescent="0.35">
      <c r="A24" s="39" t="s">
        <v>17</v>
      </c>
      <c r="B24" s="40">
        <v>12500</v>
      </c>
      <c r="C24" s="41"/>
      <c r="D24" s="41">
        <v>231</v>
      </c>
      <c r="E24" s="41"/>
      <c r="F24" s="40">
        <v>12259</v>
      </c>
      <c r="G24" s="40">
        <v>1830</v>
      </c>
      <c r="H24" s="41">
        <v>34</v>
      </c>
      <c r="I24" s="40">
        <v>71937</v>
      </c>
      <c r="J24" s="40">
        <v>10532</v>
      </c>
    </row>
    <row r="25" spans="1:10" ht="13.5" thickBot="1" x14ac:dyDescent="0.35">
      <c r="A25" s="39" t="s">
        <v>11</v>
      </c>
      <c r="B25" s="40">
        <v>15718</v>
      </c>
      <c r="C25" s="41"/>
      <c r="D25" s="41">
        <v>617</v>
      </c>
      <c r="E25" s="41"/>
      <c r="F25" s="40">
        <v>15057</v>
      </c>
      <c r="G25" s="40">
        <v>1579</v>
      </c>
      <c r="H25" s="41">
        <v>62</v>
      </c>
      <c r="I25" s="40">
        <v>45748</v>
      </c>
      <c r="J25" s="40">
        <v>4594</v>
      </c>
    </row>
    <row r="26" spans="1:10" ht="13.5" thickBot="1" x14ac:dyDescent="0.35">
      <c r="A26" s="39" t="s">
        <v>32</v>
      </c>
      <c r="B26" s="41">
        <v>935</v>
      </c>
      <c r="C26" s="41"/>
      <c r="D26" s="41">
        <v>29</v>
      </c>
      <c r="E26" s="41"/>
      <c r="F26" s="41">
        <v>455</v>
      </c>
      <c r="G26" s="41">
        <v>169</v>
      </c>
      <c r="H26" s="41">
        <v>5</v>
      </c>
      <c r="I26" s="40">
        <v>26777</v>
      </c>
      <c r="J26" s="40">
        <v>4844</v>
      </c>
    </row>
    <row r="27" spans="1:10" ht="13.5" thickBot="1" x14ac:dyDescent="0.35">
      <c r="A27" s="39" t="s">
        <v>30</v>
      </c>
      <c r="B27" s="40">
        <v>1638</v>
      </c>
      <c r="C27" s="41"/>
      <c r="D27" s="41">
        <v>43</v>
      </c>
      <c r="E27" s="41"/>
      <c r="F27" s="40">
        <v>1595</v>
      </c>
      <c r="G27" s="41">
        <v>548</v>
      </c>
      <c r="H27" s="41">
        <v>14</v>
      </c>
      <c r="I27" s="40">
        <v>7218</v>
      </c>
      <c r="J27" s="40">
        <v>2415</v>
      </c>
    </row>
    <row r="28" spans="1:10" ht="13.5" thickBot="1" x14ac:dyDescent="0.35">
      <c r="A28" s="39" t="s">
        <v>35</v>
      </c>
      <c r="B28" s="40">
        <v>2367</v>
      </c>
      <c r="C28" s="41"/>
      <c r="D28" s="41">
        <v>49</v>
      </c>
      <c r="E28" s="41"/>
      <c r="F28" s="40">
        <v>2306</v>
      </c>
      <c r="G28" s="41">
        <v>389</v>
      </c>
      <c r="H28" s="41">
        <v>8</v>
      </c>
      <c r="I28" s="40">
        <v>27173</v>
      </c>
      <c r="J28" s="40">
        <v>4462</v>
      </c>
    </row>
    <row r="29" spans="1:10" ht="13.5" thickBot="1" x14ac:dyDescent="0.35">
      <c r="A29" s="39" t="s">
        <v>51</v>
      </c>
      <c r="B29" s="41">
        <v>298</v>
      </c>
      <c r="C29" s="41"/>
      <c r="D29" s="41">
        <v>6</v>
      </c>
      <c r="E29" s="41"/>
      <c r="F29" s="41">
        <v>260</v>
      </c>
      <c r="G29" s="41">
        <v>286</v>
      </c>
      <c r="H29" s="41">
        <v>6</v>
      </c>
      <c r="I29" s="40">
        <v>6789</v>
      </c>
      <c r="J29" s="40">
        <v>6517</v>
      </c>
    </row>
    <row r="30" spans="1:10" ht="13.5" thickBot="1" x14ac:dyDescent="0.35">
      <c r="A30" s="39" t="s">
        <v>50</v>
      </c>
      <c r="B30" s="41">
        <v>363</v>
      </c>
      <c r="C30" s="41"/>
      <c r="D30" s="41">
        <v>8</v>
      </c>
      <c r="E30" s="41"/>
      <c r="F30" s="41">
        <v>355</v>
      </c>
      <c r="G30" s="41">
        <v>191</v>
      </c>
      <c r="H30" s="41">
        <v>4</v>
      </c>
      <c r="I30" s="40">
        <v>5933</v>
      </c>
      <c r="J30" s="40">
        <v>3115</v>
      </c>
    </row>
    <row r="31" spans="1:10" ht="13.5" thickBot="1" x14ac:dyDescent="0.35">
      <c r="A31" s="39" t="s">
        <v>31</v>
      </c>
      <c r="B31" s="40">
        <v>1836</v>
      </c>
      <c r="C31" s="41"/>
      <c r="D31" s="41">
        <v>46</v>
      </c>
      <c r="E31" s="41"/>
      <c r="F31" s="40">
        <v>1754</v>
      </c>
      <c r="G31" s="41">
        <v>628</v>
      </c>
      <c r="H31" s="41">
        <v>16</v>
      </c>
      <c r="I31" s="40">
        <v>19908</v>
      </c>
      <c r="J31" s="40">
        <v>6811</v>
      </c>
    </row>
    <row r="32" spans="1:10" ht="13.5" thickBot="1" x14ac:dyDescent="0.35">
      <c r="A32" s="39" t="s">
        <v>42</v>
      </c>
      <c r="B32" s="41">
        <v>669</v>
      </c>
      <c r="C32" s="41"/>
      <c r="D32" s="41">
        <v>9</v>
      </c>
      <c r="E32" s="41"/>
      <c r="F32" s="41">
        <v>513</v>
      </c>
      <c r="G32" s="41">
        <v>498</v>
      </c>
      <c r="H32" s="41">
        <v>7</v>
      </c>
      <c r="I32" s="40">
        <v>8370</v>
      </c>
      <c r="J32" s="40">
        <v>6229</v>
      </c>
    </row>
    <row r="33" spans="1:10" ht="13.5" thickBot="1" x14ac:dyDescent="0.35">
      <c r="A33" s="39" t="s">
        <v>8</v>
      </c>
      <c r="B33" s="40">
        <v>37505</v>
      </c>
      <c r="C33" s="41"/>
      <c r="D33" s="41">
        <v>917</v>
      </c>
      <c r="E33" s="41"/>
      <c r="F33" s="40">
        <v>36496</v>
      </c>
      <c r="G33" s="40">
        <v>4223</v>
      </c>
      <c r="H33" s="41">
        <v>103</v>
      </c>
      <c r="I33" s="40">
        <v>82166</v>
      </c>
      <c r="J33" s="40">
        <v>9251</v>
      </c>
    </row>
    <row r="34" spans="1:10" ht="13.5" thickBot="1" x14ac:dyDescent="0.35">
      <c r="A34" s="39" t="s">
        <v>44</v>
      </c>
      <c r="B34" s="41">
        <v>624</v>
      </c>
      <c r="C34" s="41"/>
      <c r="D34" s="41">
        <v>12</v>
      </c>
      <c r="E34" s="41"/>
      <c r="F34" s="41">
        <v>558</v>
      </c>
      <c r="G34" s="41">
        <v>298</v>
      </c>
      <c r="H34" s="41">
        <v>6</v>
      </c>
      <c r="I34" s="40">
        <v>16909</v>
      </c>
      <c r="J34" s="40">
        <v>8081</v>
      </c>
    </row>
    <row r="35" spans="1:10" ht="13.5" thickBot="1" x14ac:dyDescent="0.35">
      <c r="A35" s="39" t="s">
        <v>7</v>
      </c>
      <c r="B35" s="40">
        <v>123018</v>
      </c>
      <c r="C35" s="41"/>
      <c r="D35" s="40">
        <v>4159</v>
      </c>
      <c r="E35" s="41"/>
      <c r="F35" s="40">
        <v>106672</v>
      </c>
      <c r="G35" s="40">
        <v>6271</v>
      </c>
      <c r="H35" s="41">
        <v>212</v>
      </c>
      <c r="I35" s="40">
        <v>302280</v>
      </c>
      <c r="J35" s="40">
        <v>15408</v>
      </c>
    </row>
    <row r="36" spans="1:10" ht="13.5" thickBot="1" x14ac:dyDescent="0.35">
      <c r="A36" s="39" t="s">
        <v>24</v>
      </c>
      <c r="B36" s="40">
        <v>2677</v>
      </c>
      <c r="C36" s="43">
        <v>14</v>
      </c>
      <c r="D36" s="41">
        <v>39</v>
      </c>
      <c r="E36" s="44">
        <v>1</v>
      </c>
      <c r="F36" s="40">
        <v>2552</v>
      </c>
      <c r="G36" s="41">
        <v>264</v>
      </c>
      <c r="H36" s="41">
        <v>4</v>
      </c>
      <c r="I36" s="40">
        <v>40045</v>
      </c>
      <c r="J36" s="40">
        <v>3943</v>
      </c>
    </row>
    <row r="37" spans="1:10" ht="13.5" thickBot="1" x14ac:dyDescent="0.35">
      <c r="A37" s="39" t="s">
        <v>53</v>
      </c>
      <c r="B37" s="41">
        <v>207</v>
      </c>
      <c r="C37" s="41"/>
      <c r="D37" s="41">
        <v>3</v>
      </c>
      <c r="E37" s="41"/>
      <c r="F37" s="41">
        <v>141</v>
      </c>
      <c r="G37" s="41">
        <v>275</v>
      </c>
      <c r="H37" s="41">
        <v>4</v>
      </c>
      <c r="I37" s="40">
        <v>6787</v>
      </c>
      <c r="J37" s="40">
        <v>9023</v>
      </c>
    </row>
    <row r="38" spans="1:10" ht="26.5" thickBot="1" x14ac:dyDescent="0.35">
      <c r="A38" s="39" t="s">
        <v>67</v>
      </c>
      <c r="B38" s="41">
        <v>8</v>
      </c>
      <c r="C38" s="41"/>
      <c r="D38" s="41">
        <v>1</v>
      </c>
      <c r="E38" s="41"/>
      <c r="F38" s="41">
        <v>7</v>
      </c>
      <c r="G38" s="41"/>
      <c r="H38" s="41"/>
      <c r="I38" s="41">
        <v>33</v>
      </c>
      <c r="J38" s="41"/>
    </row>
    <row r="39" spans="1:10" ht="13.5" thickBot="1" x14ac:dyDescent="0.35">
      <c r="A39" s="39" t="s">
        <v>21</v>
      </c>
      <c r="B39" s="40">
        <v>4043</v>
      </c>
      <c r="C39" s="41"/>
      <c r="D39" s="41">
        <v>119</v>
      </c>
      <c r="E39" s="41"/>
      <c r="F39" s="40">
        <v>3924</v>
      </c>
      <c r="G39" s="41">
        <v>347</v>
      </c>
      <c r="H39" s="41">
        <v>10</v>
      </c>
      <c r="I39" s="40">
        <v>43756</v>
      </c>
      <c r="J39" s="40">
        <v>3758</v>
      </c>
    </row>
    <row r="40" spans="1:10" ht="13.5" thickBot="1" x14ac:dyDescent="0.35">
      <c r="A40" s="39" t="s">
        <v>46</v>
      </c>
      <c r="B40" s="40">
        <v>1252</v>
      </c>
      <c r="C40" s="41"/>
      <c r="D40" s="41">
        <v>46</v>
      </c>
      <c r="E40" s="41"/>
      <c r="F40" s="41">
        <v>823</v>
      </c>
      <c r="G40" s="41">
        <v>320</v>
      </c>
      <c r="H40" s="41">
        <v>12</v>
      </c>
      <c r="I40" s="40">
        <v>2655</v>
      </c>
      <c r="J40" s="41">
        <v>678</v>
      </c>
    </row>
    <row r="41" spans="1:10" ht="13.5" thickBot="1" x14ac:dyDescent="0.35">
      <c r="A41" s="39" t="s">
        <v>37</v>
      </c>
      <c r="B41" s="40">
        <v>1068</v>
      </c>
      <c r="C41" s="41"/>
      <c r="D41" s="41">
        <v>27</v>
      </c>
      <c r="E41" s="41"/>
      <c r="F41" s="40">
        <v>1041</v>
      </c>
      <c r="G41" s="41">
        <v>262</v>
      </c>
      <c r="H41" s="41">
        <v>7</v>
      </c>
      <c r="I41" s="40">
        <v>20624</v>
      </c>
      <c r="J41" s="40">
        <v>5052</v>
      </c>
    </row>
    <row r="42" spans="1:10" ht="13.5" thickBot="1" x14ac:dyDescent="0.35">
      <c r="A42" s="39" t="s">
        <v>19</v>
      </c>
      <c r="B42" s="40">
        <v>11510</v>
      </c>
      <c r="C42" s="41"/>
      <c r="D42" s="41">
        <v>150</v>
      </c>
      <c r="E42" s="41"/>
      <c r="F42" s="40">
        <v>11284</v>
      </c>
      <c r="G42" s="41">
        <v>900</v>
      </c>
      <c r="H42" s="41">
        <v>12</v>
      </c>
      <c r="I42" s="40">
        <v>77771</v>
      </c>
      <c r="J42" s="40">
        <v>6080</v>
      </c>
    </row>
    <row r="43" spans="1:10" ht="13.5" thickBot="1" x14ac:dyDescent="0.35">
      <c r="A43" s="39" t="s">
        <v>65</v>
      </c>
      <c r="B43" s="41">
        <v>475</v>
      </c>
      <c r="C43" s="41"/>
      <c r="D43" s="41">
        <v>20</v>
      </c>
      <c r="E43" s="41"/>
      <c r="F43" s="41">
        <v>451</v>
      </c>
      <c r="G43" s="41">
        <v>140</v>
      </c>
      <c r="H43" s="41">
        <v>6</v>
      </c>
      <c r="I43" s="40">
        <v>4591</v>
      </c>
      <c r="J43" s="40">
        <v>1356</v>
      </c>
    </row>
    <row r="44" spans="1:10" ht="13.5" thickBot="1" x14ac:dyDescent="0.35">
      <c r="A44" s="39" t="s">
        <v>40</v>
      </c>
      <c r="B44" s="41">
        <v>922</v>
      </c>
      <c r="C44" s="41"/>
      <c r="D44" s="41">
        <v>25</v>
      </c>
      <c r="E44" s="41"/>
      <c r="F44" s="41">
        <v>887</v>
      </c>
      <c r="G44" s="41">
        <v>873</v>
      </c>
      <c r="H44" s="41">
        <v>24</v>
      </c>
      <c r="I44" s="40">
        <v>8102</v>
      </c>
      <c r="J44" s="40">
        <v>7668</v>
      </c>
    </row>
    <row r="45" spans="1:10" ht="13.5" thickBot="1" x14ac:dyDescent="0.35">
      <c r="A45" s="39" t="s">
        <v>25</v>
      </c>
      <c r="B45" s="40">
        <v>2049</v>
      </c>
      <c r="C45" s="41"/>
      <c r="D45" s="41">
        <v>44</v>
      </c>
      <c r="E45" s="41"/>
      <c r="F45" s="40">
        <v>2005</v>
      </c>
      <c r="G45" s="41">
        <v>413</v>
      </c>
      <c r="H45" s="41">
        <v>9</v>
      </c>
      <c r="I45" s="40">
        <v>18976</v>
      </c>
      <c r="J45" s="40">
        <v>3829</v>
      </c>
    </row>
    <row r="46" spans="1:10" ht="13.5" thickBot="1" x14ac:dyDescent="0.35">
      <c r="A46" s="39" t="s">
        <v>54</v>
      </c>
      <c r="B46" s="41">
        <v>240</v>
      </c>
      <c r="C46" s="41"/>
      <c r="D46" s="41">
        <v>4</v>
      </c>
      <c r="E46" s="41"/>
      <c r="F46" s="41">
        <v>152</v>
      </c>
      <c r="G46" s="41">
        <v>278</v>
      </c>
      <c r="H46" s="41">
        <v>5</v>
      </c>
      <c r="I46" s="40">
        <v>5593</v>
      </c>
      <c r="J46" s="40">
        <v>6471</v>
      </c>
    </row>
    <row r="47" spans="1:10" ht="13.5" thickBot="1" x14ac:dyDescent="0.35">
      <c r="A47" s="39" t="s">
        <v>20</v>
      </c>
      <c r="B47" s="40">
        <v>3633</v>
      </c>
      <c r="C47" s="41"/>
      <c r="D47" s="41">
        <v>44</v>
      </c>
      <c r="E47" s="41"/>
      <c r="F47" s="40">
        <v>3294</v>
      </c>
      <c r="G47" s="41">
        <v>546</v>
      </c>
      <c r="H47" s="41">
        <v>7</v>
      </c>
      <c r="I47" s="40">
        <v>45300</v>
      </c>
      <c r="J47" s="40">
        <v>6811</v>
      </c>
    </row>
    <row r="48" spans="1:10" ht="13.5" thickBot="1" x14ac:dyDescent="0.35">
      <c r="A48" s="39" t="s">
        <v>15</v>
      </c>
      <c r="B48" s="40">
        <v>7045</v>
      </c>
      <c r="C48" s="41"/>
      <c r="D48" s="41">
        <v>133</v>
      </c>
      <c r="E48" s="41"/>
      <c r="F48" s="40">
        <v>6237</v>
      </c>
      <c r="G48" s="41">
        <v>253</v>
      </c>
      <c r="H48" s="41">
        <v>5</v>
      </c>
      <c r="I48" s="40">
        <v>70938</v>
      </c>
      <c r="J48" s="40">
        <v>2544</v>
      </c>
    </row>
    <row r="49" spans="1:10" ht="26.5" thickBot="1" x14ac:dyDescent="0.35">
      <c r="A49" s="46" t="s">
        <v>66</v>
      </c>
      <c r="B49" s="48">
        <v>42</v>
      </c>
      <c r="C49" s="48"/>
      <c r="D49" s="48">
        <v>1</v>
      </c>
      <c r="E49" s="48"/>
      <c r="F49" s="48">
        <v>7</v>
      </c>
      <c r="G49" s="48"/>
      <c r="H49" s="48"/>
      <c r="I49" s="48">
        <v>266</v>
      </c>
      <c r="J49" s="48"/>
    </row>
    <row r="50" spans="1:10" ht="13.5" thickBot="1" x14ac:dyDescent="0.35">
      <c r="A50" s="39" t="s">
        <v>28</v>
      </c>
      <c r="B50" s="40">
        <v>1605</v>
      </c>
      <c r="C50" s="41"/>
      <c r="D50" s="41">
        <v>8</v>
      </c>
      <c r="E50" s="41"/>
      <c r="F50" s="40">
        <v>1586</v>
      </c>
      <c r="G50" s="41">
        <v>527</v>
      </c>
      <c r="H50" s="41">
        <v>3</v>
      </c>
      <c r="I50" s="40">
        <v>30892</v>
      </c>
      <c r="J50" s="40">
        <v>10144</v>
      </c>
    </row>
    <row r="51" spans="1:10" ht="13.5" thickBot="1" x14ac:dyDescent="0.35">
      <c r="A51" s="39" t="s">
        <v>48</v>
      </c>
      <c r="B51" s="41">
        <v>512</v>
      </c>
      <c r="C51" s="41"/>
      <c r="D51" s="41">
        <v>22</v>
      </c>
      <c r="E51" s="41"/>
      <c r="F51" s="41">
        <v>490</v>
      </c>
      <c r="G51" s="41">
        <v>819</v>
      </c>
      <c r="H51" s="41">
        <v>35</v>
      </c>
      <c r="I51" s="40">
        <v>6582</v>
      </c>
      <c r="J51" s="40">
        <v>10532</v>
      </c>
    </row>
    <row r="52" spans="1:10" ht="13.5" thickBot="1" x14ac:dyDescent="0.35">
      <c r="A52" s="39" t="s">
        <v>29</v>
      </c>
      <c r="B52" s="40">
        <v>2637</v>
      </c>
      <c r="C52" s="41"/>
      <c r="D52" s="41">
        <v>51</v>
      </c>
      <c r="E52" s="41"/>
      <c r="F52" s="40">
        <v>2584</v>
      </c>
      <c r="G52" s="41">
        <v>313</v>
      </c>
      <c r="H52" s="41">
        <v>6</v>
      </c>
      <c r="I52" s="40">
        <v>23671</v>
      </c>
      <c r="J52" s="40">
        <v>2813</v>
      </c>
    </row>
    <row r="53" spans="1:10" ht="13.5" thickBot="1" x14ac:dyDescent="0.35">
      <c r="A53" s="39" t="s">
        <v>9</v>
      </c>
      <c r="B53" s="40">
        <v>7984</v>
      </c>
      <c r="C53" s="41"/>
      <c r="D53" s="41">
        <v>338</v>
      </c>
      <c r="E53" s="41"/>
      <c r="F53" s="40">
        <v>7022</v>
      </c>
      <c r="G53" s="40">
        <v>1095</v>
      </c>
      <c r="H53" s="41">
        <v>46</v>
      </c>
      <c r="I53" s="40">
        <v>87911</v>
      </c>
      <c r="J53" s="40">
        <v>12052</v>
      </c>
    </row>
    <row r="54" spans="1:10" ht="13.5" thickBot="1" x14ac:dyDescent="0.35">
      <c r="A54" s="39" t="s">
        <v>56</v>
      </c>
      <c r="B54" s="41">
        <v>324</v>
      </c>
      <c r="C54" s="41"/>
      <c r="D54" s="41">
        <v>3</v>
      </c>
      <c r="E54" s="41"/>
      <c r="F54" s="41">
        <v>321</v>
      </c>
      <c r="G54" s="41">
        <v>177</v>
      </c>
      <c r="H54" s="41">
        <v>2</v>
      </c>
      <c r="I54" s="40">
        <v>8838</v>
      </c>
      <c r="J54" s="40">
        <v>4832</v>
      </c>
    </row>
    <row r="55" spans="1:10" ht="13.5" thickBot="1" x14ac:dyDescent="0.35">
      <c r="A55" s="39" t="s">
        <v>22</v>
      </c>
      <c r="B55" s="40">
        <v>2267</v>
      </c>
      <c r="C55" s="41"/>
      <c r="D55" s="41">
        <v>68</v>
      </c>
      <c r="E55" s="41"/>
      <c r="F55" s="40">
        <v>2197</v>
      </c>
      <c r="G55" s="41">
        <v>392</v>
      </c>
      <c r="H55" s="41">
        <v>12</v>
      </c>
      <c r="I55" s="40">
        <v>25971</v>
      </c>
      <c r="J55" s="40">
        <v>4495</v>
      </c>
    </row>
    <row r="56" spans="1:10" ht="13.5" thickBot="1" x14ac:dyDescent="0.35">
      <c r="A56" s="47" t="s">
        <v>55</v>
      </c>
      <c r="B56" s="49">
        <v>200</v>
      </c>
      <c r="C56" s="49"/>
      <c r="D56" s="49"/>
      <c r="E56" s="49"/>
      <c r="F56" s="49">
        <v>150</v>
      </c>
      <c r="G56" s="49">
        <v>344</v>
      </c>
      <c r="H56" s="49"/>
      <c r="I56" s="50">
        <v>3227</v>
      </c>
      <c r="J56" s="50">
        <v>5546</v>
      </c>
    </row>
  </sheetData>
  <autoFilter ref="A1:J55" xr:uid="{F34D6ED7-9B03-416B-AA91-A21E4B380D14}">
    <sortState xmlns:xlrd2="http://schemas.microsoft.com/office/spreadsheetml/2017/richdata2" ref="A2:J56">
      <sortCondition ref="A1:A55"/>
    </sortState>
  </autoFilter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EA8A7-BC44-451F-9341-C0AE41AACCA3}">
  <dimension ref="A1:B56"/>
  <sheetViews>
    <sheetView topLeftCell="A19" workbookViewId="0">
      <selection activeCell="A2" sqref="A2:B56"/>
    </sheetView>
  </sheetViews>
  <sheetFormatPr defaultRowHeight="14.5" x14ac:dyDescent="0.35"/>
  <cols>
    <col min="1" max="1" width="13.81640625" customWidth="1"/>
  </cols>
  <sheetData>
    <row r="1" spans="1:2" ht="15" thickBot="1" x14ac:dyDescent="0.4"/>
    <row r="2" spans="1:2" ht="15" thickBot="1" x14ac:dyDescent="0.4">
      <c r="A2" s="39" t="s">
        <v>36</v>
      </c>
      <c r="B2" s="41">
        <v>45</v>
      </c>
    </row>
    <row r="3" spans="1:2" ht="15" thickBot="1" x14ac:dyDescent="0.4">
      <c r="A3" s="39" t="s">
        <v>52</v>
      </c>
      <c r="B3" s="41">
        <v>6</v>
      </c>
    </row>
    <row r="4" spans="1:2" ht="15" thickBot="1" x14ac:dyDescent="0.4">
      <c r="A4" s="39" t="s">
        <v>33</v>
      </c>
      <c r="B4" s="41">
        <v>64</v>
      </c>
    </row>
    <row r="5" spans="1:2" ht="15" thickBot="1" x14ac:dyDescent="0.4">
      <c r="A5" s="39" t="s">
        <v>34</v>
      </c>
      <c r="B5" s="41">
        <v>16</v>
      </c>
    </row>
    <row r="6" spans="1:2" ht="15" thickBot="1" x14ac:dyDescent="0.4">
      <c r="A6" s="39" t="s">
        <v>10</v>
      </c>
      <c r="B6" s="41">
        <v>350</v>
      </c>
    </row>
    <row r="7" spans="1:2" ht="15" thickBot="1" x14ac:dyDescent="0.4">
      <c r="A7" s="39" t="s">
        <v>18</v>
      </c>
      <c r="B7" s="41">
        <v>140</v>
      </c>
    </row>
    <row r="8" spans="1:2" ht="15" thickBot="1" x14ac:dyDescent="0.4">
      <c r="A8" s="39" t="s">
        <v>23</v>
      </c>
      <c r="B8" s="41">
        <v>189</v>
      </c>
    </row>
    <row r="9" spans="1:2" ht="15" thickBot="1" x14ac:dyDescent="0.4">
      <c r="A9" s="39" t="s">
        <v>43</v>
      </c>
      <c r="B9" s="41">
        <v>14</v>
      </c>
    </row>
    <row r="10" spans="1:2" ht="26.5" thickBot="1" x14ac:dyDescent="0.4">
      <c r="A10" s="39" t="s">
        <v>63</v>
      </c>
      <c r="B10" s="41">
        <v>22</v>
      </c>
    </row>
    <row r="11" spans="1:2" ht="15" thickBot="1" x14ac:dyDescent="0.4">
      <c r="A11" s="39" t="s">
        <v>13</v>
      </c>
      <c r="B11" s="41">
        <v>221</v>
      </c>
    </row>
    <row r="12" spans="1:2" ht="15" thickBot="1" x14ac:dyDescent="0.4">
      <c r="A12" s="39" t="s">
        <v>16</v>
      </c>
      <c r="B12" s="41">
        <v>219</v>
      </c>
    </row>
    <row r="13" spans="1:2" ht="15" thickBot="1" x14ac:dyDescent="0.4">
      <c r="A13" s="39" t="s">
        <v>64</v>
      </c>
      <c r="B13" s="41">
        <v>4</v>
      </c>
    </row>
    <row r="14" spans="1:2" ht="15" thickBot="1" x14ac:dyDescent="0.4">
      <c r="A14" s="39" t="s">
        <v>47</v>
      </c>
      <c r="B14" s="41">
        <v>4</v>
      </c>
    </row>
    <row r="15" spans="1:2" ht="15" thickBot="1" x14ac:dyDescent="0.4">
      <c r="A15" s="39" t="s">
        <v>49</v>
      </c>
      <c r="B15" s="41">
        <v>10</v>
      </c>
    </row>
    <row r="16" spans="1:2" ht="15" thickBot="1" x14ac:dyDescent="0.4">
      <c r="A16" s="39" t="s">
        <v>12</v>
      </c>
      <c r="B16" s="41">
        <v>274</v>
      </c>
    </row>
    <row r="17" spans="1:2" ht="15" thickBot="1" x14ac:dyDescent="0.4">
      <c r="A17" s="39" t="s">
        <v>27</v>
      </c>
      <c r="B17" s="41">
        <v>127</v>
      </c>
    </row>
    <row r="18" spans="1:2" ht="15" thickBot="1" x14ac:dyDescent="0.4">
      <c r="A18" s="39" t="s">
        <v>41</v>
      </c>
      <c r="B18" s="41">
        <v>22</v>
      </c>
    </row>
    <row r="19" spans="1:2" ht="15" thickBot="1" x14ac:dyDescent="0.4">
      <c r="A19" s="39" t="s">
        <v>45</v>
      </c>
      <c r="B19" s="41">
        <v>22</v>
      </c>
    </row>
    <row r="20" spans="1:2" ht="15" thickBot="1" x14ac:dyDescent="0.4">
      <c r="A20" s="39" t="s">
        <v>38</v>
      </c>
      <c r="B20" s="41">
        <v>45</v>
      </c>
    </row>
    <row r="21" spans="1:2" ht="15" thickBot="1" x14ac:dyDescent="0.4">
      <c r="A21" s="39" t="s">
        <v>14</v>
      </c>
      <c r="B21" s="41">
        <v>477</v>
      </c>
    </row>
    <row r="22" spans="1:2" ht="15" thickBot="1" x14ac:dyDescent="0.4">
      <c r="A22" s="39" t="s">
        <v>39</v>
      </c>
      <c r="B22" s="41">
        <v>10</v>
      </c>
    </row>
    <row r="23" spans="1:2" ht="15" thickBot="1" x14ac:dyDescent="0.4">
      <c r="A23" s="39" t="s">
        <v>26</v>
      </c>
      <c r="B23" s="41">
        <v>67</v>
      </c>
    </row>
    <row r="24" spans="1:2" ht="26.5" thickBot="1" x14ac:dyDescent="0.4">
      <c r="A24" s="39" t="s">
        <v>17</v>
      </c>
      <c r="B24" s="41">
        <v>231</v>
      </c>
    </row>
    <row r="25" spans="1:2" ht="15" thickBot="1" x14ac:dyDescent="0.4">
      <c r="A25" s="39" t="s">
        <v>11</v>
      </c>
      <c r="B25" s="41">
        <v>617</v>
      </c>
    </row>
    <row r="26" spans="1:2" ht="15" thickBot="1" x14ac:dyDescent="0.4">
      <c r="A26" s="39" t="s">
        <v>32</v>
      </c>
      <c r="B26" s="41">
        <v>29</v>
      </c>
    </row>
    <row r="27" spans="1:2" ht="15" thickBot="1" x14ac:dyDescent="0.4">
      <c r="A27" s="39" t="s">
        <v>30</v>
      </c>
      <c r="B27" s="41">
        <v>43</v>
      </c>
    </row>
    <row r="28" spans="1:2" ht="15" thickBot="1" x14ac:dyDescent="0.4">
      <c r="A28" s="39" t="s">
        <v>35</v>
      </c>
      <c r="B28" s="41">
        <v>49</v>
      </c>
    </row>
    <row r="29" spans="1:2" ht="15" thickBot="1" x14ac:dyDescent="0.4">
      <c r="A29" s="39" t="s">
        <v>51</v>
      </c>
      <c r="B29" s="41">
        <v>6</v>
      </c>
    </row>
    <row r="30" spans="1:2" ht="15" thickBot="1" x14ac:dyDescent="0.4">
      <c r="A30" s="39" t="s">
        <v>50</v>
      </c>
      <c r="B30" s="41">
        <v>8</v>
      </c>
    </row>
    <row r="31" spans="1:2" ht="15" thickBot="1" x14ac:dyDescent="0.4">
      <c r="A31" s="39" t="s">
        <v>31</v>
      </c>
      <c r="B31" s="41">
        <v>46</v>
      </c>
    </row>
    <row r="32" spans="1:2" ht="26.5" thickBot="1" x14ac:dyDescent="0.4">
      <c r="A32" s="39" t="s">
        <v>42</v>
      </c>
      <c r="B32" s="41">
        <v>9</v>
      </c>
    </row>
    <row r="33" spans="1:2" ht="15" thickBot="1" x14ac:dyDescent="0.4">
      <c r="A33" s="39" t="s">
        <v>8</v>
      </c>
      <c r="B33" s="41">
        <v>917</v>
      </c>
    </row>
    <row r="34" spans="1:2" ht="15" thickBot="1" x14ac:dyDescent="0.4">
      <c r="A34" s="39" t="s">
        <v>44</v>
      </c>
      <c r="B34" s="41">
        <v>12</v>
      </c>
    </row>
    <row r="35" spans="1:2" ht="15" thickBot="1" x14ac:dyDescent="0.4">
      <c r="A35" s="39" t="s">
        <v>7</v>
      </c>
      <c r="B35" s="40">
        <v>4159</v>
      </c>
    </row>
    <row r="36" spans="1:2" ht="15" thickBot="1" x14ac:dyDescent="0.4">
      <c r="A36" s="39" t="s">
        <v>24</v>
      </c>
      <c r="B36" s="41">
        <v>39</v>
      </c>
    </row>
    <row r="37" spans="1:2" ht="15" thickBot="1" x14ac:dyDescent="0.4">
      <c r="A37" s="39" t="s">
        <v>53</v>
      </c>
      <c r="B37" s="41">
        <v>3</v>
      </c>
    </row>
    <row r="38" spans="1:2" ht="39.5" thickBot="1" x14ac:dyDescent="0.4">
      <c r="A38" s="39" t="s">
        <v>67</v>
      </c>
      <c r="B38" s="41">
        <v>1</v>
      </c>
    </row>
    <row r="39" spans="1:2" ht="15" thickBot="1" x14ac:dyDescent="0.4">
      <c r="A39" s="39" t="s">
        <v>21</v>
      </c>
      <c r="B39" s="41">
        <v>119</v>
      </c>
    </row>
    <row r="40" spans="1:2" ht="15" thickBot="1" x14ac:dyDescent="0.4">
      <c r="A40" s="39" t="s">
        <v>46</v>
      </c>
      <c r="B40" s="41">
        <v>46</v>
      </c>
    </row>
    <row r="41" spans="1:2" ht="15" thickBot="1" x14ac:dyDescent="0.4">
      <c r="A41" s="39" t="s">
        <v>37</v>
      </c>
      <c r="B41" s="41">
        <v>27</v>
      </c>
    </row>
    <row r="42" spans="1:2" ht="15" thickBot="1" x14ac:dyDescent="0.4">
      <c r="A42" s="39" t="s">
        <v>19</v>
      </c>
      <c r="B42" s="41">
        <v>150</v>
      </c>
    </row>
    <row r="43" spans="1:2" ht="15" thickBot="1" x14ac:dyDescent="0.4">
      <c r="A43" s="39" t="s">
        <v>65</v>
      </c>
      <c r="B43" s="41">
        <v>20</v>
      </c>
    </row>
    <row r="44" spans="1:2" ht="15" thickBot="1" x14ac:dyDescent="0.4">
      <c r="A44" s="39" t="s">
        <v>40</v>
      </c>
      <c r="B44" s="41">
        <v>25</v>
      </c>
    </row>
    <row r="45" spans="1:2" ht="15" thickBot="1" x14ac:dyDescent="0.4">
      <c r="A45" s="39" t="s">
        <v>25</v>
      </c>
      <c r="B45" s="41">
        <v>44</v>
      </c>
    </row>
    <row r="46" spans="1:2" ht="15" thickBot="1" x14ac:dyDescent="0.4">
      <c r="A46" s="39" t="s">
        <v>54</v>
      </c>
      <c r="B46" s="41">
        <v>4</v>
      </c>
    </row>
    <row r="47" spans="1:2" ht="15" thickBot="1" x14ac:dyDescent="0.4">
      <c r="A47" s="39" t="s">
        <v>20</v>
      </c>
      <c r="B47" s="41">
        <v>44</v>
      </c>
    </row>
    <row r="48" spans="1:2" ht="15" thickBot="1" x14ac:dyDescent="0.4">
      <c r="A48" s="39" t="s">
        <v>15</v>
      </c>
      <c r="B48" s="41">
        <v>133</v>
      </c>
    </row>
    <row r="49" spans="1:2" ht="26.5" thickBot="1" x14ac:dyDescent="0.4">
      <c r="A49" s="46" t="s">
        <v>66</v>
      </c>
      <c r="B49" s="48">
        <v>1</v>
      </c>
    </row>
    <row r="50" spans="1:2" ht="15" thickBot="1" x14ac:dyDescent="0.4">
      <c r="A50" s="39" t="s">
        <v>28</v>
      </c>
      <c r="B50" s="41">
        <v>8</v>
      </c>
    </row>
    <row r="51" spans="1:2" ht="15" thickBot="1" x14ac:dyDescent="0.4">
      <c r="A51" s="39" t="s">
        <v>48</v>
      </c>
      <c r="B51" s="41">
        <v>22</v>
      </c>
    </row>
    <row r="52" spans="1:2" ht="15" thickBot="1" x14ac:dyDescent="0.4">
      <c r="A52" s="39" t="s">
        <v>29</v>
      </c>
      <c r="B52" s="41">
        <v>51</v>
      </c>
    </row>
    <row r="53" spans="1:2" ht="15" thickBot="1" x14ac:dyDescent="0.4">
      <c r="A53" s="39" t="s">
        <v>9</v>
      </c>
      <c r="B53" s="41">
        <v>338</v>
      </c>
    </row>
    <row r="54" spans="1:2" ht="15" thickBot="1" x14ac:dyDescent="0.4">
      <c r="A54" s="39" t="s">
        <v>56</v>
      </c>
      <c r="B54" s="41">
        <v>3</v>
      </c>
    </row>
    <row r="55" spans="1:2" ht="15" thickBot="1" x14ac:dyDescent="0.4">
      <c r="A55" s="39" t="s">
        <v>22</v>
      </c>
      <c r="B55" s="41">
        <v>68</v>
      </c>
    </row>
    <row r="56" spans="1:2" ht="15" thickBot="1" x14ac:dyDescent="0.4">
      <c r="A56" s="47" t="s">
        <v>55</v>
      </c>
      <c r="B56" s="49"/>
    </row>
  </sheetData>
  <autoFilter ref="A1:B56" xr:uid="{21529E74-91EF-4237-B077-8A324DB4E4C3}">
    <sortState xmlns:xlrd2="http://schemas.microsoft.com/office/spreadsheetml/2017/richdata2" ref="A2:B56">
      <sortCondition ref="A1:A56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85D94-125B-480E-B197-8044C0D76B30}">
  <dimension ref="A1:C54"/>
  <sheetViews>
    <sheetView tabSelected="1" workbookViewId="0">
      <selection activeCell="C2" sqref="C2:C54"/>
    </sheetView>
  </sheetViews>
  <sheetFormatPr defaultRowHeight="12.5" x14ac:dyDescent="0.35"/>
  <cols>
    <col min="1" max="2" width="16.6328125" style="51" bestFit="1" customWidth="1"/>
    <col min="3" max="3" width="10" style="51" bestFit="1" customWidth="1"/>
    <col min="4" max="16384" width="8.7265625" style="51"/>
  </cols>
  <sheetData>
    <row r="1" spans="1:3" ht="13" thickBot="1" x14ac:dyDescent="0.4">
      <c r="A1" s="51" t="s">
        <v>97</v>
      </c>
      <c r="C1" s="51" t="s">
        <v>96</v>
      </c>
    </row>
    <row r="2" spans="1:3" ht="13.5" thickBot="1" x14ac:dyDescent="0.4">
      <c r="A2" s="51" t="s">
        <v>36</v>
      </c>
      <c r="B2" s="39" t="s">
        <v>36</v>
      </c>
      <c r="C2" s="52">
        <v>45</v>
      </c>
    </row>
    <row r="3" spans="1:3" ht="13.5" thickBot="1" x14ac:dyDescent="0.4">
      <c r="B3" s="39" t="s">
        <v>52</v>
      </c>
      <c r="C3" s="52">
        <v>6</v>
      </c>
    </row>
    <row r="4" spans="1:3" ht="13.5" thickBot="1" x14ac:dyDescent="0.4">
      <c r="A4" s="51" t="s">
        <v>33</v>
      </c>
      <c r="B4" s="39" t="s">
        <v>33</v>
      </c>
      <c r="C4" s="52">
        <v>64</v>
      </c>
    </row>
    <row r="5" spans="1:3" ht="13.5" thickBot="1" x14ac:dyDescent="0.4">
      <c r="A5" s="51" t="s">
        <v>34</v>
      </c>
      <c r="B5" s="39" t="s">
        <v>34</v>
      </c>
      <c r="C5" s="52">
        <v>16</v>
      </c>
    </row>
    <row r="6" spans="1:3" ht="13.5" thickBot="1" x14ac:dyDescent="0.4">
      <c r="A6" s="51" t="s">
        <v>10</v>
      </c>
      <c r="B6" s="39" t="s">
        <v>10</v>
      </c>
      <c r="C6" s="52">
        <v>350</v>
      </c>
    </row>
    <row r="7" spans="1:3" ht="13.5" thickBot="1" x14ac:dyDescent="0.4">
      <c r="A7" s="51" t="s">
        <v>18</v>
      </c>
      <c r="B7" s="39" t="s">
        <v>18</v>
      </c>
      <c r="C7" s="52">
        <v>140</v>
      </c>
    </row>
    <row r="8" spans="1:3" ht="13.5" thickBot="1" x14ac:dyDescent="0.4">
      <c r="A8" s="51" t="s">
        <v>23</v>
      </c>
      <c r="B8" s="39" t="s">
        <v>23</v>
      </c>
      <c r="C8" s="52">
        <v>189</v>
      </c>
    </row>
    <row r="9" spans="1:3" ht="13.5" thickBot="1" x14ac:dyDescent="0.4">
      <c r="A9" s="51" t="s">
        <v>43</v>
      </c>
      <c r="B9" s="39" t="s">
        <v>43</v>
      </c>
      <c r="C9" s="52">
        <v>14</v>
      </c>
    </row>
    <row r="10" spans="1:3" ht="26.5" thickBot="1" x14ac:dyDescent="0.4">
      <c r="A10" s="51" t="s">
        <v>95</v>
      </c>
      <c r="B10" s="39" t="s">
        <v>63</v>
      </c>
      <c r="C10" s="52">
        <v>22</v>
      </c>
    </row>
    <row r="11" spans="1:3" ht="13.5" thickBot="1" x14ac:dyDescent="0.4">
      <c r="A11" s="51" t="s">
        <v>13</v>
      </c>
      <c r="B11" s="39" t="s">
        <v>13</v>
      </c>
      <c r="C11" s="52">
        <v>221</v>
      </c>
    </row>
    <row r="12" spans="1:3" ht="13.5" thickBot="1" x14ac:dyDescent="0.4">
      <c r="A12" s="51" t="s">
        <v>16</v>
      </c>
      <c r="B12" s="39" t="s">
        <v>16</v>
      </c>
      <c r="C12" s="52">
        <v>219</v>
      </c>
    </row>
    <row r="13" spans="1:3" ht="13.5" thickBot="1" x14ac:dyDescent="0.4">
      <c r="A13" s="51" t="s">
        <v>64</v>
      </c>
      <c r="B13" s="39" t="s">
        <v>64</v>
      </c>
      <c r="C13" s="52">
        <v>4</v>
      </c>
    </row>
    <row r="14" spans="1:3" ht="13.5" thickBot="1" x14ac:dyDescent="0.4">
      <c r="B14" s="39" t="s">
        <v>47</v>
      </c>
      <c r="C14" s="52">
        <v>4</v>
      </c>
    </row>
    <row r="15" spans="1:3" ht="13.5" thickBot="1" x14ac:dyDescent="0.4">
      <c r="A15" s="51" t="s">
        <v>49</v>
      </c>
      <c r="B15" s="39" t="s">
        <v>49</v>
      </c>
      <c r="C15" s="52">
        <v>10</v>
      </c>
    </row>
    <row r="16" spans="1:3" ht="13.5" thickBot="1" x14ac:dyDescent="0.4">
      <c r="A16" s="51" t="s">
        <v>12</v>
      </c>
      <c r="B16" s="39" t="s">
        <v>12</v>
      </c>
      <c r="C16" s="52">
        <v>274</v>
      </c>
    </row>
    <row r="17" spans="1:3" ht="13.5" thickBot="1" x14ac:dyDescent="0.4">
      <c r="A17" s="51" t="s">
        <v>27</v>
      </c>
      <c r="B17" s="39" t="s">
        <v>27</v>
      </c>
      <c r="C17" s="52">
        <v>127</v>
      </c>
    </row>
    <row r="18" spans="1:3" ht="13.5" thickBot="1" x14ac:dyDescent="0.4">
      <c r="A18" s="51" t="s">
        <v>41</v>
      </c>
      <c r="B18" s="39" t="s">
        <v>41</v>
      </c>
      <c r="C18" s="52">
        <v>22</v>
      </c>
    </row>
    <row r="19" spans="1:3" ht="13.5" thickBot="1" x14ac:dyDescent="0.4">
      <c r="A19" s="51" t="s">
        <v>45</v>
      </c>
      <c r="B19" s="39" t="s">
        <v>45</v>
      </c>
      <c r="C19" s="52">
        <v>22</v>
      </c>
    </row>
    <row r="20" spans="1:3" ht="13.5" thickBot="1" x14ac:dyDescent="0.4">
      <c r="A20" s="51" t="s">
        <v>38</v>
      </c>
      <c r="B20" s="39" t="s">
        <v>38</v>
      </c>
      <c r="C20" s="52">
        <v>45</v>
      </c>
    </row>
    <row r="21" spans="1:3" ht="13.5" thickBot="1" x14ac:dyDescent="0.4">
      <c r="A21" s="51" t="s">
        <v>14</v>
      </c>
      <c r="B21" s="39" t="s">
        <v>14</v>
      </c>
      <c r="C21" s="52">
        <v>477</v>
      </c>
    </row>
    <row r="22" spans="1:3" ht="13.5" thickBot="1" x14ac:dyDescent="0.4">
      <c r="B22" s="39" t="s">
        <v>39</v>
      </c>
      <c r="C22" s="52">
        <v>10</v>
      </c>
    </row>
    <row r="23" spans="1:3" ht="13.5" thickBot="1" x14ac:dyDescent="0.4">
      <c r="A23" s="51" t="s">
        <v>26</v>
      </c>
      <c r="B23" s="39" t="s">
        <v>26</v>
      </c>
      <c r="C23" s="52">
        <v>67</v>
      </c>
    </row>
    <row r="24" spans="1:3" ht="13.5" thickBot="1" x14ac:dyDescent="0.4">
      <c r="A24" s="51" t="s">
        <v>17</v>
      </c>
      <c r="B24" s="39" t="s">
        <v>17</v>
      </c>
      <c r="C24" s="52">
        <v>231</v>
      </c>
    </row>
    <row r="25" spans="1:3" ht="13.5" thickBot="1" x14ac:dyDescent="0.4">
      <c r="A25" s="51" t="s">
        <v>11</v>
      </c>
      <c r="B25" s="39" t="s">
        <v>11</v>
      </c>
      <c r="C25" s="52">
        <v>617</v>
      </c>
    </row>
    <row r="26" spans="1:3" ht="13.5" thickBot="1" x14ac:dyDescent="0.4">
      <c r="A26" s="51" t="s">
        <v>32</v>
      </c>
      <c r="B26" s="39" t="s">
        <v>32</v>
      </c>
      <c r="C26" s="52">
        <v>29</v>
      </c>
    </row>
    <row r="27" spans="1:3" ht="13.5" thickBot="1" x14ac:dyDescent="0.4">
      <c r="A27" s="51" t="s">
        <v>30</v>
      </c>
      <c r="B27" s="39" t="s">
        <v>30</v>
      </c>
      <c r="C27" s="52">
        <v>43</v>
      </c>
    </row>
    <row r="28" spans="1:3" ht="13.5" thickBot="1" x14ac:dyDescent="0.4">
      <c r="A28" s="51" t="s">
        <v>35</v>
      </c>
      <c r="B28" s="39" t="s">
        <v>35</v>
      </c>
      <c r="C28" s="52">
        <v>49</v>
      </c>
    </row>
    <row r="29" spans="1:3" ht="13.5" thickBot="1" x14ac:dyDescent="0.4">
      <c r="B29" s="39" t="s">
        <v>51</v>
      </c>
      <c r="C29" s="52">
        <v>6</v>
      </c>
    </row>
    <row r="30" spans="1:3" ht="13.5" thickBot="1" x14ac:dyDescent="0.4">
      <c r="B30" s="39" t="s">
        <v>50</v>
      </c>
      <c r="C30" s="52">
        <v>8</v>
      </c>
    </row>
    <row r="31" spans="1:3" ht="13.5" thickBot="1" x14ac:dyDescent="0.4">
      <c r="A31" s="51" t="s">
        <v>31</v>
      </c>
      <c r="B31" s="39" t="s">
        <v>31</v>
      </c>
      <c r="C31" s="52">
        <v>46</v>
      </c>
    </row>
    <row r="32" spans="1:3" ht="13.5" thickBot="1" x14ac:dyDescent="0.4">
      <c r="A32" s="51" t="s">
        <v>42</v>
      </c>
      <c r="B32" s="39" t="s">
        <v>42</v>
      </c>
      <c r="C32" s="52">
        <v>9</v>
      </c>
    </row>
    <row r="33" spans="1:3" ht="13.5" thickBot="1" x14ac:dyDescent="0.4">
      <c r="A33" s="51" t="s">
        <v>8</v>
      </c>
      <c r="B33" s="39" t="s">
        <v>8</v>
      </c>
      <c r="C33" s="52">
        <v>917</v>
      </c>
    </row>
    <row r="34" spans="1:3" ht="13.5" thickBot="1" x14ac:dyDescent="0.4">
      <c r="A34" s="51" t="s">
        <v>44</v>
      </c>
      <c r="B34" s="39" t="s">
        <v>44</v>
      </c>
      <c r="C34" s="52">
        <v>12</v>
      </c>
    </row>
    <row r="35" spans="1:3" ht="13.5" thickBot="1" x14ac:dyDescent="0.4">
      <c r="A35" s="51" t="s">
        <v>7</v>
      </c>
      <c r="B35" s="39" t="s">
        <v>7</v>
      </c>
      <c r="C35" s="52">
        <v>4159</v>
      </c>
    </row>
    <row r="36" spans="1:3" ht="13.5" thickBot="1" x14ac:dyDescent="0.4">
      <c r="A36" s="51" t="s">
        <v>24</v>
      </c>
      <c r="B36" s="39" t="s">
        <v>24</v>
      </c>
      <c r="C36" s="52">
        <v>39</v>
      </c>
    </row>
    <row r="37" spans="1:3" ht="13.5" thickBot="1" x14ac:dyDescent="0.4">
      <c r="B37" s="39" t="s">
        <v>53</v>
      </c>
      <c r="C37" s="52">
        <v>3</v>
      </c>
    </row>
    <row r="38" spans="1:3" ht="13.5" thickBot="1" x14ac:dyDescent="0.4">
      <c r="A38" s="51" t="s">
        <v>21</v>
      </c>
      <c r="B38" s="39" t="s">
        <v>21</v>
      </c>
      <c r="C38" s="52">
        <v>119</v>
      </c>
    </row>
    <row r="39" spans="1:3" ht="13.5" thickBot="1" x14ac:dyDescent="0.4">
      <c r="A39" s="51" t="s">
        <v>46</v>
      </c>
      <c r="B39" s="39" t="s">
        <v>46</v>
      </c>
      <c r="C39" s="52">
        <v>46</v>
      </c>
    </row>
    <row r="40" spans="1:3" ht="13.5" thickBot="1" x14ac:dyDescent="0.4">
      <c r="A40" s="51" t="s">
        <v>37</v>
      </c>
      <c r="B40" s="39" t="s">
        <v>37</v>
      </c>
      <c r="C40" s="52">
        <v>27</v>
      </c>
    </row>
    <row r="41" spans="1:3" ht="13.5" thickBot="1" x14ac:dyDescent="0.4">
      <c r="A41" s="51" t="s">
        <v>19</v>
      </c>
      <c r="B41" s="39" t="s">
        <v>19</v>
      </c>
      <c r="C41" s="52">
        <v>150</v>
      </c>
    </row>
    <row r="42" spans="1:3" ht="13.5" thickBot="1" x14ac:dyDescent="0.4">
      <c r="A42" s="51" t="s">
        <v>65</v>
      </c>
      <c r="B42" s="39" t="s">
        <v>65</v>
      </c>
      <c r="C42" s="52">
        <v>20</v>
      </c>
    </row>
    <row r="43" spans="1:3" ht="13.5" thickBot="1" x14ac:dyDescent="0.4">
      <c r="B43" s="39" t="s">
        <v>40</v>
      </c>
      <c r="C43" s="52">
        <v>25</v>
      </c>
    </row>
    <row r="44" spans="1:3" ht="13.5" thickBot="1" x14ac:dyDescent="0.4">
      <c r="A44" s="51" t="s">
        <v>25</v>
      </c>
      <c r="B44" s="39" t="s">
        <v>25</v>
      </c>
      <c r="C44" s="52">
        <v>44</v>
      </c>
    </row>
    <row r="45" spans="1:3" ht="13.5" thickBot="1" x14ac:dyDescent="0.4">
      <c r="A45" s="51" t="s">
        <v>54</v>
      </c>
      <c r="B45" s="39" t="s">
        <v>54</v>
      </c>
      <c r="C45" s="52">
        <v>4</v>
      </c>
    </row>
    <row r="46" spans="1:3" ht="13.5" thickBot="1" x14ac:dyDescent="0.4">
      <c r="A46" s="51" t="s">
        <v>20</v>
      </c>
      <c r="B46" s="39" t="s">
        <v>20</v>
      </c>
      <c r="C46" s="52">
        <v>44</v>
      </c>
    </row>
    <row r="47" spans="1:3" ht="13.5" thickBot="1" x14ac:dyDescent="0.4">
      <c r="A47" s="51" t="s">
        <v>15</v>
      </c>
      <c r="B47" s="39" t="s">
        <v>15</v>
      </c>
      <c r="C47" s="52">
        <v>133</v>
      </c>
    </row>
    <row r="48" spans="1:3" ht="13.5" thickBot="1" x14ac:dyDescent="0.4">
      <c r="A48" s="51" t="s">
        <v>28</v>
      </c>
      <c r="B48" s="39" t="s">
        <v>28</v>
      </c>
      <c r="C48" s="52">
        <v>8</v>
      </c>
    </row>
    <row r="49" spans="1:3" ht="13.5" thickBot="1" x14ac:dyDescent="0.4">
      <c r="A49" s="51" t="s">
        <v>48</v>
      </c>
      <c r="B49" s="39" t="s">
        <v>48</v>
      </c>
      <c r="C49" s="52">
        <v>22</v>
      </c>
    </row>
    <row r="50" spans="1:3" ht="13.5" thickBot="1" x14ac:dyDescent="0.4">
      <c r="A50" s="51" t="s">
        <v>29</v>
      </c>
      <c r="B50" s="39" t="s">
        <v>29</v>
      </c>
      <c r="C50" s="52">
        <v>51</v>
      </c>
    </row>
    <row r="51" spans="1:3" ht="13.5" thickBot="1" x14ac:dyDescent="0.4">
      <c r="A51" s="51" t="s">
        <v>9</v>
      </c>
      <c r="B51" s="39" t="s">
        <v>9</v>
      </c>
      <c r="C51" s="52">
        <v>338</v>
      </c>
    </row>
    <row r="52" spans="1:3" ht="13.5" thickBot="1" x14ac:dyDescent="0.4">
      <c r="B52" s="39" t="s">
        <v>56</v>
      </c>
      <c r="C52" s="52">
        <v>3</v>
      </c>
    </row>
    <row r="53" spans="1:3" ht="13.5" thickBot="1" x14ac:dyDescent="0.4">
      <c r="A53" s="51" t="s">
        <v>22</v>
      </c>
      <c r="B53" s="39" t="s">
        <v>22</v>
      </c>
      <c r="C53" s="52">
        <v>68</v>
      </c>
    </row>
    <row r="54" spans="1:3" ht="13.5" thickBot="1" x14ac:dyDescent="0.4">
      <c r="A54" s="51" t="s">
        <v>55</v>
      </c>
      <c r="B54" s="47" t="s">
        <v>55</v>
      </c>
      <c r="C54" s="53"/>
    </row>
  </sheetData>
  <autoFilter ref="A1:C53" xr:uid="{3617A5EB-FA23-48E7-9E7F-3BEC2C03CEC1}">
    <sortState xmlns:xlrd2="http://schemas.microsoft.com/office/spreadsheetml/2017/richdata2" ref="A2:C53">
      <sortCondition ref="A1:A53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Updates</vt:lpstr>
      <vt:lpstr>US Filtered Data</vt:lpstr>
      <vt:lpstr>temp for State Deaths</vt:lpstr>
      <vt:lpstr>State to State Work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MacWatters</dc:creator>
  <cp:lastModifiedBy>Kevin MacWatters</cp:lastModifiedBy>
  <dcterms:created xsi:type="dcterms:W3CDTF">2020-03-24T12:50:13Z</dcterms:created>
  <dcterms:modified xsi:type="dcterms:W3CDTF">2020-04-06T10:31:07Z</dcterms:modified>
</cp:coreProperties>
</file>