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" documentId="8_{FF4B4516-EFEC-4111-879B-7511264C95C2}" xr6:coauthVersionLast="45" xr6:coauthVersionMax="45" xr10:uidLastSave="{428A7864-84C5-4F34-9621-525DC5596507}"/>
  <bookViews>
    <workbookView xWindow="11520" yWindow="-21270" windowWidth="26505" windowHeight="1779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Updates'!$A$1:$V$12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5" i="3" l="1"/>
  <c r="L34" i="3" l="1"/>
  <c r="M34" i="3"/>
  <c r="N34" i="3"/>
  <c r="N9" i="3" l="1"/>
  <c r="N13" i="3"/>
  <c r="N15" i="3"/>
  <c r="N51" i="3"/>
  <c r="N18" i="3"/>
  <c r="N11" i="3"/>
  <c r="N53" i="3"/>
  <c r="N3" i="3"/>
  <c r="N29" i="3"/>
  <c r="N26" i="3"/>
  <c r="N38" i="3"/>
  <c r="N35" i="3"/>
  <c r="N40" i="3"/>
  <c r="N36" i="3"/>
  <c r="N24" i="3"/>
  <c r="N16" i="3"/>
  <c r="N21" i="3"/>
  <c r="N17" i="3"/>
  <c r="N42" i="3"/>
  <c r="N7" i="3"/>
  <c r="N2" i="3"/>
  <c r="N23" i="3"/>
  <c r="N22" i="3"/>
  <c r="N20" i="3"/>
  <c r="N47" i="3"/>
  <c r="N56" i="3"/>
  <c r="N39" i="3"/>
  <c r="N14" i="3"/>
  <c r="N32" i="3"/>
  <c r="N10" i="3"/>
  <c r="N12" i="3"/>
  <c r="N54" i="3"/>
  <c r="N6" i="3"/>
  <c r="N43" i="3"/>
  <c r="N5" i="3"/>
  <c r="N27" i="3"/>
  <c r="N45" i="3"/>
  <c r="N49" i="3"/>
  <c r="N25" i="3"/>
  <c r="N44" i="3"/>
  <c r="N28" i="3"/>
  <c r="N37" i="3"/>
  <c r="N4" i="3"/>
  <c r="N19" i="3"/>
  <c r="N48" i="3"/>
  <c r="N8" i="3"/>
  <c r="N50" i="3"/>
  <c r="N41" i="3"/>
  <c r="N31" i="3"/>
  <c r="N33" i="3"/>
  <c r="N46" i="3"/>
  <c r="N55" i="3"/>
  <c r="N52" i="3"/>
  <c r="N30" i="3"/>
  <c r="M43" i="3"/>
  <c r="O51" i="3" l="1"/>
  <c r="O2" i="3"/>
  <c r="O27" i="3"/>
  <c r="O55" i="3"/>
  <c r="O30" i="3"/>
  <c r="O35" i="3"/>
  <c r="O36" i="3"/>
  <c r="O41" i="3"/>
  <c r="O9" i="3"/>
  <c r="O11" i="3"/>
  <c r="O33" i="3"/>
  <c r="O26" i="3"/>
  <c r="O6" i="3"/>
  <c r="O21" i="3"/>
  <c r="O12" i="3"/>
  <c r="O18" i="3"/>
  <c r="O50" i="3"/>
  <c r="O24" i="3"/>
  <c r="O42" i="3"/>
  <c r="O40" i="3"/>
  <c r="O32" i="3"/>
  <c r="O16" i="3"/>
  <c r="O8" i="3"/>
  <c r="O54" i="3"/>
  <c r="O53" i="3"/>
  <c r="O45" i="3"/>
  <c r="O29" i="3"/>
  <c r="O43" i="3"/>
  <c r="O44" i="3"/>
  <c r="O25" i="3"/>
  <c r="O19" i="3"/>
  <c r="O48" i="3"/>
  <c r="O47" i="3"/>
  <c r="O39" i="3"/>
  <c r="O31" i="3"/>
  <c r="O23" i="3"/>
  <c r="O15" i="3"/>
  <c r="O7" i="3"/>
  <c r="O17" i="3"/>
  <c r="O46" i="3"/>
  <c r="O38" i="3"/>
  <c r="O22" i="3"/>
  <c r="O14" i="3"/>
  <c r="O34" i="3"/>
  <c r="O37" i="3"/>
  <c r="O13" i="3"/>
  <c r="O5" i="3"/>
  <c r="O10" i="3"/>
  <c r="O28" i="3"/>
  <c r="O20" i="3"/>
  <c r="O4" i="3"/>
  <c r="O52" i="3"/>
  <c r="O49" i="3"/>
  <c r="O3" i="3"/>
  <c r="M5" i="1"/>
  <c r="M6" i="1"/>
  <c r="M7" i="1"/>
  <c r="M8" i="1"/>
  <c r="M9" i="1"/>
  <c r="M10" i="1"/>
  <c r="O56" i="3" l="1"/>
  <c r="L43" i="3"/>
  <c r="L11" i="3"/>
  <c r="L27" i="3"/>
  <c r="L31" i="3"/>
  <c r="L56" i="3"/>
  <c r="L9" i="3"/>
  <c r="L47" i="3"/>
  <c r="L14" i="3"/>
  <c r="L22" i="3"/>
  <c r="L36" i="3"/>
  <c r="L55" i="3"/>
  <c r="L15" i="3"/>
  <c r="L21" i="3"/>
  <c r="L18" i="3"/>
  <c r="L46" i="3"/>
  <c r="L52" i="3"/>
  <c r="L32" i="3"/>
  <c r="L5" i="3"/>
  <c r="L29" i="3"/>
  <c r="L10" i="3"/>
  <c r="L4" i="3"/>
  <c r="L41" i="3"/>
  <c r="L3" i="3"/>
  <c r="L35" i="3"/>
  <c r="L23" i="3"/>
  <c r="L33" i="3"/>
  <c r="L19" i="3"/>
  <c r="L13" i="3"/>
  <c r="L17" i="3"/>
  <c r="L45" i="3"/>
  <c r="L49" i="3"/>
  <c r="L16" i="3"/>
  <c r="L7" i="3"/>
  <c r="L26" i="3"/>
  <c r="L2" i="3"/>
  <c r="L40" i="3"/>
  <c r="L50" i="3"/>
  <c r="L54" i="3"/>
  <c r="L12" i="3"/>
  <c r="L37" i="3"/>
  <c r="L48" i="3"/>
  <c r="L30" i="3"/>
  <c r="L8" i="3"/>
  <c r="L42" i="3"/>
  <c r="L28" i="3"/>
  <c r="L38" i="3"/>
  <c r="L6" i="3"/>
  <c r="L39" i="3"/>
  <c r="L20" i="3"/>
  <c r="L44" i="3"/>
  <c r="L51" i="3"/>
  <c r="L24" i="3"/>
  <c r="M40" i="3" l="1"/>
  <c r="M41" i="3"/>
  <c r="M32" i="3"/>
  <c r="M37" i="3"/>
  <c r="M9" i="3"/>
  <c r="M39" i="3"/>
  <c r="M50" i="3"/>
  <c r="M25" i="3"/>
  <c r="M10" i="3"/>
  <c r="M2" i="3"/>
  <c r="M35" i="3"/>
  <c r="M52" i="3"/>
  <c r="M3" i="3"/>
  <c r="M51" i="3"/>
  <c r="M53" i="3"/>
  <c r="M36" i="3"/>
  <c r="M29" i="3"/>
  <c r="M6" i="3"/>
  <c r="M11" i="3"/>
  <c r="M12" i="3"/>
  <c r="M5" i="3"/>
  <c r="M56" i="3"/>
  <c r="M7" i="3"/>
  <c r="M15" i="3"/>
  <c r="M55" i="3"/>
  <c r="M28" i="3"/>
  <c r="M14" i="3"/>
  <c r="M19" i="3"/>
  <c r="M33" i="3"/>
  <c r="M47" i="3"/>
  <c r="M16" i="3"/>
  <c r="M23" i="3"/>
  <c r="M8" i="3"/>
  <c r="M17" i="3"/>
  <c r="M38" i="3"/>
  <c r="M20" i="3"/>
  <c r="M49" i="3"/>
  <c r="M46" i="3"/>
  <c r="M18" i="3"/>
  <c r="M24" i="3"/>
  <c r="M26" i="3"/>
  <c r="M42" i="3"/>
  <c r="M13" i="3"/>
  <c r="M45" i="3"/>
  <c r="M4" i="3"/>
  <c r="M44" i="3"/>
  <c r="M30" i="3"/>
  <c r="M48" i="3"/>
  <c r="M31" i="3"/>
  <c r="M22" i="3"/>
  <c r="M54" i="3"/>
  <c r="M21" i="3"/>
  <c r="M27" i="3"/>
  <c r="L53" i="3" l="1"/>
  <c r="N5" i="1" l="1"/>
  <c r="O5" i="1" s="1"/>
  <c r="N6" i="1"/>
  <c r="N7" i="1"/>
  <c r="N8" i="1"/>
  <c r="N9" i="1"/>
  <c r="O9" i="1" s="1"/>
  <c r="N10" i="1"/>
  <c r="O10" i="1" s="1"/>
  <c r="O7" i="1" l="1"/>
  <c r="O6" i="1"/>
  <c r="O8" i="1"/>
  <c r="U2" i="1"/>
  <c r="N11" i="1" l="1"/>
  <c r="O11" i="1" l="1"/>
  <c r="U5" i="1"/>
  <c r="V5" i="1" s="1"/>
  <c r="U7" i="1"/>
  <c r="V7" i="1" s="1"/>
  <c r="U10" i="1"/>
  <c r="V10" i="1" s="1"/>
  <c r="U8" i="1"/>
  <c r="V8" i="1" s="1"/>
  <c r="U9" i="1"/>
  <c r="V9" i="1" s="1"/>
  <c r="U6" i="1"/>
  <c r="V6" i="1" s="1"/>
  <c r="S10" i="1"/>
  <c r="S9" i="1"/>
  <c r="S6" i="1"/>
  <c r="S7" i="1"/>
  <c r="S8" i="1"/>
  <c r="S11" i="1" s="1"/>
  <c r="S5" i="1"/>
  <c r="T8" i="1"/>
  <c r="T11" i="1" s="1"/>
  <c r="T7" i="1"/>
  <c r="T9" i="1"/>
  <c r="T6" i="1"/>
  <c r="T5" i="1"/>
  <c r="T10" i="1"/>
  <c r="R5" i="1"/>
  <c r="R7" i="1"/>
  <c r="R10" i="1"/>
  <c r="R9" i="1"/>
  <c r="R6" i="1"/>
  <c r="R8" i="1"/>
  <c r="R11" i="1" s="1"/>
  <c r="Q8" i="1"/>
  <c r="Q11" i="1" s="1"/>
  <c r="Q5" i="1"/>
  <c r="Q6" i="1"/>
  <c r="Q10" i="1"/>
  <c r="Q9" i="1"/>
  <c r="Q7" i="1"/>
  <c r="U11" i="1" l="1"/>
</calcChain>
</file>

<file path=xl/sharedStrings.xml><?xml version="1.0" encoding="utf-8"?>
<sst xmlns="http://schemas.openxmlformats.org/spreadsheetml/2006/main" count="321" uniqueCount="102">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</sst>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363945"/>
      <name val="Arial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7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165" fontId="0" fillId="0" borderId="0" xfId="2" applyNumberFormat="1" applyFont="1"/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0" fontId="4" fillId="2" borderId="3" xfId="3" applyFont="1" applyFill="1" applyBorder="1" applyAlignment="1">
      <alignment horizontal="right" vertical="top" wrapText="1"/>
    </xf>
    <xf numFmtId="0" fontId="11" fillId="2" borderId="3" xfId="0" applyFont="1" applyFill="1" applyBorder="1" applyAlignment="1">
      <alignment horizontal="right" vertical="top" wrapText="1"/>
    </xf>
    <xf numFmtId="1" fontId="0" fillId="0" borderId="0" xfId="0" applyNumberFormat="1"/>
    <xf numFmtId="0" fontId="4" fillId="2" borderId="4" xfId="3" applyFill="1" applyBorder="1" applyAlignment="1">
      <alignment horizontal="left" vertical="top" wrapText="1"/>
    </xf>
    <xf numFmtId="0" fontId="0" fillId="2" borderId="1" xfId="0" applyFill="1" applyBorder="1"/>
    <xf numFmtId="0" fontId="6" fillId="0" borderId="0" xfId="0" applyFont="1" applyBorder="1" applyAlignment="1"/>
    <xf numFmtId="164" fontId="12" fillId="0" borderId="0" xfId="1" applyNumberFormat="1" applyFont="1"/>
    <xf numFmtId="165" fontId="13" fillId="0" borderId="0" xfId="2" applyNumberFormat="1" applyFont="1"/>
    <xf numFmtId="165" fontId="14" fillId="0" borderId="0" xfId="2" applyNumberFormat="1" applyFont="1"/>
    <xf numFmtId="164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3" borderId="3" xfId="3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/>
    </xf>
    <xf numFmtId="0" fontId="15" fillId="5" borderId="3" xfId="0" applyFont="1" applyFill="1" applyBorder="1" applyAlignment="1">
      <alignment horizontal="right" vertical="top" wrapText="1"/>
    </xf>
    <xf numFmtId="0" fontId="11" fillId="2" borderId="7" xfId="0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righ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4" fillId="3" borderId="7" xfId="3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pennsylvania/" TargetMode="External"/><Relationship Id="rId13" Type="http://schemas.openxmlformats.org/officeDocument/2006/relationships/hyperlink" Target="https://www.worldometers.info/coronavirus/usa/virginia/" TargetMode="External"/><Relationship Id="rId18" Type="http://schemas.openxmlformats.org/officeDocument/2006/relationships/hyperlink" Target="https://www.worldometers.info/coronavirus/usa/kentucky/" TargetMode="External"/><Relationship Id="rId3" Type="http://schemas.openxmlformats.org/officeDocument/2006/relationships/hyperlink" Target="https://www.worldometers.info/coronavirus/usa/new-jersey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worldometers.info/coronavirus/usa/massachusetts/" TargetMode="External"/><Relationship Id="rId12" Type="http://schemas.openxmlformats.org/officeDocument/2006/relationships/hyperlink" Target="https://www.worldometers.info/coronavirus/usa/arizona/" TargetMode="External"/><Relationship Id="rId17" Type="http://schemas.openxmlformats.org/officeDocument/2006/relationships/hyperlink" Target="https://www.worldometers.info/coronavirus/usa/washington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new-mexico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florida/" TargetMode="External"/><Relationship Id="rId11" Type="http://schemas.openxmlformats.org/officeDocument/2006/relationships/hyperlink" Target="https://www.worldometers.info/coronavirus/usa/maryland/" TargetMode="External"/><Relationship Id="rId5" Type="http://schemas.openxmlformats.org/officeDocument/2006/relationships/hyperlink" Target="https://www.worldometers.info/coronavirus/usa/texas/" TargetMode="External"/><Relationship Id="rId15" Type="http://schemas.openxmlformats.org/officeDocument/2006/relationships/hyperlink" Target="https://www.worldometers.info/coronavirus/usa/louisiana/" TargetMode="External"/><Relationship Id="rId10" Type="http://schemas.openxmlformats.org/officeDocument/2006/relationships/hyperlink" Target="https://www.worldometers.info/coronavirus/usa/michigan/" TargetMode="External"/><Relationship Id="rId19" Type="http://schemas.openxmlformats.org/officeDocument/2006/relationships/hyperlink" Target="https://www.worldometers.info/coronavirus/usa/oklahoma/" TargetMode="External"/><Relationship Id="rId4" Type="http://schemas.openxmlformats.org/officeDocument/2006/relationships/hyperlink" Target="https://www.worldometers.info/coronavirus/usa/illinois/" TargetMode="External"/><Relationship Id="rId9" Type="http://schemas.openxmlformats.org/officeDocument/2006/relationships/hyperlink" Target="https://www.worldometers.info/coronavirus/usa/georgia/" TargetMode="External"/><Relationship Id="rId14" Type="http://schemas.openxmlformats.org/officeDocument/2006/relationships/hyperlink" Target="https://www.worldometers.info/coronavirus/usa/north-carolin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pennsylvania/" TargetMode="External"/><Relationship Id="rId13" Type="http://schemas.openxmlformats.org/officeDocument/2006/relationships/hyperlink" Target="https://www.worldometers.info/coronavirus/usa/virginia/" TargetMode="External"/><Relationship Id="rId18" Type="http://schemas.openxmlformats.org/officeDocument/2006/relationships/hyperlink" Target="https://www.worldometers.info/coronavirus/usa/kentucky/" TargetMode="External"/><Relationship Id="rId3" Type="http://schemas.openxmlformats.org/officeDocument/2006/relationships/hyperlink" Target="https://www.worldometers.info/coronavirus/usa/new-jersey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worldometers.info/coronavirus/usa/massachusetts/" TargetMode="External"/><Relationship Id="rId12" Type="http://schemas.openxmlformats.org/officeDocument/2006/relationships/hyperlink" Target="https://www.worldometers.info/coronavirus/usa/arizona/" TargetMode="External"/><Relationship Id="rId17" Type="http://schemas.openxmlformats.org/officeDocument/2006/relationships/hyperlink" Target="https://www.worldometers.info/coronavirus/usa/washington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new-mexico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florida/" TargetMode="External"/><Relationship Id="rId11" Type="http://schemas.openxmlformats.org/officeDocument/2006/relationships/hyperlink" Target="https://www.worldometers.info/coronavirus/usa/maryland/" TargetMode="External"/><Relationship Id="rId5" Type="http://schemas.openxmlformats.org/officeDocument/2006/relationships/hyperlink" Target="https://www.worldometers.info/coronavirus/usa/texas/" TargetMode="External"/><Relationship Id="rId15" Type="http://schemas.openxmlformats.org/officeDocument/2006/relationships/hyperlink" Target="https://www.worldometers.info/coronavirus/usa/louisiana/" TargetMode="External"/><Relationship Id="rId10" Type="http://schemas.openxmlformats.org/officeDocument/2006/relationships/hyperlink" Target="https://www.worldometers.info/coronavirus/usa/michigan/" TargetMode="External"/><Relationship Id="rId19" Type="http://schemas.openxmlformats.org/officeDocument/2006/relationships/hyperlink" Target="https://www.worldometers.info/coronavirus/usa/oklahoma/" TargetMode="External"/><Relationship Id="rId4" Type="http://schemas.openxmlformats.org/officeDocument/2006/relationships/hyperlink" Target="https://www.worldometers.info/coronavirus/usa/illinois/" TargetMode="External"/><Relationship Id="rId9" Type="http://schemas.openxmlformats.org/officeDocument/2006/relationships/hyperlink" Target="https://www.worldometers.info/coronavirus/usa/georgia/" TargetMode="External"/><Relationship Id="rId14" Type="http://schemas.openxmlformats.org/officeDocument/2006/relationships/hyperlink" Target="https://www.worldometers.info/coronavirus/usa/north-carolina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pennsylvania/" TargetMode="External"/><Relationship Id="rId13" Type="http://schemas.openxmlformats.org/officeDocument/2006/relationships/hyperlink" Target="https://www.worldometers.info/coronavirus/usa/virginia/" TargetMode="External"/><Relationship Id="rId18" Type="http://schemas.openxmlformats.org/officeDocument/2006/relationships/hyperlink" Target="https://www.worldometers.info/coronavirus/usa/kentucky/" TargetMode="External"/><Relationship Id="rId3" Type="http://schemas.openxmlformats.org/officeDocument/2006/relationships/hyperlink" Target="https://www.worldometers.info/coronavirus/usa/new-jersey/" TargetMode="External"/><Relationship Id="rId7" Type="http://schemas.openxmlformats.org/officeDocument/2006/relationships/hyperlink" Target="https://www.worldometers.info/coronavirus/usa/massachusetts/" TargetMode="External"/><Relationship Id="rId12" Type="http://schemas.openxmlformats.org/officeDocument/2006/relationships/hyperlink" Target="https://www.worldometers.info/coronavirus/usa/arizona/" TargetMode="External"/><Relationship Id="rId17" Type="http://schemas.openxmlformats.org/officeDocument/2006/relationships/hyperlink" Target="https://www.worldometers.info/coronavirus/usa/washington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new-mexico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florida/" TargetMode="External"/><Relationship Id="rId11" Type="http://schemas.openxmlformats.org/officeDocument/2006/relationships/hyperlink" Target="https://www.worldometers.info/coronavirus/usa/maryland/" TargetMode="External"/><Relationship Id="rId5" Type="http://schemas.openxmlformats.org/officeDocument/2006/relationships/hyperlink" Target="https://www.worldometers.info/coronavirus/usa/texas/" TargetMode="External"/><Relationship Id="rId15" Type="http://schemas.openxmlformats.org/officeDocument/2006/relationships/hyperlink" Target="https://www.worldometers.info/coronavirus/usa/louisiana/" TargetMode="External"/><Relationship Id="rId10" Type="http://schemas.openxmlformats.org/officeDocument/2006/relationships/hyperlink" Target="https://www.worldometers.info/coronavirus/usa/michigan/" TargetMode="External"/><Relationship Id="rId19" Type="http://schemas.openxmlformats.org/officeDocument/2006/relationships/hyperlink" Target="https://www.worldometers.info/coronavirus/usa/oklahoma/" TargetMode="External"/><Relationship Id="rId4" Type="http://schemas.openxmlformats.org/officeDocument/2006/relationships/hyperlink" Target="https://www.worldometers.info/coronavirus/usa/illinois/" TargetMode="External"/><Relationship Id="rId9" Type="http://schemas.openxmlformats.org/officeDocument/2006/relationships/hyperlink" Target="https://www.worldometers.info/coronavirus/usa/georgia/" TargetMode="External"/><Relationship Id="rId14" Type="http://schemas.openxmlformats.org/officeDocument/2006/relationships/hyperlink" Target="https://www.worldometers.info/coronavirus/usa/north-carolin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pennsylvania/" TargetMode="External"/><Relationship Id="rId13" Type="http://schemas.openxmlformats.org/officeDocument/2006/relationships/hyperlink" Target="https://www.worldometers.info/coronavirus/usa/virginia/" TargetMode="External"/><Relationship Id="rId18" Type="http://schemas.openxmlformats.org/officeDocument/2006/relationships/hyperlink" Target="https://www.worldometers.info/coronavirus/usa/kentucky/" TargetMode="External"/><Relationship Id="rId3" Type="http://schemas.openxmlformats.org/officeDocument/2006/relationships/hyperlink" Target="https://www.worldometers.info/coronavirus/usa/new-jersey/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www.worldometers.info/coronavirus/usa/massachusetts/" TargetMode="External"/><Relationship Id="rId12" Type="http://schemas.openxmlformats.org/officeDocument/2006/relationships/hyperlink" Target="https://www.worldometers.info/coronavirus/usa/arizona/" TargetMode="External"/><Relationship Id="rId17" Type="http://schemas.openxmlformats.org/officeDocument/2006/relationships/hyperlink" Target="https://www.worldometers.info/coronavirus/usa/washington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new-mexico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florida/" TargetMode="External"/><Relationship Id="rId11" Type="http://schemas.openxmlformats.org/officeDocument/2006/relationships/hyperlink" Target="https://www.worldometers.info/coronavirus/usa/maryland/" TargetMode="External"/><Relationship Id="rId5" Type="http://schemas.openxmlformats.org/officeDocument/2006/relationships/hyperlink" Target="https://www.worldometers.info/coronavirus/usa/texas/" TargetMode="External"/><Relationship Id="rId15" Type="http://schemas.openxmlformats.org/officeDocument/2006/relationships/hyperlink" Target="https://www.worldometers.info/coronavirus/usa/louisiana/" TargetMode="External"/><Relationship Id="rId10" Type="http://schemas.openxmlformats.org/officeDocument/2006/relationships/hyperlink" Target="https://www.worldometers.info/coronavirus/usa/michigan/" TargetMode="External"/><Relationship Id="rId19" Type="http://schemas.openxmlformats.org/officeDocument/2006/relationships/hyperlink" Target="https://www.worldometers.info/coronavirus/usa/oklahoma/" TargetMode="External"/><Relationship Id="rId4" Type="http://schemas.openxmlformats.org/officeDocument/2006/relationships/hyperlink" Target="https://www.worldometers.info/coronavirus/usa/illinois/" TargetMode="External"/><Relationship Id="rId9" Type="http://schemas.openxmlformats.org/officeDocument/2006/relationships/hyperlink" Target="https://www.worldometers.info/coronavirus/usa/georgia/" TargetMode="External"/><Relationship Id="rId14" Type="http://schemas.openxmlformats.org/officeDocument/2006/relationships/hyperlink" Target="https://www.worldometers.info/coronavirus/usa/north-caroli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V59"/>
  <sheetViews>
    <sheetView topLeftCell="A20" workbookViewId="0">
      <selection activeCell="J5" sqref="A5:J59"/>
    </sheetView>
  </sheetViews>
  <sheetFormatPr defaultColWidth="14.26953125" defaultRowHeight="14.5" x14ac:dyDescent="0.35"/>
  <cols>
    <col min="2" max="11" width="12.08984375" customWidth="1"/>
    <col min="14" max="14" width="14" customWidth="1"/>
    <col min="16" max="16" width="7.6328125" customWidth="1"/>
    <col min="17" max="21" width="14.26953125" style="23"/>
  </cols>
  <sheetData>
    <row r="1" spans="1:22" x14ac:dyDescent="0.35">
      <c r="L1" s="64" t="s">
        <v>68</v>
      </c>
      <c r="M1" s="64"/>
      <c r="N1" s="64"/>
      <c r="O1" s="6">
        <v>1.4999999999999999E-2</v>
      </c>
      <c r="P1" s="6"/>
      <c r="Q1" s="65" t="s">
        <v>77</v>
      </c>
      <c r="R1" s="65"/>
      <c r="S1" s="65"/>
      <c r="T1" s="65"/>
      <c r="U1" s="65"/>
    </row>
    <row r="2" spans="1:22" ht="21.5" thickBot="1" x14ac:dyDescent="0.55000000000000004">
      <c r="A2" s="27" t="s">
        <v>57</v>
      </c>
      <c r="B2" s="27"/>
      <c r="C2" s="27"/>
      <c r="D2" s="27"/>
      <c r="E2" s="27"/>
      <c r="F2" s="27"/>
      <c r="G2" s="27"/>
      <c r="H2" s="27"/>
      <c r="I2" s="27"/>
      <c r="J2" s="27"/>
      <c r="K2" s="46"/>
      <c r="L2" s="28"/>
      <c r="N2" s="27" t="s">
        <v>62</v>
      </c>
      <c r="O2" s="27"/>
      <c r="P2" s="20"/>
      <c r="Q2" s="17">
        <v>0.15</v>
      </c>
      <c r="R2" s="17">
        <v>0.6</v>
      </c>
      <c r="S2" s="17">
        <v>0.25</v>
      </c>
      <c r="T2" s="17">
        <v>0.125</v>
      </c>
      <c r="U2" s="18">
        <f>O1</f>
        <v>1.4999999999999999E-2</v>
      </c>
      <c r="V2" s="16"/>
    </row>
    <row r="3" spans="1:22" x14ac:dyDescent="0.35">
      <c r="A3" s="9" t="s">
        <v>0</v>
      </c>
      <c r="B3" s="10" t="s">
        <v>2</v>
      </c>
      <c r="C3" s="10" t="s">
        <v>4</v>
      </c>
      <c r="D3" s="10" t="s">
        <v>2</v>
      </c>
      <c r="E3" s="10" t="s">
        <v>4</v>
      </c>
      <c r="F3" s="10" t="s">
        <v>6</v>
      </c>
      <c r="G3" s="10" t="s">
        <v>79</v>
      </c>
      <c r="H3" s="10" t="s">
        <v>81</v>
      </c>
      <c r="I3" s="10" t="s">
        <v>2</v>
      </c>
      <c r="J3" s="10" t="s">
        <v>83</v>
      </c>
      <c r="K3" s="11"/>
      <c r="L3" s="29"/>
      <c r="M3" s="11" t="s">
        <v>84</v>
      </c>
      <c r="N3" s="11" t="s">
        <v>58</v>
      </c>
      <c r="O3" s="11" t="s">
        <v>60</v>
      </c>
      <c r="P3" s="11"/>
      <c r="Q3" s="21" t="s">
        <v>69</v>
      </c>
      <c r="R3" s="21" t="s">
        <v>71</v>
      </c>
      <c r="S3" s="21" t="s">
        <v>73</v>
      </c>
      <c r="T3" s="21" t="s">
        <v>75</v>
      </c>
      <c r="U3" s="21" t="s">
        <v>76</v>
      </c>
      <c r="V3" s="21" t="s">
        <v>76</v>
      </c>
    </row>
    <row r="4" spans="1:22" ht="15" thickBot="1" x14ac:dyDescent="0.4">
      <c r="A4" s="12" t="s">
        <v>1</v>
      </c>
      <c r="B4" s="13" t="s">
        <v>3</v>
      </c>
      <c r="C4" s="13" t="s">
        <v>3</v>
      </c>
      <c r="D4" s="13" t="s">
        <v>5</v>
      </c>
      <c r="E4" s="13" t="s">
        <v>5</v>
      </c>
      <c r="F4" s="13" t="s">
        <v>3</v>
      </c>
      <c r="G4" s="13" t="s">
        <v>80</v>
      </c>
      <c r="H4" s="13" t="s">
        <v>80</v>
      </c>
      <c r="I4" s="13" t="s">
        <v>82</v>
      </c>
      <c r="J4" s="13" t="s">
        <v>80</v>
      </c>
      <c r="K4" s="11"/>
      <c r="L4" s="29"/>
      <c r="M4" s="11" t="s">
        <v>85</v>
      </c>
      <c r="N4" s="11" t="s">
        <v>59</v>
      </c>
      <c r="O4" s="11" t="s">
        <v>61</v>
      </c>
      <c r="P4" s="11"/>
      <c r="Q4" s="21" t="s">
        <v>70</v>
      </c>
      <c r="R4" s="21" t="s">
        <v>72</v>
      </c>
      <c r="S4" s="21" t="s">
        <v>74</v>
      </c>
      <c r="T4" s="21" t="s">
        <v>74</v>
      </c>
      <c r="U4" s="21" t="s">
        <v>5</v>
      </c>
      <c r="V4" s="21" t="s">
        <v>78</v>
      </c>
    </row>
    <row r="5" spans="1:22" ht="15" thickBot="1" x14ac:dyDescent="0.4">
      <c r="A5" s="44" t="s">
        <v>7</v>
      </c>
      <c r="B5" s="1">
        <v>413355</v>
      </c>
      <c r="C5" s="2"/>
      <c r="D5" s="1">
        <v>31346</v>
      </c>
      <c r="E5" s="2"/>
      <c r="F5" s="1">
        <v>294660</v>
      </c>
      <c r="G5" s="1">
        <v>21248</v>
      </c>
      <c r="H5" s="1">
        <v>1611</v>
      </c>
      <c r="I5" s="1">
        <v>3552126</v>
      </c>
      <c r="J5" s="1">
        <v>182595</v>
      </c>
      <c r="K5" s="7"/>
      <c r="L5" s="8"/>
      <c r="M5" s="26">
        <f t="shared" ref="M5:M10" si="0">D5/B5</f>
        <v>7.5833121650881199E-2</v>
      </c>
      <c r="N5" s="4">
        <f t="shared" ref="N5:N11" si="1">D5/$O$1</f>
        <v>2089733.3333333335</v>
      </c>
      <c r="O5" s="5">
        <f t="shared" ref="O5:O11" si="2">ABS(F5-N5)/N5</f>
        <v>0.85899636317233463</v>
      </c>
      <c r="P5" s="5"/>
      <c r="Q5" s="22">
        <f t="shared" ref="Q5:Q10" si="3">$Q$2*$N5</f>
        <v>313460</v>
      </c>
      <c r="R5" s="22">
        <f t="shared" ref="R5:R10" si="4">$R$2*$N5</f>
        <v>1253840</v>
      </c>
      <c r="S5" s="22">
        <f t="shared" ref="S5:S10" si="5">$S$2*$N5</f>
        <v>522433.33333333337</v>
      </c>
      <c r="T5" s="22">
        <f t="shared" ref="T5:T10" si="6">$T$2*$N5</f>
        <v>261216.66666666669</v>
      </c>
      <c r="U5" s="22">
        <f t="shared" ref="U5:U10" si="7">$U$2*$N5</f>
        <v>31346</v>
      </c>
      <c r="V5" s="19">
        <f t="shared" ref="V5:V10" si="8">N5-U5</f>
        <v>2058387.3333333335</v>
      </c>
    </row>
    <row r="6" spans="1:22" ht="15" thickBot="1" x14ac:dyDescent="0.4">
      <c r="A6" s="44" t="s">
        <v>10</v>
      </c>
      <c r="B6" s="1">
        <v>196044</v>
      </c>
      <c r="C6" s="53">
        <v>480</v>
      </c>
      <c r="D6" s="1">
        <v>5729</v>
      </c>
      <c r="E6" s="2"/>
      <c r="F6" s="1">
        <v>137319</v>
      </c>
      <c r="G6" s="1">
        <v>4962</v>
      </c>
      <c r="H6" s="2">
        <v>145</v>
      </c>
      <c r="I6" s="1">
        <v>3592899</v>
      </c>
      <c r="J6" s="1">
        <v>90931</v>
      </c>
      <c r="K6" s="7"/>
      <c r="L6" s="8"/>
      <c r="M6" s="26">
        <f t="shared" si="0"/>
        <v>2.9223031564342698E-2</v>
      </c>
      <c r="N6" s="4">
        <f t="shared" si="1"/>
        <v>381933.33333333337</v>
      </c>
      <c r="O6" s="5">
        <f t="shared" si="2"/>
        <v>0.64046343166346664</v>
      </c>
      <c r="P6" s="5"/>
      <c r="Q6" s="22">
        <f t="shared" si="3"/>
        <v>57290.000000000007</v>
      </c>
      <c r="R6" s="22">
        <f t="shared" si="4"/>
        <v>229160.00000000003</v>
      </c>
      <c r="S6" s="22">
        <f t="shared" si="5"/>
        <v>95483.333333333343</v>
      </c>
      <c r="T6" s="22">
        <f t="shared" si="6"/>
        <v>47741.666666666672</v>
      </c>
      <c r="U6" s="22">
        <f t="shared" si="7"/>
        <v>5729</v>
      </c>
      <c r="V6" s="19">
        <f t="shared" si="8"/>
        <v>376204.33333333337</v>
      </c>
    </row>
    <row r="7" spans="1:22" ht="15" thickBot="1" x14ac:dyDescent="0.4">
      <c r="A7" s="44" t="s">
        <v>8</v>
      </c>
      <c r="B7" s="1">
        <v>173132</v>
      </c>
      <c r="C7" s="2"/>
      <c r="D7" s="1">
        <v>13129</v>
      </c>
      <c r="E7" s="2"/>
      <c r="F7" s="1">
        <v>121032</v>
      </c>
      <c r="G7" s="1">
        <v>19492</v>
      </c>
      <c r="H7" s="1">
        <v>1478</v>
      </c>
      <c r="I7" s="1">
        <v>1299645</v>
      </c>
      <c r="J7" s="1">
        <v>146320</v>
      </c>
      <c r="K7" s="7"/>
      <c r="L7" s="8"/>
      <c r="M7" s="26">
        <f t="shared" si="0"/>
        <v>7.5832312917311642E-2</v>
      </c>
      <c r="N7" s="4">
        <f t="shared" si="1"/>
        <v>875266.66666666674</v>
      </c>
      <c r="O7" s="5">
        <f t="shared" si="2"/>
        <v>0.86171985680554497</v>
      </c>
      <c r="P7" s="5"/>
      <c r="Q7" s="22">
        <f t="shared" si="3"/>
        <v>131290</v>
      </c>
      <c r="R7" s="22">
        <f t="shared" si="4"/>
        <v>525160</v>
      </c>
      <c r="S7" s="22">
        <f t="shared" si="5"/>
        <v>218816.66666666669</v>
      </c>
      <c r="T7" s="22">
        <f t="shared" si="6"/>
        <v>109408.33333333334</v>
      </c>
      <c r="U7" s="22">
        <f t="shared" si="7"/>
        <v>13129</v>
      </c>
      <c r="V7" s="19">
        <f t="shared" si="8"/>
        <v>862137.66666666674</v>
      </c>
    </row>
    <row r="8" spans="1:22" ht="15" thickBot="1" x14ac:dyDescent="0.4">
      <c r="A8" s="44" t="s">
        <v>12</v>
      </c>
      <c r="B8" s="1">
        <v>138540</v>
      </c>
      <c r="C8" s="2"/>
      <c r="D8" s="1">
        <v>6770</v>
      </c>
      <c r="E8" s="2"/>
      <c r="F8" s="1">
        <v>25707</v>
      </c>
      <c r="G8" s="1">
        <v>10933</v>
      </c>
      <c r="H8" s="2">
        <v>534</v>
      </c>
      <c r="I8" s="1">
        <v>1428841</v>
      </c>
      <c r="J8" s="1">
        <v>112757</v>
      </c>
      <c r="K8" s="7"/>
      <c r="L8" s="8"/>
      <c r="M8" s="26">
        <f t="shared" si="0"/>
        <v>4.8866753284250039E-2</v>
      </c>
      <c r="N8" s="4">
        <f t="shared" si="1"/>
        <v>451333.33333333337</v>
      </c>
      <c r="O8" s="5">
        <f t="shared" si="2"/>
        <v>0.94304209748892176</v>
      </c>
      <c r="P8" s="5"/>
      <c r="Q8" s="22">
        <f t="shared" si="3"/>
        <v>67700</v>
      </c>
      <c r="R8" s="22">
        <f t="shared" si="4"/>
        <v>270800</v>
      </c>
      <c r="S8" s="22">
        <f t="shared" si="5"/>
        <v>112833.33333333334</v>
      </c>
      <c r="T8" s="22">
        <f t="shared" si="6"/>
        <v>56416.666666666672</v>
      </c>
      <c r="U8" s="22">
        <f t="shared" si="7"/>
        <v>6770</v>
      </c>
      <c r="V8" s="19">
        <f t="shared" si="8"/>
        <v>444563.33333333337</v>
      </c>
    </row>
    <row r="9" spans="1:22" ht="15" thickBot="1" x14ac:dyDescent="0.4">
      <c r="A9" s="44" t="s">
        <v>15</v>
      </c>
      <c r="B9" s="1">
        <v>131192</v>
      </c>
      <c r="C9" s="2"/>
      <c r="D9" s="1">
        <v>2293</v>
      </c>
      <c r="E9" s="2"/>
      <c r="F9" s="1">
        <v>56001</v>
      </c>
      <c r="G9" s="1">
        <v>4525</v>
      </c>
      <c r="H9" s="2">
        <v>79</v>
      </c>
      <c r="I9" s="1">
        <v>1836037</v>
      </c>
      <c r="J9" s="1">
        <v>63321</v>
      </c>
      <c r="K9" s="7"/>
      <c r="L9" s="8"/>
      <c r="M9" s="26">
        <f t="shared" si="0"/>
        <v>1.747819989023721E-2</v>
      </c>
      <c r="N9" s="4">
        <f t="shared" si="1"/>
        <v>152866.66666666669</v>
      </c>
      <c r="O9" s="5">
        <f t="shared" si="2"/>
        <v>0.63366114260793727</v>
      </c>
      <c r="P9" s="5"/>
      <c r="Q9" s="22">
        <f t="shared" si="3"/>
        <v>22930.000000000004</v>
      </c>
      <c r="R9" s="22">
        <f t="shared" si="4"/>
        <v>91720.000000000015</v>
      </c>
      <c r="S9" s="22">
        <f t="shared" si="5"/>
        <v>38216.666666666672</v>
      </c>
      <c r="T9" s="22">
        <f t="shared" si="6"/>
        <v>19108.333333333336</v>
      </c>
      <c r="U9" s="22">
        <f t="shared" si="7"/>
        <v>2293</v>
      </c>
      <c r="V9" s="19">
        <f t="shared" si="8"/>
        <v>150573.66666666669</v>
      </c>
    </row>
    <row r="10" spans="1:22" ht="15" thickBot="1" x14ac:dyDescent="0.4">
      <c r="A10" s="44" t="s">
        <v>13</v>
      </c>
      <c r="B10" s="1">
        <v>109014</v>
      </c>
      <c r="C10" s="2"/>
      <c r="D10" s="1">
        <v>3285</v>
      </c>
      <c r="E10" s="2"/>
      <c r="F10" s="1">
        <v>84570</v>
      </c>
      <c r="G10" s="1">
        <v>5076</v>
      </c>
      <c r="H10" s="2">
        <v>153</v>
      </c>
      <c r="I10" s="1">
        <v>1669440</v>
      </c>
      <c r="J10" s="1">
        <v>77729</v>
      </c>
      <c r="K10" s="7"/>
      <c r="L10" s="8"/>
      <c r="M10" s="26">
        <f t="shared" si="0"/>
        <v>3.0133744289724256E-2</v>
      </c>
      <c r="N10" s="4">
        <f t="shared" si="1"/>
        <v>219000</v>
      </c>
      <c r="O10" s="5">
        <f t="shared" si="2"/>
        <v>0.61383561643835616</v>
      </c>
      <c r="P10" s="5"/>
      <c r="Q10" s="22">
        <f t="shared" si="3"/>
        <v>32850</v>
      </c>
      <c r="R10" s="22">
        <f t="shared" si="4"/>
        <v>131400</v>
      </c>
      <c r="S10" s="22">
        <f t="shared" si="5"/>
        <v>54750</v>
      </c>
      <c r="T10" s="22">
        <f t="shared" si="6"/>
        <v>27375</v>
      </c>
      <c r="U10" s="22">
        <f t="shared" si="7"/>
        <v>3285</v>
      </c>
      <c r="V10" s="19">
        <f t="shared" si="8"/>
        <v>215715</v>
      </c>
    </row>
    <row r="11" spans="1:22" ht="15" thickBot="1" x14ac:dyDescent="0.4">
      <c r="A11" s="44" t="s">
        <v>17</v>
      </c>
      <c r="B11" s="1">
        <v>107611</v>
      </c>
      <c r="C11" s="2"/>
      <c r="D11" s="1">
        <v>7938</v>
      </c>
      <c r="E11" s="2"/>
      <c r="F11" s="1">
        <v>8269</v>
      </c>
      <c r="G11" s="1">
        <v>15613</v>
      </c>
      <c r="H11" s="1">
        <v>1152</v>
      </c>
      <c r="I11" s="1">
        <v>856068</v>
      </c>
      <c r="J11" s="1">
        <v>124203</v>
      </c>
      <c r="K11" s="8"/>
      <c r="L11" s="8"/>
      <c r="M11" s="25"/>
      <c r="N11" s="4">
        <f t="shared" si="1"/>
        <v>529200</v>
      </c>
      <c r="O11" s="5">
        <f t="shared" si="2"/>
        <v>0.98437452758881328</v>
      </c>
      <c r="P11" s="5"/>
      <c r="Q11" s="22">
        <f>Q8*$N11</f>
        <v>35826840000</v>
      </c>
      <c r="R11" s="22">
        <f>R8*$N11</f>
        <v>143307360000</v>
      </c>
      <c r="S11" s="22">
        <f>S8*$N11</f>
        <v>59711400000.000008</v>
      </c>
      <c r="T11" s="22">
        <f>T8*$N11</f>
        <v>29855700000.000004</v>
      </c>
      <c r="U11" s="22">
        <f>U8*$N11</f>
        <v>3582684000</v>
      </c>
    </row>
    <row r="12" spans="1:22" ht="15" thickBot="1" x14ac:dyDescent="0.4">
      <c r="A12" s="44" t="s">
        <v>19</v>
      </c>
      <c r="B12" s="1">
        <v>87776</v>
      </c>
      <c r="C12" s="2"/>
      <c r="D12" s="1">
        <v>6584</v>
      </c>
      <c r="E12" s="2"/>
      <c r="F12" s="1">
        <v>14661</v>
      </c>
      <c r="G12" s="1">
        <v>6856</v>
      </c>
      <c r="H12" s="2">
        <v>514</v>
      </c>
      <c r="I12" s="1">
        <v>708180</v>
      </c>
      <c r="J12" s="1">
        <v>55318</v>
      </c>
      <c r="K12" s="7"/>
      <c r="L12" s="8"/>
      <c r="M12" s="24"/>
      <c r="N12" s="4"/>
      <c r="O12" s="5"/>
      <c r="P12" s="5"/>
    </row>
    <row r="13" spans="1:22" ht="15" thickBot="1" x14ac:dyDescent="0.4">
      <c r="A13" s="44" t="s">
        <v>16</v>
      </c>
      <c r="B13" s="1">
        <v>69381</v>
      </c>
      <c r="C13" s="2"/>
      <c r="D13" s="1">
        <v>2698</v>
      </c>
      <c r="E13" s="2"/>
      <c r="F13" s="1">
        <v>60915</v>
      </c>
      <c r="G13" s="1">
        <v>6535</v>
      </c>
      <c r="H13" s="2">
        <v>254</v>
      </c>
      <c r="I13" s="1">
        <v>886584</v>
      </c>
      <c r="J13" s="1">
        <v>83503</v>
      </c>
      <c r="K13" s="8"/>
      <c r="L13" s="8"/>
    </row>
    <row r="14" spans="1:22" ht="15" thickBot="1" x14ac:dyDescent="0.4">
      <c r="A14" s="44" t="s">
        <v>11</v>
      </c>
      <c r="B14" s="1">
        <v>68555</v>
      </c>
      <c r="C14" s="2"/>
      <c r="D14" s="1">
        <v>6114</v>
      </c>
      <c r="E14" s="2"/>
      <c r="F14" s="1">
        <v>13151</v>
      </c>
      <c r="G14" s="1">
        <v>6865</v>
      </c>
      <c r="H14" s="2">
        <v>612</v>
      </c>
      <c r="I14" s="1">
        <v>1107403</v>
      </c>
      <c r="J14" s="1">
        <v>110886</v>
      </c>
      <c r="K14" s="7"/>
      <c r="L14" s="8"/>
    </row>
    <row r="15" spans="1:22" ht="15" thickBot="1" x14ac:dyDescent="0.4">
      <c r="A15" s="44" t="s">
        <v>26</v>
      </c>
      <c r="B15" s="1">
        <v>65337</v>
      </c>
      <c r="C15" s="2"/>
      <c r="D15" s="1">
        <v>3108</v>
      </c>
      <c r="E15" s="2"/>
      <c r="F15" s="1">
        <v>57419</v>
      </c>
      <c r="G15" s="1">
        <v>10807</v>
      </c>
      <c r="H15" s="2">
        <v>514</v>
      </c>
      <c r="I15" s="1">
        <v>591962</v>
      </c>
      <c r="J15" s="1">
        <v>97915</v>
      </c>
      <c r="K15" s="8"/>
      <c r="L15" s="8"/>
    </row>
    <row r="16" spans="1:22" ht="15" thickBot="1" x14ac:dyDescent="0.4">
      <c r="A16" s="44" t="s">
        <v>33</v>
      </c>
      <c r="B16" s="1">
        <v>59974</v>
      </c>
      <c r="C16" s="2"/>
      <c r="D16" s="1">
        <v>1463</v>
      </c>
      <c r="E16" s="2"/>
      <c r="F16" s="1">
        <v>50575</v>
      </c>
      <c r="G16" s="1">
        <v>8240</v>
      </c>
      <c r="H16" s="2">
        <v>201</v>
      </c>
      <c r="I16" s="1">
        <v>599806</v>
      </c>
      <c r="J16" s="1">
        <v>82405</v>
      </c>
      <c r="K16" s="8"/>
      <c r="L16" s="8"/>
    </row>
    <row r="17" spans="1:12" ht="15" thickBot="1" x14ac:dyDescent="0.4">
      <c r="A17" s="44" t="s">
        <v>29</v>
      </c>
      <c r="B17" s="1">
        <v>59514</v>
      </c>
      <c r="C17" s="2"/>
      <c r="D17" s="1">
        <v>1661</v>
      </c>
      <c r="E17" s="2"/>
      <c r="F17" s="1">
        <v>50088</v>
      </c>
      <c r="G17" s="1">
        <v>6973</v>
      </c>
      <c r="H17" s="2">
        <v>195</v>
      </c>
      <c r="I17" s="1">
        <v>636096</v>
      </c>
      <c r="J17" s="1">
        <v>74523</v>
      </c>
      <c r="K17" s="7"/>
      <c r="L17" s="8"/>
    </row>
    <row r="18" spans="1:12" ht="15" thickBot="1" x14ac:dyDescent="0.4">
      <c r="A18" s="44" t="s">
        <v>24</v>
      </c>
      <c r="B18" s="1">
        <v>56238</v>
      </c>
      <c r="C18" s="2"/>
      <c r="D18" s="1">
        <v>1318</v>
      </c>
      <c r="E18" s="2"/>
      <c r="F18" s="1">
        <v>17215</v>
      </c>
      <c r="G18" s="1">
        <v>5362</v>
      </c>
      <c r="H18" s="2">
        <v>126</v>
      </c>
      <c r="I18" s="1">
        <v>791285</v>
      </c>
      <c r="J18" s="1">
        <v>75446</v>
      </c>
      <c r="K18" s="7"/>
      <c r="L18" s="8"/>
    </row>
    <row r="19" spans="1:12" ht="15" thickBot="1" x14ac:dyDescent="0.4">
      <c r="A19" s="44" t="s">
        <v>14</v>
      </c>
      <c r="B19" s="1">
        <v>52575</v>
      </c>
      <c r="C19" s="2"/>
      <c r="D19" s="1">
        <v>3160</v>
      </c>
      <c r="E19" s="2"/>
      <c r="F19" s="1">
        <v>9623</v>
      </c>
      <c r="G19" s="1">
        <v>11309</v>
      </c>
      <c r="H19" s="2">
        <v>680</v>
      </c>
      <c r="I19" s="1">
        <v>648505</v>
      </c>
      <c r="J19" s="1">
        <v>139500</v>
      </c>
      <c r="K19" s="7"/>
      <c r="L19" s="8"/>
    </row>
    <row r="20" spans="1:12" ht="15" thickBot="1" x14ac:dyDescent="0.4">
      <c r="A20" s="44" t="s">
        <v>21</v>
      </c>
      <c r="B20" s="1">
        <v>47151</v>
      </c>
      <c r="C20" s="2"/>
      <c r="D20" s="1">
        <v>2779</v>
      </c>
      <c r="E20" s="2"/>
      <c r="F20" s="1">
        <v>33662</v>
      </c>
      <c r="G20" s="1">
        <v>4034</v>
      </c>
      <c r="H20" s="2">
        <v>238</v>
      </c>
      <c r="I20" s="1">
        <v>680687</v>
      </c>
      <c r="J20" s="1">
        <v>58233</v>
      </c>
      <c r="K20" s="7"/>
      <c r="L20" s="8"/>
    </row>
    <row r="21" spans="1:12" ht="15" thickBot="1" x14ac:dyDescent="0.4">
      <c r="A21" s="3" t="s">
        <v>23</v>
      </c>
      <c r="B21" s="1">
        <v>45913</v>
      </c>
      <c r="C21" s="2"/>
      <c r="D21" s="1">
        <v>4287</v>
      </c>
      <c r="E21" s="2"/>
      <c r="F21" s="1">
        <v>32158</v>
      </c>
      <c r="G21" s="1">
        <v>12878</v>
      </c>
      <c r="H21" s="1">
        <v>1202</v>
      </c>
      <c r="I21" s="1">
        <v>402350</v>
      </c>
      <c r="J21" s="1">
        <v>112852</v>
      </c>
      <c r="K21" s="8"/>
      <c r="L21" s="8"/>
    </row>
    <row r="22" spans="1:12" ht="15" thickBot="1" x14ac:dyDescent="0.4">
      <c r="A22" s="3" t="s">
        <v>27</v>
      </c>
      <c r="B22" s="1">
        <v>43140</v>
      </c>
      <c r="C22" s="2"/>
      <c r="D22" s="1">
        <v>2578</v>
      </c>
      <c r="E22" s="2"/>
      <c r="F22" s="1">
        <v>7991</v>
      </c>
      <c r="G22" s="1">
        <v>6408</v>
      </c>
      <c r="H22" s="2">
        <v>383</v>
      </c>
      <c r="I22" s="1">
        <v>431883</v>
      </c>
      <c r="J22" s="1">
        <v>64152</v>
      </c>
      <c r="K22" s="7"/>
      <c r="L22" s="8"/>
    </row>
    <row r="23" spans="1:12" ht="15" thickBot="1" x14ac:dyDescent="0.4">
      <c r="A23" s="3" t="s">
        <v>20</v>
      </c>
      <c r="B23" s="1">
        <v>37235</v>
      </c>
      <c r="C23" s="2"/>
      <c r="D23" s="2">
        <v>556</v>
      </c>
      <c r="E23" s="2"/>
      <c r="F23" s="1">
        <v>11986</v>
      </c>
      <c r="G23" s="1">
        <v>5452</v>
      </c>
      <c r="H23" s="2">
        <v>81</v>
      </c>
      <c r="I23" s="1">
        <v>718304</v>
      </c>
      <c r="J23" s="1">
        <v>105182</v>
      </c>
      <c r="K23" s="7"/>
      <c r="L23" s="8"/>
    </row>
    <row r="24" spans="1:12" ht="15" thickBot="1" x14ac:dyDescent="0.4">
      <c r="A24" s="3" t="s">
        <v>32</v>
      </c>
      <c r="B24" s="1">
        <v>33763</v>
      </c>
      <c r="C24" s="2"/>
      <c r="D24" s="1">
        <v>1432</v>
      </c>
      <c r="E24" s="2"/>
      <c r="F24" s="1">
        <v>2624</v>
      </c>
      <c r="G24" s="1">
        <v>5987</v>
      </c>
      <c r="H24" s="2">
        <v>254</v>
      </c>
      <c r="I24" s="1">
        <v>529643</v>
      </c>
      <c r="J24" s="1">
        <v>93914</v>
      </c>
      <c r="K24" s="7"/>
      <c r="L24" s="8"/>
    </row>
    <row r="25" spans="1:12" ht="15" thickBot="1" x14ac:dyDescent="0.4">
      <c r="A25" s="3" t="s">
        <v>36</v>
      </c>
      <c r="B25" s="1">
        <v>32064</v>
      </c>
      <c r="C25" s="2"/>
      <c r="D25" s="2">
        <v>891</v>
      </c>
      <c r="E25" s="2"/>
      <c r="F25" s="1">
        <v>12307</v>
      </c>
      <c r="G25" s="1">
        <v>6539</v>
      </c>
      <c r="H25" s="2">
        <v>182</v>
      </c>
      <c r="I25" s="1">
        <v>358319</v>
      </c>
      <c r="J25" s="1">
        <v>73079</v>
      </c>
      <c r="K25" s="8"/>
      <c r="L25" s="8"/>
    </row>
    <row r="26" spans="1:12" ht="15" thickBot="1" x14ac:dyDescent="0.4">
      <c r="A26" s="3" t="s">
        <v>18</v>
      </c>
      <c r="B26" s="1">
        <v>31155</v>
      </c>
      <c r="C26" s="2"/>
      <c r="D26" s="1">
        <v>1667</v>
      </c>
      <c r="E26" s="2"/>
      <c r="F26" s="1">
        <v>24245</v>
      </c>
      <c r="G26" s="1">
        <v>5410</v>
      </c>
      <c r="H26" s="2">
        <v>289</v>
      </c>
      <c r="I26" s="1">
        <v>293284</v>
      </c>
      <c r="J26" s="1">
        <v>50929</v>
      </c>
      <c r="K26" s="8"/>
      <c r="L26" s="8"/>
    </row>
    <row r="27" spans="1:12" ht="15" thickBot="1" x14ac:dyDescent="0.4">
      <c r="A27" s="44" t="s">
        <v>9</v>
      </c>
      <c r="B27" s="1">
        <v>30840</v>
      </c>
      <c r="C27" s="2"/>
      <c r="D27" s="1">
        <v>1294</v>
      </c>
      <c r="E27" s="2"/>
      <c r="F27" s="1">
        <v>19734</v>
      </c>
      <c r="G27" s="1">
        <v>4050</v>
      </c>
      <c r="H27" s="2">
        <v>170</v>
      </c>
      <c r="I27" s="1">
        <v>495498</v>
      </c>
      <c r="J27" s="1">
        <v>65070</v>
      </c>
      <c r="K27" s="7"/>
      <c r="L27" s="8"/>
    </row>
    <row r="28" spans="1:12" ht="15" thickBot="1" x14ac:dyDescent="0.4">
      <c r="A28" s="3" t="s">
        <v>25</v>
      </c>
      <c r="B28" s="1">
        <v>27897</v>
      </c>
      <c r="C28" s="2"/>
      <c r="D28" s="2">
        <v>683</v>
      </c>
      <c r="E28" s="2"/>
      <c r="F28" s="1">
        <v>14897</v>
      </c>
      <c r="G28" s="1">
        <v>5418</v>
      </c>
      <c r="H28" s="2">
        <v>133</v>
      </c>
      <c r="I28" s="1">
        <v>362219</v>
      </c>
      <c r="J28" s="1">
        <v>70351</v>
      </c>
      <c r="K28" s="7"/>
      <c r="L28" s="8"/>
    </row>
    <row r="29" spans="1:12" ht="15" thickBot="1" x14ac:dyDescent="0.4">
      <c r="A29" s="3" t="s">
        <v>41</v>
      </c>
      <c r="B29" s="1">
        <v>26894</v>
      </c>
      <c r="C29" s="53">
        <v>154</v>
      </c>
      <c r="D29" s="2">
        <v>694</v>
      </c>
      <c r="E29" s="58">
        <v>1</v>
      </c>
      <c r="F29" s="1">
        <v>9287</v>
      </c>
      <c r="G29" s="1">
        <v>8524</v>
      </c>
      <c r="H29" s="2">
        <v>220</v>
      </c>
      <c r="I29" s="1">
        <v>272750</v>
      </c>
      <c r="J29" s="1">
        <v>86448</v>
      </c>
      <c r="K29" s="7"/>
      <c r="L29" s="8"/>
    </row>
    <row r="30" spans="1:12" ht="15" thickBot="1" x14ac:dyDescent="0.4">
      <c r="A30" s="3" t="s">
        <v>22</v>
      </c>
      <c r="B30" s="1">
        <v>25763</v>
      </c>
      <c r="C30" s="2"/>
      <c r="D30" s="2">
        <v>757</v>
      </c>
      <c r="E30" s="2"/>
      <c r="F30" s="1">
        <v>4885</v>
      </c>
      <c r="G30" s="1">
        <v>4425</v>
      </c>
      <c r="H30" s="2">
        <v>130</v>
      </c>
      <c r="I30" s="1">
        <v>513566</v>
      </c>
      <c r="J30" s="1">
        <v>88205</v>
      </c>
      <c r="K30" s="7"/>
      <c r="L30" s="8"/>
    </row>
    <row r="31" spans="1:12" ht="15" thickBot="1" x14ac:dyDescent="0.4">
      <c r="A31" s="3" t="s">
        <v>30</v>
      </c>
      <c r="B31" s="1">
        <v>23424</v>
      </c>
      <c r="C31" s="2"/>
      <c r="D31" s="1">
        <v>1011</v>
      </c>
      <c r="E31" s="2"/>
      <c r="F31" s="1">
        <v>5171</v>
      </c>
      <c r="G31" s="1">
        <v>7871</v>
      </c>
      <c r="H31" s="2">
        <v>340</v>
      </c>
      <c r="I31" s="1">
        <v>272513</v>
      </c>
      <c r="J31" s="1">
        <v>91566</v>
      </c>
      <c r="K31" s="7"/>
      <c r="L31" s="8"/>
    </row>
    <row r="32" spans="1:12" ht="15" thickBot="1" x14ac:dyDescent="0.4">
      <c r="A32" s="3" t="s">
        <v>35</v>
      </c>
      <c r="B32" s="1">
        <v>19588</v>
      </c>
      <c r="C32" s="2"/>
      <c r="D32" s="1">
        <v>1001</v>
      </c>
      <c r="E32" s="2"/>
      <c r="F32" s="1">
        <v>14552</v>
      </c>
      <c r="G32" s="1">
        <v>3192</v>
      </c>
      <c r="H32" s="2">
        <v>163</v>
      </c>
      <c r="I32" s="1">
        <v>365292</v>
      </c>
      <c r="J32" s="1">
        <v>59519</v>
      </c>
      <c r="K32" s="7"/>
      <c r="L32" s="8"/>
    </row>
    <row r="33" spans="1:12" ht="15" thickBot="1" x14ac:dyDescent="0.4">
      <c r="A33" s="3" t="s">
        <v>28</v>
      </c>
      <c r="B33" s="1">
        <v>18784</v>
      </c>
      <c r="C33" s="2"/>
      <c r="D33" s="2">
        <v>163</v>
      </c>
      <c r="E33" s="2"/>
      <c r="F33" s="1">
        <v>8287</v>
      </c>
      <c r="G33" s="1">
        <v>5859</v>
      </c>
      <c r="H33" s="2">
        <v>51</v>
      </c>
      <c r="I33" s="1">
        <v>304738</v>
      </c>
      <c r="J33" s="1">
        <v>95054</v>
      </c>
      <c r="K33" s="8"/>
      <c r="L33" s="8"/>
    </row>
    <row r="34" spans="1:12" ht="15" thickBot="1" x14ac:dyDescent="0.4">
      <c r="A34" s="3" t="s">
        <v>50</v>
      </c>
      <c r="B34" s="1">
        <v>18221</v>
      </c>
      <c r="C34" s="2"/>
      <c r="D34" s="2">
        <v>257</v>
      </c>
      <c r="E34" s="2"/>
      <c r="F34" s="1">
        <v>5865</v>
      </c>
      <c r="G34" s="1">
        <v>9419</v>
      </c>
      <c r="H34" s="2">
        <v>133</v>
      </c>
      <c r="I34" s="1">
        <v>163368</v>
      </c>
      <c r="J34" s="1">
        <v>84454</v>
      </c>
      <c r="K34" s="7"/>
      <c r="L34" s="8"/>
    </row>
    <row r="35" spans="1:12" ht="15" thickBot="1" x14ac:dyDescent="0.4">
      <c r="A35" s="3" t="s">
        <v>34</v>
      </c>
      <c r="B35" s="1">
        <v>17375</v>
      </c>
      <c r="C35" s="2"/>
      <c r="D35" s="2">
        <v>240</v>
      </c>
      <c r="E35" s="2"/>
      <c r="F35" s="1">
        <v>5567</v>
      </c>
      <c r="G35" s="1">
        <v>5757</v>
      </c>
      <c r="H35" s="2">
        <v>80</v>
      </c>
      <c r="I35" s="1">
        <v>271866</v>
      </c>
      <c r="J35" s="1">
        <v>90087</v>
      </c>
      <c r="K35" s="7"/>
      <c r="L35" s="8"/>
    </row>
    <row r="36" spans="1:12" ht="15" thickBot="1" x14ac:dyDescent="0.4">
      <c r="A36" s="3" t="s">
        <v>40</v>
      </c>
      <c r="B36" s="1">
        <v>16606</v>
      </c>
      <c r="C36" s="2"/>
      <c r="D36" s="2">
        <v>912</v>
      </c>
      <c r="E36" s="2"/>
      <c r="F36" s="1">
        <v>14121</v>
      </c>
      <c r="G36" s="1">
        <v>15675</v>
      </c>
      <c r="H36" s="2">
        <v>861</v>
      </c>
      <c r="I36" s="1">
        <v>224993</v>
      </c>
      <c r="J36" s="1">
        <v>212386</v>
      </c>
      <c r="K36" s="8"/>
      <c r="L36" s="8"/>
    </row>
    <row r="37" spans="1:12" ht="15" thickBot="1" x14ac:dyDescent="0.4">
      <c r="A37" s="44" t="s">
        <v>38</v>
      </c>
      <c r="B37" s="1">
        <v>14363</v>
      </c>
      <c r="C37" s="2"/>
      <c r="D37" s="2">
        <v>538</v>
      </c>
      <c r="E37" s="2"/>
      <c r="F37" s="1">
        <v>10119</v>
      </c>
      <c r="G37" s="1">
        <v>3215</v>
      </c>
      <c r="H37" s="2">
        <v>120</v>
      </c>
      <c r="I37" s="1">
        <v>368152</v>
      </c>
      <c r="J37" s="1">
        <v>82404</v>
      </c>
      <c r="K37" s="7"/>
      <c r="L37" s="8"/>
    </row>
    <row r="38" spans="1:12" ht="15" thickBot="1" x14ac:dyDescent="0.4">
      <c r="A38" s="3" t="s">
        <v>31</v>
      </c>
      <c r="B38" s="1">
        <v>14362</v>
      </c>
      <c r="C38" s="2"/>
      <c r="D38" s="2">
        <v>494</v>
      </c>
      <c r="E38" s="2"/>
      <c r="F38" s="1">
        <v>4323</v>
      </c>
      <c r="G38" s="1">
        <v>4663</v>
      </c>
      <c r="H38" s="2">
        <v>160</v>
      </c>
      <c r="I38" s="1">
        <v>290098</v>
      </c>
      <c r="J38" s="1">
        <v>94183</v>
      </c>
      <c r="K38" s="7"/>
      <c r="L38" s="8"/>
    </row>
    <row r="39" spans="1:12" ht="15" thickBot="1" x14ac:dyDescent="0.4">
      <c r="A39" s="3" t="s">
        <v>45</v>
      </c>
      <c r="B39" s="1">
        <v>13095</v>
      </c>
      <c r="C39" s="53">
        <v>50</v>
      </c>
      <c r="D39" s="2">
        <v>262</v>
      </c>
      <c r="E39" s="2"/>
      <c r="F39" s="1">
        <v>4794</v>
      </c>
      <c r="G39" s="1">
        <v>4495</v>
      </c>
      <c r="H39" s="2">
        <v>90</v>
      </c>
      <c r="I39" s="1">
        <v>161705</v>
      </c>
      <c r="J39" s="1">
        <v>55506</v>
      </c>
      <c r="K39" s="7"/>
      <c r="L39" s="8"/>
    </row>
    <row r="40" spans="1:12" ht="15" thickBot="1" x14ac:dyDescent="0.4">
      <c r="A40" s="44" t="s">
        <v>46</v>
      </c>
      <c r="B40" s="1">
        <v>11510</v>
      </c>
      <c r="C40" s="2"/>
      <c r="D40" s="2">
        <v>372</v>
      </c>
      <c r="E40" s="2"/>
      <c r="F40" s="1">
        <v>2994</v>
      </c>
      <c r="G40" s="1">
        <v>2909</v>
      </c>
      <c r="H40" s="2">
        <v>94</v>
      </c>
      <c r="I40" s="1">
        <v>298278</v>
      </c>
      <c r="J40" s="1">
        <v>75380</v>
      </c>
      <c r="K40" s="7"/>
      <c r="L40" s="8"/>
    </row>
    <row r="41" spans="1:12" ht="15" thickBot="1" x14ac:dyDescent="0.4">
      <c r="A41" s="44" t="s">
        <v>44</v>
      </c>
      <c r="B41" s="1">
        <v>10990</v>
      </c>
      <c r="C41" s="2"/>
      <c r="D41" s="2">
        <v>480</v>
      </c>
      <c r="E41" s="2"/>
      <c r="F41" s="1">
        <v>5526</v>
      </c>
      <c r="G41" s="1">
        <v>5241</v>
      </c>
      <c r="H41" s="2">
        <v>229</v>
      </c>
      <c r="I41" s="1">
        <v>308105</v>
      </c>
      <c r="J41" s="1">
        <v>146939</v>
      </c>
      <c r="K41" s="7"/>
      <c r="L41" s="8"/>
    </row>
    <row r="42" spans="1:12" ht="15" thickBot="1" x14ac:dyDescent="0.4">
      <c r="A42" s="3" t="s">
        <v>43</v>
      </c>
      <c r="B42" s="1">
        <v>10889</v>
      </c>
      <c r="C42" s="2"/>
      <c r="D42" s="2">
        <v>505</v>
      </c>
      <c r="E42" s="2"/>
      <c r="F42" s="1">
        <v>3786</v>
      </c>
      <c r="G42" s="1">
        <v>11182</v>
      </c>
      <c r="H42" s="2">
        <v>519</v>
      </c>
      <c r="I42" s="1">
        <v>98201</v>
      </c>
      <c r="J42" s="1">
        <v>100847</v>
      </c>
      <c r="K42" s="8"/>
      <c r="L42" s="8"/>
    </row>
    <row r="43" spans="1:12" ht="21.5" thickBot="1" x14ac:dyDescent="0.4">
      <c r="A43" s="3" t="s">
        <v>63</v>
      </c>
      <c r="B43" s="1">
        <v>10128</v>
      </c>
      <c r="C43" s="2"/>
      <c r="D43" s="2">
        <v>541</v>
      </c>
      <c r="E43" s="2"/>
      <c r="F43" s="1">
        <v>8405</v>
      </c>
      <c r="G43" s="1">
        <v>14351</v>
      </c>
      <c r="H43" s="2">
        <v>767</v>
      </c>
      <c r="I43" s="1">
        <v>84173</v>
      </c>
      <c r="J43" s="1">
        <v>119268</v>
      </c>
      <c r="K43" s="8"/>
      <c r="L43" s="8"/>
    </row>
    <row r="44" spans="1:12" ht="15" thickBot="1" x14ac:dyDescent="0.4">
      <c r="A44" s="3" t="s">
        <v>37</v>
      </c>
      <c r="B44" s="1">
        <v>7444</v>
      </c>
      <c r="C44" s="2"/>
      <c r="D44" s="2">
        <v>195</v>
      </c>
      <c r="E44" s="2"/>
      <c r="F44" s="1">
        <v>4618</v>
      </c>
      <c r="G44" s="1">
        <v>1765</v>
      </c>
      <c r="H44" s="2">
        <v>46</v>
      </c>
      <c r="I44" s="1">
        <v>213749</v>
      </c>
      <c r="J44" s="1">
        <v>50679</v>
      </c>
      <c r="K44" s="7"/>
      <c r="L44" s="8"/>
    </row>
    <row r="45" spans="1:12" ht="15" thickBot="1" x14ac:dyDescent="0.4">
      <c r="A45" s="3" t="s">
        <v>54</v>
      </c>
      <c r="B45" s="1">
        <v>6419</v>
      </c>
      <c r="C45" s="2"/>
      <c r="D45" s="2">
        <v>84</v>
      </c>
      <c r="E45" s="2"/>
      <c r="F45" s="2">
        <v>781</v>
      </c>
      <c r="G45" s="1">
        <v>7256</v>
      </c>
      <c r="H45" s="2">
        <v>95</v>
      </c>
      <c r="I45" s="1">
        <v>75077</v>
      </c>
      <c r="J45" s="1">
        <v>84865</v>
      </c>
      <c r="K45" s="8"/>
      <c r="L45" s="8"/>
    </row>
    <row r="46" spans="1:12" ht="15" thickBot="1" x14ac:dyDescent="0.4">
      <c r="A46" s="3" t="s">
        <v>42</v>
      </c>
      <c r="B46" s="1">
        <v>5598</v>
      </c>
      <c r="C46" s="2"/>
      <c r="D46" s="2">
        <v>347</v>
      </c>
      <c r="E46" s="2"/>
      <c r="F46" s="2">
        <v>893</v>
      </c>
      <c r="G46" s="1">
        <v>4117</v>
      </c>
      <c r="H46" s="2">
        <v>255</v>
      </c>
      <c r="I46" s="1">
        <v>129648</v>
      </c>
      <c r="J46" s="1">
        <v>95350</v>
      </c>
      <c r="K46" s="8"/>
      <c r="L46" s="8"/>
    </row>
    <row r="47" spans="1:12" ht="15" thickBot="1" x14ac:dyDescent="0.4">
      <c r="A47" s="3" t="s">
        <v>49</v>
      </c>
      <c r="B47" s="1">
        <v>4645</v>
      </c>
      <c r="C47" s="2"/>
      <c r="D47" s="2">
        <v>90</v>
      </c>
      <c r="E47" s="2"/>
      <c r="F47" s="2">
        <v>945</v>
      </c>
      <c r="G47" s="1">
        <v>2599</v>
      </c>
      <c r="H47" s="2">
        <v>50</v>
      </c>
      <c r="I47" s="1">
        <v>80060</v>
      </c>
      <c r="J47" s="1">
        <v>44800</v>
      </c>
      <c r="K47" s="7"/>
      <c r="L47" s="8"/>
    </row>
    <row r="48" spans="1:12" ht="15" thickBot="1" x14ac:dyDescent="0.4">
      <c r="A48" s="3" t="s">
        <v>53</v>
      </c>
      <c r="B48" s="1">
        <v>3362</v>
      </c>
      <c r="C48" s="2"/>
      <c r="D48" s="2">
        <v>78</v>
      </c>
      <c r="E48" s="2"/>
      <c r="F48" s="2">
        <v>240</v>
      </c>
      <c r="G48" s="1">
        <v>4412</v>
      </c>
      <c r="H48" s="2">
        <v>102</v>
      </c>
      <c r="I48" s="1">
        <v>98689</v>
      </c>
      <c r="J48" s="1">
        <v>129503</v>
      </c>
      <c r="K48" s="8"/>
      <c r="L48" s="8"/>
    </row>
    <row r="49" spans="1:12" ht="15" thickBot="1" x14ac:dyDescent="0.4">
      <c r="A49" s="3" t="s">
        <v>39</v>
      </c>
      <c r="B49" s="1">
        <v>3017</v>
      </c>
      <c r="C49" s="2"/>
      <c r="D49" s="2">
        <v>103</v>
      </c>
      <c r="E49" s="2"/>
      <c r="F49" s="2">
        <v>424</v>
      </c>
      <c r="G49" s="1">
        <v>2244</v>
      </c>
      <c r="H49" s="2">
        <v>77</v>
      </c>
      <c r="I49" s="1">
        <v>91821</v>
      </c>
      <c r="J49" s="1">
        <v>68308</v>
      </c>
      <c r="K49" s="7"/>
      <c r="L49" s="8"/>
    </row>
    <row r="50" spans="1:12" ht="15" thickBot="1" x14ac:dyDescent="0.4">
      <c r="A50" s="3" t="s">
        <v>56</v>
      </c>
      <c r="B50" s="1">
        <v>2629</v>
      </c>
      <c r="C50" s="2"/>
      <c r="D50" s="2">
        <v>92</v>
      </c>
      <c r="E50" s="2"/>
      <c r="F50" s="2">
        <v>682</v>
      </c>
      <c r="G50" s="1">
        <v>1467</v>
      </c>
      <c r="H50" s="2">
        <v>51</v>
      </c>
      <c r="I50" s="1">
        <v>156960</v>
      </c>
      <c r="J50" s="1">
        <v>87582</v>
      </c>
      <c r="K50" s="8"/>
      <c r="L50" s="8"/>
    </row>
    <row r="51" spans="1:12" ht="15" thickBot="1" x14ac:dyDescent="0.4">
      <c r="A51" s="3" t="s">
        <v>55</v>
      </c>
      <c r="B51" s="1">
        <v>1282</v>
      </c>
      <c r="C51" s="2"/>
      <c r="D51" s="2">
        <v>20</v>
      </c>
      <c r="E51" s="2"/>
      <c r="F51" s="2">
        <v>296</v>
      </c>
      <c r="G51" s="1">
        <v>2215</v>
      </c>
      <c r="H51" s="2">
        <v>35</v>
      </c>
      <c r="I51" s="1">
        <v>39160</v>
      </c>
      <c r="J51" s="1">
        <v>67662</v>
      </c>
      <c r="K51" s="7"/>
      <c r="L51" s="8"/>
    </row>
    <row r="52" spans="1:12" ht="15" thickBot="1" x14ac:dyDescent="0.4">
      <c r="A52" s="3" t="s">
        <v>48</v>
      </c>
      <c r="B52" s="1">
        <v>1184</v>
      </c>
      <c r="C52" s="2"/>
      <c r="D52" s="2">
        <v>56</v>
      </c>
      <c r="E52" s="2"/>
      <c r="F52" s="2">
        <v>198</v>
      </c>
      <c r="G52" s="1">
        <v>1897</v>
      </c>
      <c r="H52" s="2">
        <v>90</v>
      </c>
      <c r="I52" s="1">
        <v>59860</v>
      </c>
      <c r="J52" s="1">
        <v>95931</v>
      </c>
      <c r="K52" s="8"/>
      <c r="L52" s="8"/>
    </row>
    <row r="53" spans="1:12" ht="15" thickBot="1" x14ac:dyDescent="0.4">
      <c r="A53" s="3" t="s">
        <v>47</v>
      </c>
      <c r="B53" s="2">
        <v>835</v>
      </c>
      <c r="C53" s="2"/>
      <c r="D53" s="2">
        <v>17</v>
      </c>
      <c r="E53" s="2"/>
      <c r="F53" s="2">
        <v>132</v>
      </c>
      <c r="G53" s="2">
        <v>590</v>
      </c>
      <c r="H53" s="2">
        <v>12</v>
      </c>
      <c r="I53" s="1">
        <v>83301</v>
      </c>
      <c r="J53" s="1">
        <v>58834</v>
      </c>
      <c r="K53" s="7"/>
      <c r="L53" s="8"/>
    </row>
    <row r="54" spans="1:12" ht="15" thickBot="1" x14ac:dyDescent="0.4">
      <c r="A54" s="3" t="s">
        <v>52</v>
      </c>
      <c r="B54" s="2">
        <v>792</v>
      </c>
      <c r="C54" s="2"/>
      <c r="D54" s="2">
        <v>12</v>
      </c>
      <c r="E54" s="2"/>
      <c r="F54" s="2">
        <v>273</v>
      </c>
      <c r="G54" s="1">
        <v>1083</v>
      </c>
      <c r="H54" s="2">
        <v>16</v>
      </c>
      <c r="I54" s="1">
        <v>96096</v>
      </c>
      <c r="J54" s="1">
        <v>131360</v>
      </c>
      <c r="K54" s="8"/>
      <c r="L54" s="8"/>
    </row>
    <row r="55" spans="1:12" ht="15" thickBot="1" x14ac:dyDescent="0.4">
      <c r="A55" s="3" t="s">
        <v>51</v>
      </c>
      <c r="B55" s="2">
        <v>766</v>
      </c>
      <c r="C55" s="2"/>
      <c r="D55" s="2">
        <v>21</v>
      </c>
      <c r="E55" s="2"/>
      <c r="F55" s="2">
        <v>174</v>
      </c>
      <c r="G55" s="2">
        <v>717</v>
      </c>
      <c r="H55" s="2">
        <v>20</v>
      </c>
      <c r="I55" s="1">
        <v>75066</v>
      </c>
      <c r="J55" s="1">
        <v>70235</v>
      </c>
      <c r="K55" s="7"/>
      <c r="L55" s="8"/>
    </row>
    <row r="56" spans="1:12" ht="15" thickBot="1" x14ac:dyDescent="0.4">
      <c r="A56" s="3" t="s">
        <v>64</v>
      </c>
      <c r="B56" s="2">
        <v>231</v>
      </c>
      <c r="C56" s="53">
        <v>5</v>
      </c>
      <c r="D56" s="2">
        <v>5</v>
      </c>
      <c r="E56" s="2"/>
      <c r="F56" s="2">
        <v>52</v>
      </c>
      <c r="G56" s="2"/>
      <c r="H56" s="2"/>
      <c r="I56" s="1">
        <v>10833</v>
      </c>
      <c r="J56" s="2"/>
      <c r="K56" s="8"/>
      <c r="L56" s="7"/>
    </row>
    <row r="57" spans="1:12" ht="21.5" thickBot="1" x14ac:dyDescent="0.4">
      <c r="A57" s="3" t="s">
        <v>67</v>
      </c>
      <c r="B57" s="2">
        <v>31</v>
      </c>
      <c r="C57" s="2"/>
      <c r="D57" s="2">
        <v>2</v>
      </c>
      <c r="E57" s="2"/>
      <c r="F57" s="2">
        <v>10</v>
      </c>
      <c r="G57" s="2"/>
      <c r="H57" s="2"/>
      <c r="I57" s="1">
        <v>8217</v>
      </c>
      <c r="J57" s="2"/>
      <c r="K57" s="7"/>
      <c r="L57" s="7"/>
    </row>
    <row r="58" spans="1:12" ht="15" thickBot="1" x14ac:dyDescent="0.4">
      <c r="A58" s="3" t="s">
        <v>65</v>
      </c>
      <c r="B58" s="1">
        <v>6877</v>
      </c>
      <c r="C58" s="53">
        <v>57</v>
      </c>
      <c r="D58" s="2">
        <v>151</v>
      </c>
      <c r="E58" s="58">
        <v>2</v>
      </c>
      <c r="F58" s="1">
        <v>5607</v>
      </c>
      <c r="G58" s="1">
        <v>2030</v>
      </c>
      <c r="H58" s="2">
        <v>45</v>
      </c>
      <c r="I58" s="1">
        <v>13022</v>
      </c>
      <c r="J58" s="1">
        <v>3845</v>
      </c>
      <c r="K58" s="7"/>
      <c r="L58" s="7"/>
    </row>
    <row r="59" spans="1:12" ht="21.5" thickBot="1" x14ac:dyDescent="0.4">
      <c r="A59" s="60" t="s">
        <v>66</v>
      </c>
      <c r="B59" s="61">
        <v>78</v>
      </c>
      <c r="C59" s="66">
        <v>2</v>
      </c>
      <c r="D59" s="61">
        <v>6</v>
      </c>
      <c r="E59" s="61"/>
      <c r="F59" s="61">
        <v>8</v>
      </c>
      <c r="G59" s="61"/>
      <c r="H59" s="61"/>
      <c r="I59" s="62">
        <v>2706</v>
      </c>
      <c r="J59" s="61"/>
      <c r="K59" s="63"/>
      <c r="L59" s="45"/>
    </row>
  </sheetData>
  <mergeCells count="2">
    <mergeCell ref="L1:N1"/>
    <mergeCell ref="Q1:U1"/>
  </mergeCells>
  <hyperlinks>
    <hyperlink ref="A5" r:id="rId1" display="https://www.worldometers.info/coronavirus/usa/new-york/" xr:uid="{FC320CF1-7C07-4602-BAA4-7F3FC246042F}"/>
    <hyperlink ref="A6" r:id="rId2" display="https://www.worldometers.info/coronavirus/usa/california/" xr:uid="{B69C455C-96CC-4293-8A8B-0E63B1548650}"/>
    <hyperlink ref="A7" r:id="rId3" display="https://www.worldometers.info/coronavirus/usa/new-jersey/" xr:uid="{311050B6-66D9-41E3-A3B3-5C6FA77DD4A6}"/>
    <hyperlink ref="A8" r:id="rId4" display="https://www.worldometers.info/coronavirus/usa/illinois/" xr:uid="{ACD0C584-A9AD-4206-BAFC-59B8D262D6BB}"/>
    <hyperlink ref="A9" r:id="rId5" display="https://www.worldometers.info/coronavirus/usa/texas/" xr:uid="{9E0DE523-DA2C-4853-9E34-2E7C2F0D3AA1}"/>
    <hyperlink ref="A10" r:id="rId6" display="https://www.worldometers.info/coronavirus/usa/florida/" xr:uid="{766E20A1-C049-4682-BB49-B5CE99A91439}"/>
    <hyperlink ref="A11" r:id="rId7" display="https://www.worldometers.info/coronavirus/usa/massachusetts/" xr:uid="{3D7393DB-7865-4C46-A1A2-945BA4EC5CC0}"/>
    <hyperlink ref="A12" r:id="rId8" display="https://www.worldometers.info/coronavirus/usa/pennsylvania/" xr:uid="{E5230D4C-F847-4BAB-ACFC-495E40C5304D}"/>
    <hyperlink ref="A13" r:id="rId9" display="https://www.worldometers.info/coronavirus/usa/georgia/" xr:uid="{62A07139-0A62-4203-94F2-F3E8BF9FDD5E}"/>
    <hyperlink ref="A14" r:id="rId10" display="https://www.worldometers.info/coronavirus/usa/michigan/" xr:uid="{6D51295A-16AF-4A3B-BE05-B5C914195216}"/>
    <hyperlink ref="A15" r:id="rId11" display="https://www.worldometers.info/coronavirus/usa/maryland/" xr:uid="{A9DBEE99-B2C7-435F-8A5A-503E2141B20F}"/>
    <hyperlink ref="A16" r:id="rId12" display="https://www.worldometers.info/coronavirus/usa/arizona/" xr:uid="{20B92373-777B-4B44-B2A9-DE1BE45925AB}"/>
    <hyperlink ref="A17" r:id="rId13" display="https://www.worldometers.info/coronavirus/usa/virginia/" xr:uid="{5EE8AB16-5392-4709-BD1D-228B631F35CF}"/>
    <hyperlink ref="A18" r:id="rId14" display="https://www.worldometers.info/coronavirus/usa/north-carolina/" xr:uid="{7A582A1D-8090-451D-B260-92329A9A49E8}"/>
    <hyperlink ref="A19" r:id="rId15" display="https://www.worldometers.info/coronavirus/usa/louisiana/" xr:uid="{C553746C-F3B6-4BF4-8C06-9E0C9DF87B6A}"/>
    <hyperlink ref="A20" r:id="rId16" display="https://www.worldometers.info/coronavirus/usa/ohio/" xr:uid="{1114AD4A-D13D-49E1-844E-2B1E7A5F5CCF}"/>
    <hyperlink ref="A27" r:id="rId17" display="https://www.worldometers.info/coronavirus/usa/washington/" xr:uid="{F79FCA3B-5FF1-4BA6-AD50-ECEAB837F2A9}"/>
    <hyperlink ref="A37" r:id="rId18" display="https://www.worldometers.info/coronavirus/usa/kentucky/" xr:uid="{2C1DFF44-FE08-456B-BD22-3882270C4E28}"/>
    <hyperlink ref="A40" r:id="rId19" display="https://www.worldometers.info/coronavirus/usa/oklahoma/" xr:uid="{68046C83-D067-4365-829E-FF596FC1CFD9}"/>
    <hyperlink ref="A41" r:id="rId20" display="https://www.worldometers.info/coronavirus/usa/new-mexico/" xr:uid="{BE1D99D8-932F-4BBD-AB97-F9B42D153566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O66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2" sqref="A2:D56"/>
    </sheetView>
  </sheetViews>
  <sheetFormatPr defaultRowHeight="13" x14ac:dyDescent="0.3"/>
  <cols>
    <col min="1" max="1" width="20.90625" style="33" customWidth="1"/>
    <col min="2" max="2" width="11.90625" style="33" customWidth="1"/>
    <col min="3" max="3" width="14.36328125" style="33" hidden="1" customWidth="1"/>
    <col min="4" max="4" width="14.36328125" style="33" customWidth="1"/>
    <col min="5" max="5" width="14.36328125" style="33" hidden="1" customWidth="1"/>
    <col min="6" max="10" width="14.36328125" style="33" customWidth="1"/>
    <col min="11" max="11" width="4.08984375" style="32" customWidth="1"/>
    <col min="12" max="12" width="10.08984375" style="32" customWidth="1"/>
    <col min="13" max="13" width="8.7265625" style="32"/>
    <col min="14" max="14" width="12.6328125" style="32" customWidth="1"/>
    <col min="15" max="15" width="9.81640625" style="51" customWidth="1"/>
    <col min="16" max="16384" width="8.7265625" style="32"/>
  </cols>
  <sheetData>
    <row r="1" spans="1:15" customFormat="1" ht="44" thickBot="1" x14ac:dyDescent="0.4">
      <c r="A1" s="30" t="s">
        <v>1</v>
      </c>
      <c r="B1" s="31" t="s">
        <v>93</v>
      </c>
      <c r="C1" s="31" t="s">
        <v>92</v>
      </c>
      <c r="D1" s="31" t="s">
        <v>91</v>
      </c>
      <c r="E1" s="31" t="s">
        <v>90</v>
      </c>
      <c r="F1" s="31" t="s">
        <v>89</v>
      </c>
      <c r="G1" s="31" t="s">
        <v>88</v>
      </c>
      <c r="H1" s="31" t="s">
        <v>94</v>
      </c>
      <c r="I1" s="31" t="s">
        <v>87</v>
      </c>
      <c r="J1" s="31" t="s">
        <v>86</v>
      </c>
      <c r="L1" s="31" t="s">
        <v>98</v>
      </c>
      <c r="M1" s="31" t="s">
        <v>99</v>
      </c>
      <c r="N1" s="31" t="s">
        <v>100</v>
      </c>
      <c r="O1" s="31" t="s">
        <v>101</v>
      </c>
    </row>
    <row r="2" spans="1:15" ht="14.5" thickBot="1" x14ac:dyDescent="0.35">
      <c r="A2" s="3" t="s">
        <v>36</v>
      </c>
      <c r="B2" s="1">
        <v>32064</v>
      </c>
      <c r="C2" s="2"/>
      <c r="D2" s="2">
        <v>891</v>
      </c>
      <c r="E2" s="2"/>
      <c r="F2" s="1">
        <v>12307</v>
      </c>
      <c r="G2" s="1">
        <v>6539</v>
      </c>
      <c r="H2" s="2">
        <v>182</v>
      </c>
      <c r="I2" s="1">
        <v>358319</v>
      </c>
      <c r="J2" s="1">
        <v>73079</v>
      </c>
      <c r="K2" s="42"/>
      <c r="L2" s="48">
        <f>IFERROR(B2/I2,0)</f>
        <v>8.9484509612942659E-2</v>
      </c>
      <c r="M2" s="49">
        <f>IFERROR(H2/G2,0)</f>
        <v>2.7833001988071572E-2</v>
      </c>
      <c r="N2" s="47">
        <f>D2*250</f>
        <v>222750</v>
      </c>
      <c r="O2" s="50">
        <f>ABS(N2-B2)/B2</f>
        <v>5.9470434131736525</v>
      </c>
    </row>
    <row r="3" spans="1:15" ht="14.5" thickBot="1" x14ac:dyDescent="0.35">
      <c r="A3" s="3" t="s">
        <v>52</v>
      </c>
      <c r="B3" s="2">
        <v>792</v>
      </c>
      <c r="C3" s="2"/>
      <c r="D3" s="2">
        <v>12</v>
      </c>
      <c r="E3" s="2"/>
      <c r="F3" s="2">
        <v>273</v>
      </c>
      <c r="G3" s="1">
        <v>1083</v>
      </c>
      <c r="H3" s="2">
        <v>16</v>
      </c>
      <c r="I3" s="1">
        <v>96096</v>
      </c>
      <c r="J3" s="1">
        <v>131360</v>
      </c>
      <c r="K3" s="42"/>
      <c r="L3" s="48">
        <f>IFERROR(B3/I3,0)</f>
        <v>8.241758241758242E-3</v>
      </c>
      <c r="M3" s="49">
        <f>IFERROR(H3/G3,0)</f>
        <v>1.4773776546629732E-2</v>
      </c>
      <c r="N3" s="47">
        <f>D3*250</f>
        <v>3000</v>
      </c>
      <c r="O3" s="50">
        <f t="shared" ref="O3:O56" si="0">ABS(N3-B3)/B3</f>
        <v>2.7878787878787881</v>
      </c>
    </row>
    <row r="4" spans="1:15" ht="15" thickBot="1" x14ac:dyDescent="0.35">
      <c r="A4" s="44" t="s">
        <v>33</v>
      </c>
      <c r="B4" s="1">
        <v>59974</v>
      </c>
      <c r="C4" s="2"/>
      <c r="D4" s="1">
        <v>1463</v>
      </c>
      <c r="E4" s="2"/>
      <c r="F4" s="1">
        <v>50575</v>
      </c>
      <c r="G4" s="1">
        <v>8240</v>
      </c>
      <c r="H4" s="2">
        <v>201</v>
      </c>
      <c r="I4" s="1">
        <v>599806</v>
      </c>
      <c r="J4" s="1">
        <v>82405</v>
      </c>
      <c r="K4" s="42"/>
      <c r="L4" s="48">
        <f>IFERROR(B4/I4,0)</f>
        <v>9.9988996442182967E-2</v>
      </c>
      <c r="M4" s="49">
        <f>IFERROR(H4/G4,0)</f>
        <v>2.4393203883495147E-2</v>
      </c>
      <c r="N4" s="47">
        <f>D4*250</f>
        <v>365750</v>
      </c>
      <c r="O4" s="50">
        <f t="shared" si="0"/>
        <v>5.098476006269383</v>
      </c>
    </row>
    <row r="5" spans="1:15" ht="12.5" customHeight="1" thickBot="1" x14ac:dyDescent="0.35">
      <c r="A5" s="3" t="s">
        <v>34</v>
      </c>
      <c r="B5" s="1">
        <v>17375</v>
      </c>
      <c r="C5" s="2"/>
      <c r="D5" s="2">
        <v>240</v>
      </c>
      <c r="E5" s="2"/>
      <c r="F5" s="1">
        <v>5567</v>
      </c>
      <c r="G5" s="1">
        <v>5757</v>
      </c>
      <c r="H5" s="2">
        <v>80</v>
      </c>
      <c r="I5" s="1">
        <v>271866</v>
      </c>
      <c r="J5" s="1">
        <v>90087</v>
      </c>
      <c r="K5" s="42"/>
      <c r="L5" s="48">
        <f>IFERROR(B5/I5,0)</f>
        <v>6.3910161623741107E-2</v>
      </c>
      <c r="M5" s="49">
        <f>IFERROR(H5/G5,0)</f>
        <v>1.3896126454750739E-2</v>
      </c>
      <c r="N5" s="47">
        <f>D5*250</f>
        <v>60000</v>
      </c>
      <c r="O5" s="50">
        <f t="shared" si="0"/>
        <v>2.4532374100719423</v>
      </c>
    </row>
    <row r="6" spans="1:15" ht="15" thickBot="1" x14ac:dyDescent="0.35">
      <c r="A6" s="44" t="s">
        <v>10</v>
      </c>
      <c r="B6" s="1">
        <v>196044</v>
      </c>
      <c r="C6" s="53">
        <v>480</v>
      </c>
      <c r="D6" s="1">
        <v>5729</v>
      </c>
      <c r="E6" s="2"/>
      <c r="F6" s="1">
        <v>137319</v>
      </c>
      <c r="G6" s="1">
        <v>4962</v>
      </c>
      <c r="H6" s="2">
        <v>145</v>
      </c>
      <c r="I6" s="1">
        <v>3592899</v>
      </c>
      <c r="J6" s="1">
        <v>90931</v>
      </c>
      <c r="K6" s="42"/>
      <c r="L6" s="48">
        <f>IFERROR(B6/I6,0)</f>
        <v>5.4564294738037443E-2</v>
      </c>
      <c r="M6" s="49">
        <f>IFERROR(H6/G6,0)</f>
        <v>2.9222087867795243E-2</v>
      </c>
      <c r="N6" s="47">
        <f>D6*250</f>
        <v>1432250</v>
      </c>
      <c r="O6" s="50">
        <f t="shared" si="0"/>
        <v>6.3057578910856744</v>
      </c>
    </row>
    <row r="7" spans="1:15" ht="15" thickBot="1" x14ac:dyDescent="0.35">
      <c r="A7" s="3" t="s">
        <v>18</v>
      </c>
      <c r="B7" s="1">
        <v>31155</v>
      </c>
      <c r="C7" s="2"/>
      <c r="D7" s="1">
        <v>1667</v>
      </c>
      <c r="E7" s="2"/>
      <c r="F7" s="1">
        <v>24245</v>
      </c>
      <c r="G7" s="1">
        <v>5410</v>
      </c>
      <c r="H7" s="2">
        <v>289</v>
      </c>
      <c r="I7" s="1">
        <v>293284</v>
      </c>
      <c r="J7" s="1">
        <v>50929</v>
      </c>
      <c r="K7" s="41"/>
      <c r="L7" s="48">
        <f>IFERROR(B7/I7,0)</f>
        <v>0.10622809290653427</v>
      </c>
      <c r="M7" s="49">
        <f>IFERROR(H7/G7,0)</f>
        <v>5.3419593345656192E-2</v>
      </c>
      <c r="N7" s="47">
        <f>D7*250</f>
        <v>416750</v>
      </c>
      <c r="O7" s="50">
        <f t="shared" si="0"/>
        <v>12.376665061787834</v>
      </c>
    </row>
    <row r="8" spans="1:15" ht="15" thickBot="1" x14ac:dyDescent="0.35">
      <c r="A8" s="3" t="s">
        <v>23</v>
      </c>
      <c r="B8" s="1">
        <v>45913</v>
      </c>
      <c r="C8" s="2"/>
      <c r="D8" s="1">
        <v>4287</v>
      </c>
      <c r="E8" s="2"/>
      <c r="F8" s="1">
        <v>32158</v>
      </c>
      <c r="G8" s="1">
        <v>12878</v>
      </c>
      <c r="H8" s="1">
        <v>1202</v>
      </c>
      <c r="I8" s="1">
        <v>402350</v>
      </c>
      <c r="J8" s="1">
        <v>112852</v>
      </c>
      <c r="K8" s="52"/>
      <c r="L8" s="48">
        <f>IFERROR(B8/I8,0)</f>
        <v>0.11411209146265688</v>
      </c>
      <c r="M8" s="49">
        <f>IFERROR(H8/G8,0)</f>
        <v>9.3337474763161982E-2</v>
      </c>
      <c r="N8" s="47">
        <f>D8*250</f>
        <v>1071750</v>
      </c>
      <c r="O8" s="50">
        <f t="shared" si="0"/>
        <v>22.343061877899505</v>
      </c>
    </row>
    <row r="9" spans="1:15" ht="15" thickBot="1" x14ac:dyDescent="0.35">
      <c r="A9" s="3" t="s">
        <v>43</v>
      </c>
      <c r="B9" s="1">
        <v>10889</v>
      </c>
      <c r="C9" s="2"/>
      <c r="D9" s="2">
        <v>505</v>
      </c>
      <c r="E9" s="2"/>
      <c r="F9" s="1">
        <v>3786</v>
      </c>
      <c r="G9" s="1">
        <v>11182</v>
      </c>
      <c r="H9" s="2">
        <v>519</v>
      </c>
      <c r="I9" s="1">
        <v>98201</v>
      </c>
      <c r="J9" s="1">
        <v>100847</v>
      </c>
      <c r="K9" s="41"/>
      <c r="L9" s="48">
        <f>IFERROR(B9/I9,0)</f>
        <v>0.11088481787354508</v>
      </c>
      <c r="M9" s="49">
        <f>IFERROR(H9/G9,0)</f>
        <v>4.6413879449114646E-2</v>
      </c>
      <c r="N9" s="47">
        <f>D9*250</f>
        <v>126250</v>
      </c>
      <c r="O9" s="50">
        <f t="shared" si="0"/>
        <v>10.59426944623014</v>
      </c>
    </row>
    <row r="10" spans="1:15" ht="15" thickBot="1" x14ac:dyDescent="0.35">
      <c r="A10" s="3" t="s">
        <v>63</v>
      </c>
      <c r="B10" s="1">
        <v>10128</v>
      </c>
      <c r="C10" s="2"/>
      <c r="D10" s="2">
        <v>541</v>
      </c>
      <c r="E10" s="2"/>
      <c r="F10" s="1">
        <v>8405</v>
      </c>
      <c r="G10" s="1">
        <v>14351</v>
      </c>
      <c r="H10" s="2">
        <v>767</v>
      </c>
      <c r="I10" s="1">
        <v>84173</v>
      </c>
      <c r="J10" s="1">
        <v>119268</v>
      </c>
      <c r="K10" s="41"/>
      <c r="L10" s="48">
        <f>IFERROR(B10/I10,0)</f>
        <v>0.12032361921281171</v>
      </c>
      <c r="M10" s="49">
        <f>IFERROR(H10/G10,0)</f>
        <v>5.3445752909204933E-2</v>
      </c>
      <c r="N10" s="47">
        <f>D10*250</f>
        <v>135250</v>
      </c>
      <c r="O10" s="50">
        <f t="shared" si="0"/>
        <v>12.354067930489732</v>
      </c>
    </row>
    <row r="11" spans="1:15" ht="15" thickBot="1" x14ac:dyDescent="0.35">
      <c r="A11" s="44" t="s">
        <v>13</v>
      </c>
      <c r="B11" s="1">
        <v>109014</v>
      </c>
      <c r="C11" s="2"/>
      <c r="D11" s="1">
        <v>3285</v>
      </c>
      <c r="E11" s="2"/>
      <c r="F11" s="1">
        <v>84570</v>
      </c>
      <c r="G11" s="1">
        <v>5076</v>
      </c>
      <c r="H11" s="2">
        <v>153</v>
      </c>
      <c r="I11" s="1">
        <v>1669440</v>
      </c>
      <c r="J11" s="1">
        <v>77729</v>
      </c>
      <c r="K11" s="41"/>
      <c r="L11" s="48">
        <f>IFERROR(B11/I11,0)</f>
        <v>6.529974123059229E-2</v>
      </c>
      <c r="M11" s="49">
        <f>IFERROR(H11/G11,0)</f>
        <v>3.0141843971631204E-2</v>
      </c>
      <c r="N11" s="47">
        <f>D11*250</f>
        <v>821250</v>
      </c>
      <c r="O11" s="50">
        <f t="shared" si="0"/>
        <v>6.5334360724310638</v>
      </c>
    </row>
    <row r="12" spans="1:15" ht="15" thickBot="1" x14ac:dyDescent="0.35">
      <c r="A12" s="44" t="s">
        <v>16</v>
      </c>
      <c r="B12" s="1">
        <v>69381</v>
      </c>
      <c r="C12" s="2"/>
      <c r="D12" s="1">
        <v>2698</v>
      </c>
      <c r="E12" s="2"/>
      <c r="F12" s="1">
        <v>60915</v>
      </c>
      <c r="G12" s="1">
        <v>6535</v>
      </c>
      <c r="H12" s="2">
        <v>254</v>
      </c>
      <c r="I12" s="1">
        <v>886584</v>
      </c>
      <c r="J12" s="1">
        <v>83503</v>
      </c>
      <c r="K12" s="42"/>
      <c r="L12" s="48">
        <f>IFERROR(B12/I12,0)</f>
        <v>7.8256544219160284E-2</v>
      </c>
      <c r="M12" s="49">
        <f>IFERROR(H12/G12,0)</f>
        <v>3.886763580719204E-2</v>
      </c>
      <c r="N12" s="47">
        <f>D12*250</f>
        <v>674500</v>
      </c>
      <c r="O12" s="50">
        <f t="shared" si="0"/>
        <v>8.7216817284270913</v>
      </c>
    </row>
    <row r="13" spans="1:15" ht="15" thickBot="1" x14ac:dyDescent="0.35">
      <c r="A13" s="3" t="s">
        <v>64</v>
      </c>
      <c r="B13" s="2">
        <v>231</v>
      </c>
      <c r="C13" s="53">
        <v>5</v>
      </c>
      <c r="D13" s="2">
        <v>5</v>
      </c>
      <c r="E13" s="2"/>
      <c r="F13" s="2">
        <v>52</v>
      </c>
      <c r="G13" s="2"/>
      <c r="H13" s="2"/>
      <c r="I13" s="1">
        <v>10833</v>
      </c>
      <c r="J13" s="2"/>
      <c r="K13" s="41"/>
      <c r="L13" s="48">
        <f>IFERROR(B13/I13,0)</f>
        <v>2.1323733037939628E-2</v>
      </c>
      <c r="M13" s="49">
        <f>IFERROR(H13/G13,0)</f>
        <v>0</v>
      </c>
      <c r="N13" s="47">
        <f>D13*250</f>
        <v>1250</v>
      </c>
      <c r="O13" s="50">
        <f t="shared" si="0"/>
        <v>4.4112554112554117</v>
      </c>
    </row>
    <row r="14" spans="1:15" ht="14.5" thickBot="1" x14ac:dyDescent="0.35">
      <c r="A14" s="3" t="s">
        <v>47</v>
      </c>
      <c r="B14" s="2">
        <v>835</v>
      </c>
      <c r="C14" s="2"/>
      <c r="D14" s="2">
        <v>17</v>
      </c>
      <c r="E14" s="2"/>
      <c r="F14" s="2">
        <v>132</v>
      </c>
      <c r="G14" s="2">
        <v>590</v>
      </c>
      <c r="H14" s="2">
        <v>12</v>
      </c>
      <c r="I14" s="1">
        <v>83301</v>
      </c>
      <c r="J14" s="1">
        <v>58834</v>
      </c>
      <c r="K14" s="42"/>
      <c r="L14" s="48">
        <f>IFERROR(B14/I14,0)</f>
        <v>1.0023889269036386E-2</v>
      </c>
      <c r="M14" s="49">
        <f>IFERROR(H14/G14,0)</f>
        <v>2.0338983050847456E-2</v>
      </c>
      <c r="N14" s="47">
        <f>D14*250</f>
        <v>4250</v>
      </c>
      <c r="O14" s="50">
        <f t="shared" si="0"/>
        <v>4.0898203592814371</v>
      </c>
    </row>
    <row r="15" spans="1:15" ht="14.5" thickBot="1" x14ac:dyDescent="0.35">
      <c r="A15" s="3" t="s">
        <v>49</v>
      </c>
      <c r="B15" s="1">
        <v>4645</v>
      </c>
      <c r="C15" s="2"/>
      <c r="D15" s="2">
        <v>90</v>
      </c>
      <c r="E15" s="2"/>
      <c r="F15" s="2">
        <v>945</v>
      </c>
      <c r="G15" s="1">
        <v>2599</v>
      </c>
      <c r="H15" s="2">
        <v>50</v>
      </c>
      <c r="I15" s="1">
        <v>80060</v>
      </c>
      <c r="J15" s="1">
        <v>44800</v>
      </c>
      <c r="K15" s="42"/>
      <c r="L15" s="48">
        <f>IFERROR(B15/I15,0)</f>
        <v>5.8018985760679494E-2</v>
      </c>
      <c r="M15" s="49">
        <f>IFERROR(H15/G15,0)</f>
        <v>1.9238168526356292E-2</v>
      </c>
      <c r="N15" s="47">
        <f>D15*250</f>
        <v>22500</v>
      </c>
      <c r="O15" s="50">
        <f t="shared" si="0"/>
        <v>3.8439181916038749</v>
      </c>
    </row>
    <row r="16" spans="1:15" ht="15" thickBot="1" x14ac:dyDescent="0.35">
      <c r="A16" s="44" t="s">
        <v>12</v>
      </c>
      <c r="B16" s="1">
        <v>138540</v>
      </c>
      <c r="C16" s="2"/>
      <c r="D16" s="1">
        <v>6770</v>
      </c>
      <c r="E16" s="2"/>
      <c r="F16" s="1">
        <v>25707</v>
      </c>
      <c r="G16" s="1">
        <v>10933</v>
      </c>
      <c r="H16" s="2">
        <v>534</v>
      </c>
      <c r="I16" s="1">
        <v>1428841</v>
      </c>
      <c r="J16" s="1">
        <v>112757</v>
      </c>
      <c r="K16" s="41"/>
      <c r="L16" s="48">
        <f>IFERROR(B16/I16,0)</f>
        <v>9.6959703703911077E-2</v>
      </c>
      <c r="M16" s="49">
        <f>IFERROR(H16/G16,0)</f>
        <v>4.8842952529040522E-2</v>
      </c>
      <c r="N16" s="47">
        <f>D16*250</f>
        <v>1692500</v>
      </c>
      <c r="O16" s="50">
        <f t="shared" si="0"/>
        <v>11.216688321062509</v>
      </c>
    </row>
    <row r="17" spans="1:15" ht="14.5" thickBot="1" x14ac:dyDescent="0.35">
      <c r="A17" s="3" t="s">
        <v>27</v>
      </c>
      <c r="B17" s="1">
        <v>43140</v>
      </c>
      <c r="C17" s="2"/>
      <c r="D17" s="1">
        <v>2578</v>
      </c>
      <c r="E17" s="2"/>
      <c r="F17" s="1">
        <v>7991</v>
      </c>
      <c r="G17" s="1">
        <v>6408</v>
      </c>
      <c r="H17" s="2">
        <v>383</v>
      </c>
      <c r="I17" s="1">
        <v>431883</v>
      </c>
      <c r="J17" s="1">
        <v>64152</v>
      </c>
      <c r="K17" s="42"/>
      <c r="L17" s="48">
        <f>IFERROR(B17/I17,0)</f>
        <v>9.9888164155569906E-2</v>
      </c>
      <c r="M17" s="49">
        <f>IFERROR(H17/G17,0)</f>
        <v>5.9769038701622972E-2</v>
      </c>
      <c r="N17" s="47">
        <f>D17*250</f>
        <v>644500</v>
      </c>
      <c r="O17" s="50">
        <f t="shared" si="0"/>
        <v>13.939731108020398</v>
      </c>
    </row>
    <row r="18" spans="1:15" ht="14.5" thickBot="1" x14ac:dyDescent="0.35">
      <c r="A18" s="3" t="s">
        <v>41</v>
      </c>
      <c r="B18" s="1">
        <v>26894</v>
      </c>
      <c r="C18" s="53">
        <v>154</v>
      </c>
      <c r="D18" s="2">
        <v>694</v>
      </c>
      <c r="E18" s="58">
        <v>1</v>
      </c>
      <c r="F18" s="1">
        <v>9287</v>
      </c>
      <c r="G18" s="1">
        <v>8524</v>
      </c>
      <c r="H18" s="2">
        <v>220</v>
      </c>
      <c r="I18" s="1">
        <v>272750</v>
      </c>
      <c r="J18" s="1">
        <v>86448</v>
      </c>
      <c r="K18" s="42"/>
      <c r="L18" s="48">
        <f>IFERROR(B18/I18,0)</f>
        <v>9.860311640696609E-2</v>
      </c>
      <c r="M18" s="49">
        <f>IFERROR(H18/G18,0)</f>
        <v>2.5809479117785077E-2</v>
      </c>
      <c r="N18" s="47">
        <f>D18*250</f>
        <v>173500</v>
      </c>
      <c r="O18" s="50">
        <f t="shared" si="0"/>
        <v>5.4512530675987207</v>
      </c>
    </row>
    <row r="19" spans="1:15" ht="15" thickBot="1" x14ac:dyDescent="0.35">
      <c r="A19" s="3" t="s">
        <v>45</v>
      </c>
      <c r="B19" s="1">
        <v>13095</v>
      </c>
      <c r="C19" s="53">
        <v>50</v>
      </c>
      <c r="D19" s="2">
        <v>262</v>
      </c>
      <c r="E19" s="2"/>
      <c r="F19" s="1">
        <v>4794</v>
      </c>
      <c r="G19" s="1">
        <v>4495</v>
      </c>
      <c r="H19" s="2">
        <v>90</v>
      </c>
      <c r="I19" s="1">
        <v>161705</v>
      </c>
      <c r="J19" s="1">
        <v>55506</v>
      </c>
      <c r="K19" s="41"/>
      <c r="L19" s="48">
        <f>IFERROR(B19/I19,0)</f>
        <v>8.0980798367397425E-2</v>
      </c>
      <c r="M19" s="49">
        <f>IFERROR(H19/G19,0)</f>
        <v>2.0022246941045607E-2</v>
      </c>
      <c r="N19" s="47">
        <f>D19*250</f>
        <v>65500</v>
      </c>
      <c r="O19" s="50">
        <f t="shared" si="0"/>
        <v>4.0019091256204655</v>
      </c>
    </row>
    <row r="20" spans="1:15" ht="15" thickBot="1" x14ac:dyDescent="0.35">
      <c r="A20" s="44" t="s">
        <v>38</v>
      </c>
      <c r="B20" s="1">
        <v>14363</v>
      </c>
      <c r="C20" s="2"/>
      <c r="D20" s="2">
        <v>538</v>
      </c>
      <c r="E20" s="2"/>
      <c r="F20" s="1">
        <v>10119</v>
      </c>
      <c r="G20" s="1">
        <v>3215</v>
      </c>
      <c r="H20" s="2">
        <v>120</v>
      </c>
      <c r="I20" s="1">
        <v>368152</v>
      </c>
      <c r="J20" s="1">
        <v>82404</v>
      </c>
      <c r="K20" s="41"/>
      <c r="L20" s="48">
        <f>IFERROR(B20/I20,0)</f>
        <v>3.901377691822943E-2</v>
      </c>
      <c r="M20" s="49">
        <f>IFERROR(H20/G20,0)</f>
        <v>3.7325038880248837E-2</v>
      </c>
      <c r="N20" s="47">
        <f>D20*250</f>
        <v>134500</v>
      </c>
      <c r="O20" s="50">
        <f t="shared" si="0"/>
        <v>8.3643389264081325</v>
      </c>
    </row>
    <row r="21" spans="1:15" ht="15" thickBot="1" x14ac:dyDescent="0.35">
      <c r="A21" s="44" t="s">
        <v>14</v>
      </c>
      <c r="B21" s="1">
        <v>52575</v>
      </c>
      <c r="C21" s="2"/>
      <c r="D21" s="1">
        <v>3160</v>
      </c>
      <c r="E21" s="2"/>
      <c r="F21" s="1">
        <v>9623</v>
      </c>
      <c r="G21" s="1">
        <v>11309</v>
      </c>
      <c r="H21" s="2">
        <v>680</v>
      </c>
      <c r="I21" s="1">
        <v>648505</v>
      </c>
      <c r="J21" s="1">
        <v>139500</v>
      </c>
      <c r="K21" s="42"/>
      <c r="L21" s="48">
        <f>IFERROR(B21/I21,0)</f>
        <v>8.1071078866007201E-2</v>
      </c>
      <c r="M21" s="49">
        <f>IFERROR(H21/G21,0)</f>
        <v>6.0129100716243701E-2</v>
      </c>
      <c r="N21" s="47">
        <f>D21*250</f>
        <v>790000</v>
      </c>
      <c r="O21" s="50">
        <f t="shared" si="0"/>
        <v>14.026153114598193</v>
      </c>
    </row>
    <row r="22" spans="1:15" ht="14.5" thickBot="1" x14ac:dyDescent="0.35">
      <c r="A22" s="3" t="s">
        <v>39</v>
      </c>
      <c r="B22" s="1">
        <v>3017</v>
      </c>
      <c r="C22" s="2"/>
      <c r="D22" s="2">
        <v>103</v>
      </c>
      <c r="E22" s="2"/>
      <c r="F22" s="2">
        <v>424</v>
      </c>
      <c r="G22" s="1">
        <v>2244</v>
      </c>
      <c r="H22" s="2">
        <v>77</v>
      </c>
      <c r="I22" s="1">
        <v>91821</v>
      </c>
      <c r="J22" s="1">
        <v>68308</v>
      </c>
      <c r="K22" s="42"/>
      <c r="L22" s="48">
        <f>IFERROR(B22/I22,0)</f>
        <v>3.2857407346903213E-2</v>
      </c>
      <c r="M22" s="49">
        <f>IFERROR(H22/G22,0)</f>
        <v>3.4313725490196081E-2</v>
      </c>
      <c r="N22" s="47">
        <f>D22*250</f>
        <v>25750</v>
      </c>
      <c r="O22" s="50">
        <f t="shared" si="0"/>
        <v>7.5349685117666558</v>
      </c>
    </row>
    <row r="23" spans="1:15" ht="15" thickBot="1" x14ac:dyDescent="0.35">
      <c r="A23" s="44" t="s">
        <v>26</v>
      </c>
      <c r="B23" s="1">
        <v>65337</v>
      </c>
      <c r="C23" s="2"/>
      <c r="D23" s="1">
        <v>3108</v>
      </c>
      <c r="E23" s="2"/>
      <c r="F23" s="1">
        <v>57419</v>
      </c>
      <c r="G23" s="1">
        <v>10807</v>
      </c>
      <c r="H23" s="2">
        <v>514</v>
      </c>
      <c r="I23" s="1">
        <v>591962</v>
      </c>
      <c r="J23" s="1">
        <v>97915</v>
      </c>
      <c r="K23" s="41"/>
      <c r="L23" s="48">
        <f>IFERROR(B23/I23,0)</f>
        <v>0.11037363884843959</v>
      </c>
      <c r="M23" s="49">
        <f>IFERROR(H23/G23,0)</f>
        <v>4.756176552234663E-2</v>
      </c>
      <c r="N23" s="47">
        <f>D23*250</f>
        <v>777000</v>
      </c>
      <c r="O23" s="50">
        <f t="shared" si="0"/>
        <v>10.8921897240461</v>
      </c>
    </row>
    <row r="24" spans="1:15" ht="15" thickBot="1" x14ac:dyDescent="0.35">
      <c r="A24" s="44" t="s">
        <v>17</v>
      </c>
      <c r="B24" s="1">
        <v>107611</v>
      </c>
      <c r="C24" s="2"/>
      <c r="D24" s="1">
        <v>7938</v>
      </c>
      <c r="E24" s="2"/>
      <c r="F24" s="1">
        <v>8269</v>
      </c>
      <c r="G24" s="1">
        <v>15613</v>
      </c>
      <c r="H24" s="1">
        <v>1152</v>
      </c>
      <c r="I24" s="1">
        <v>856068</v>
      </c>
      <c r="J24" s="1">
        <v>124203</v>
      </c>
      <c r="K24" s="41"/>
      <c r="L24" s="48">
        <f>IFERROR(B24/I24,0)</f>
        <v>0.12570379923090222</v>
      </c>
      <c r="M24" s="49">
        <f>IFERROR(H24/G24,0)</f>
        <v>7.378466662396721E-2</v>
      </c>
      <c r="N24" s="47">
        <f>D24*250</f>
        <v>1984500</v>
      </c>
      <c r="O24" s="50">
        <f t="shared" si="0"/>
        <v>17.441423274572301</v>
      </c>
    </row>
    <row r="25" spans="1:15" ht="15" thickBot="1" x14ac:dyDescent="0.35">
      <c r="A25" s="44" t="s">
        <v>11</v>
      </c>
      <c r="B25" s="1">
        <v>68555</v>
      </c>
      <c r="C25" s="2"/>
      <c r="D25" s="1">
        <v>6114</v>
      </c>
      <c r="E25" s="2"/>
      <c r="F25" s="1">
        <v>13151</v>
      </c>
      <c r="G25" s="1">
        <v>6865</v>
      </c>
      <c r="H25" s="2">
        <v>612</v>
      </c>
      <c r="I25" s="1">
        <v>1107403</v>
      </c>
      <c r="J25" s="1">
        <v>110886</v>
      </c>
      <c r="K25" s="42"/>
      <c r="L25" s="48">
        <f>IFERROR(B25/I25,0)</f>
        <v>6.1906099224943403E-2</v>
      </c>
      <c r="M25" s="49">
        <f>IFERROR(H25/G25,0)</f>
        <v>8.9147851420247629E-2</v>
      </c>
      <c r="N25" s="47">
        <f>D25*250</f>
        <v>1528500</v>
      </c>
      <c r="O25" s="50">
        <f t="shared" si="0"/>
        <v>21.295966742031943</v>
      </c>
    </row>
    <row r="26" spans="1:15" ht="14.5" thickBot="1" x14ac:dyDescent="0.35">
      <c r="A26" s="3" t="s">
        <v>32</v>
      </c>
      <c r="B26" s="1">
        <v>33763</v>
      </c>
      <c r="C26" s="2"/>
      <c r="D26" s="1">
        <v>1432</v>
      </c>
      <c r="E26" s="2"/>
      <c r="F26" s="1">
        <v>2624</v>
      </c>
      <c r="G26" s="1">
        <v>5987</v>
      </c>
      <c r="H26" s="2">
        <v>254</v>
      </c>
      <c r="I26" s="1">
        <v>529643</v>
      </c>
      <c r="J26" s="1">
        <v>93914</v>
      </c>
      <c r="K26" s="42"/>
      <c r="L26" s="48">
        <f>IFERROR(B26/I26,0)</f>
        <v>6.3746712408169273E-2</v>
      </c>
      <c r="M26" s="49">
        <f>IFERROR(H26/G26,0)</f>
        <v>4.2425254718556876E-2</v>
      </c>
      <c r="N26" s="47">
        <f>D26*250</f>
        <v>358000</v>
      </c>
      <c r="O26" s="50">
        <f t="shared" si="0"/>
        <v>9.603323164410746</v>
      </c>
    </row>
    <row r="27" spans="1:15" ht="14.5" thickBot="1" x14ac:dyDescent="0.35">
      <c r="A27" s="3" t="s">
        <v>30</v>
      </c>
      <c r="B27" s="1">
        <v>23424</v>
      </c>
      <c r="C27" s="2"/>
      <c r="D27" s="1">
        <v>1011</v>
      </c>
      <c r="E27" s="2"/>
      <c r="F27" s="1">
        <v>5171</v>
      </c>
      <c r="G27" s="1">
        <v>7871</v>
      </c>
      <c r="H27" s="2">
        <v>340</v>
      </c>
      <c r="I27" s="1">
        <v>272513</v>
      </c>
      <c r="J27" s="1">
        <v>91566</v>
      </c>
      <c r="K27" s="42"/>
      <c r="L27" s="48">
        <f>IFERROR(B27/I27,0)</f>
        <v>8.5955532396619613E-2</v>
      </c>
      <c r="M27" s="49">
        <f>IFERROR(H27/G27,0)</f>
        <v>4.3196544276457881E-2</v>
      </c>
      <c r="N27" s="47">
        <f>D27*250</f>
        <v>252750</v>
      </c>
      <c r="O27" s="50">
        <f t="shared" si="0"/>
        <v>9.7902151639344268</v>
      </c>
    </row>
    <row r="28" spans="1:15" ht="14.5" thickBot="1" x14ac:dyDescent="0.35">
      <c r="A28" s="3" t="s">
        <v>35</v>
      </c>
      <c r="B28" s="1">
        <v>19588</v>
      </c>
      <c r="C28" s="2"/>
      <c r="D28" s="1">
        <v>1001</v>
      </c>
      <c r="E28" s="2"/>
      <c r="F28" s="1">
        <v>14552</v>
      </c>
      <c r="G28" s="1">
        <v>3192</v>
      </c>
      <c r="H28" s="2">
        <v>163</v>
      </c>
      <c r="I28" s="1">
        <v>365292</v>
      </c>
      <c r="J28" s="1">
        <v>59519</v>
      </c>
      <c r="K28" s="42"/>
      <c r="L28" s="48">
        <f>IFERROR(B28/I28,0)</f>
        <v>5.36228551405451E-2</v>
      </c>
      <c r="M28" s="49">
        <f>IFERROR(H28/G28,0)</f>
        <v>5.1065162907268168E-2</v>
      </c>
      <c r="N28" s="47">
        <f>D28*250</f>
        <v>250250</v>
      </c>
      <c r="O28" s="50">
        <f t="shared" si="0"/>
        <v>11.775678987134981</v>
      </c>
    </row>
    <row r="29" spans="1:15" ht="14.5" thickBot="1" x14ac:dyDescent="0.35">
      <c r="A29" s="3" t="s">
        <v>51</v>
      </c>
      <c r="B29" s="2">
        <v>766</v>
      </c>
      <c r="C29" s="2"/>
      <c r="D29" s="2">
        <v>21</v>
      </c>
      <c r="E29" s="2"/>
      <c r="F29" s="2">
        <v>174</v>
      </c>
      <c r="G29" s="2">
        <v>717</v>
      </c>
      <c r="H29" s="2">
        <v>20</v>
      </c>
      <c r="I29" s="1">
        <v>75066</v>
      </c>
      <c r="J29" s="1">
        <v>70235</v>
      </c>
      <c r="K29" s="42"/>
      <c r="L29" s="48">
        <f>IFERROR(B29/I29,0)</f>
        <v>1.0204353502251353E-2</v>
      </c>
      <c r="M29" s="49">
        <f>IFERROR(H29/G29,0)</f>
        <v>2.7894002789400279E-2</v>
      </c>
      <c r="N29" s="47">
        <f>D29*250</f>
        <v>5250</v>
      </c>
      <c r="O29" s="50">
        <f t="shared" si="0"/>
        <v>5.85378590078329</v>
      </c>
    </row>
    <row r="30" spans="1:15" ht="15" thickBot="1" x14ac:dyDescent="0.35">
      <c r="A30" s="3" t="s">
        <v>50</v>
      </c>
      <c r="B30" s="1">
        <v>18221</v>
      </c>
      <c r="C30" s="2"/>
      <c r="D30" s="2">
        <v>257</v>
      </c>
      <c r="E30" s="2"/>
      <c r="F30" s="1">
        <v>5865</v>
      </c>
      <c r="G30" s="1">
        <v>9419</v>
      </c>
      <c r="H30" s="2">
        <v>133</v>
      </c>
      <c r="I30" s="1">
        <v>163368</v>
      </c>
      <c r="J30" s="1">
        <v>84454</v>
      </c>
      <c r="K30" s="41"/>
      <c r="L30" s="48">
        <f>IFERROR(B30/I30,0)</f>
        <v>0.11153347044708878</v>
      </c>
      <c r="M30" s="49">
        <f>IFERROR(H30/G30,0)</f>
        <v>1.4120394946384967E-2</v>
      </c>
      <c r="N30" s="47">
        <f>D30*250</f>
        <v>64250</v>
      </c>
      <c r="O30" s="50">
        <f t="shared" si="0"/>
        <v>2.5261511442840678</v>
      </c>
    </row>
    <row r="31" spans="1:15" ht="14.5" thickBot="1" x14ac:dyDescent="0.35">
      <c r="A31" s="3" t="s">
        <v>31</v>
      </c>
      <c r="B31" s="1">
        <v>14362</v>
      </c>
      <c r="C31" s="2"/>
      <c r="D31" s="2">
        <v>494</v>
      </c>
      <c r="E31" s="2"/>
      <c r="F31" s="1">
        <v>4323</v>
      </c>
      <c r="G31" s="1">
        <v>4663</v>
      </c>
      <c r="H31" s="2">
        <v>160</v>
      </c>
      <c r="I31" s="1">
        <v>290098</v>
      </c>
      <c r="J31" s="1">
        <v>94183</v>
      </c>
      <c r="K31" s="42"/>
      <c r="L31" s="48">
        <f>IFERROR(B31/I31,0)</f>
        <v>4.9507407841488049E-2</v>
      </c>
      <c r="M31" s="49">
        <f>IFERROR(H31/G31,0)</f>
        <v>3.4312674244048894E-2</v>
      </c>
      <c r="N31" s="47">
        <f>D31*250</f>
        <v>123500</v>
      </c>
      <c r="O31" s="50">
        <f t="shared" si="0"/>
        <v>7.5990809079515387</v>
      </c>
    </row>
    <row r="32" spans="1:15" ht="15" thickBot="1" x14ac:dyDescent="0.35">
      <c r="A32" s="3" t="s">
        <v>42</v>
      </c>
      <c r="B32" s="1">
        <v>5598</v>
      </c>
      <c r="C32" s="2"/>
      <c r="D32" s="2">
        <v>347</v>
      </c>
      <c r="E32" s="2"/>
      <c r="F32" s="2">
        <v>893</v>
      </c>
      <c r="G32" s="1">
        <v>4117</v>
      </c>
      <c r="H32" s="2">
        <v>255</v>
      </c>
      <c r="I32" s="1">
        <v>129648</v>
      </c>
      <c r="J32" s="1">
        <v>95350</v>
      </c>
      <c r="K32" s="41"/>
      <c r="L32" s="48">
        <f>IFERROR(B32/I32,0)</f>
        <v>4.3178452425027769E-2</v>
      </c>
      <c r="M32" s="49">
        <f>IFERROR(H32/G32,0)</f>
        <v>6.1938304590721402E-2</v>
      </c>
      <c r="N32" s="47">
        <f>D32*250</f>
        <v>86750</v>
      </c>
      <c r="O32" s="50">
        <f t="shared" si="0"/>
        <v>14.496605930689531</v>
      </c>
    </row>
    <row r="33" spans="1:15" ht="15" thickBot="1" x14ac:dyDescent="0.35">
      <c r="A33" s="44" t="s">
        <v>8</v>
      </c>
      <c r="B33" s="1">
        <v>173132</v>
      </c>
      <c r="C33" s="2"/>
      <c r="D33" s="1">
        <v>13129</v>
      </c>
      <c r="E33" s="2"/>
      <c r="F33" s="1">
        <v>121032</v>
      </c>
      <c r="G33" s="1">
        <v>19492</v>
      </c>
      <c r="H33" s="1">
        <v>1478</v>
      </c>
      <c r="I33" s="1">
        <v>1299645</v>
      </c>
      <c r="J33" s="1">
        <v>146320</v>
      </c>
      <c r="K33" s="41"/>
      <c r="L33" s="48">
        <f>IFERROR(B33/I33,0)</f>
        <v>0.13321483943692317</v>
      </c>
      <c r="M33" s="49">
        <f>IFERROR(H33/G33,0)</f>
        <v>7.582597988918531E-2</v>
      </c>
      <c r="N33" s="47">
        <f>D33*250</f>
        <v>3282250</v>
      </c>
      <c r="O33" s="50">
        <f t="shared" si="0"/>
        <v>17.95807822932791</v>
      </c>
    </row>
    <row r="34" spans="1:15" ht="15" thickBot="1" x14ac:dyDescent="0.35">
      <c r="A34" s="44" t="s">
        <v>44</v>
      </c>
      <c r="B34" s="1">
        <v>10990</v>
      </c>
      <c r="C34" s="2"/>
      <c r="D34" s="2">
        <v>480</v>
      </c>
      <c r="E34" s="2"/>
      <c r="F34" s="1">
        <v>5526</v>
      </c>
      <c r="G34" s="1">
        <v>5241</v>
      </c>
      <c r="H34" s="2">
        <v>229</v>
      </c>
      <c r="I34" s="1">
        <v>308105</v>
      </c>
      <c r="J34" s="1">
        <v>146939</v>
      </c>
      <c r="K34" s="8"/>
      <c r="L34" s="48">
        <f>IFERROR(B34/I34,0)</f>
        <v>3.5669658071112123E-2</v>
      </c>
      <c r="M34" s="49">
        <f>IFERROR(H34/G34,0)</f>
        <v>4.3693951535966419E-2</v>
      </c>
      <c r="N34" s="47">
        <f>D34*250</f>
        <v>120000</v>
      </c>
      <c r="O34" s="50">
        <f t="shared" si="0"/>
        <v>9.9190172884440404</v>
      </c>
    </row>
    <row r="35" spans="1:15" ht="15" thickBot="1" x14ac:dyDescent="0.35">
      <c r="A35" s="44" t="s">
        <v>7</v>
      </c>
      <c r="B35" s="1">
        <v>413355</v>
      </c>
      <c r="C35" s="2"/>
      <c r="D35" s="1">
        <v>31346</v>
      </c>
      <c r="E35" s="2"/>
      <c r="F35" s="1">
        <v>294660</v>
      </c>
      <c r="G35" s="1">
        <v>21248</v>
      </c>
      <c r="H35" s="1">
        <v>1611</v>
      </c>
      <c r="I35" s="1">
        <v>3552126</v>
      </c>
      <c r="J35" s="1">
        <v>182595</v>
      </c>
      <c r="K35" s="41"/>
      <c r="L35" s="48">
        <f>IFERROR(B35/I35,0)</f>
        <v>0.11636833828529732</v>
      </c>
      <c r="M35" s="49">
        <f>IFERROR(H35/G35,0)</f>
        <v>7.5818900602409645E-2</v>
      </c>
      <c r="N35" s="47">
        <f>D35*250</f>
        <v>7836500</v>
      </c>
      <c r="O35" s="50">
        <f t="shared" si="0"/>
        <v>17.958280412720303</v>
      </c>
    </row>
    <row r="36" spans="1:15" ht="15" thickBot="1" x14ac:dyDescent="0.35">
      <c r="A36" s="44" t="s">
        <v>24</v>
      </c>
      <c r="B36" s="1">
        <v>56238</v>
      </c>
      <c r="C36" s="2"/>
      <c r="D36" s="1">
        <v>1318</v>
      </c>
      <c r="E36" s="2"/>
      <c r="F36" s="1">
        <v>17215</v>
      </c>
      <c r="G36" s="1">
        <v>5362</v>
      </c>
      <c r="H36" s="2">
        <v>126</v>
      </c>
      <c r="I36" s="1">
        <v>791285</v>
      </c>
      <c r="J36" s="1">
        <v>75446</v>
      </c>
      <c r="K36" s="42"/>
      <c r="L36" s="48">
        <f>IFERROR(B36/I36,0)</f>
        <v>7.1071737743038224E-2</v>
      </c>
      <c r="M36" s="49">
        <f>IFERROR(H36/G36,0)</f>
        <v>2.3498694516971279E-2</v>
      </c>
      <c r="N36" s="47">
        <f>D36*250</f>
        <v>329500</v>
      </c>
      <c r="O36" s="50">
        <f t="shared" si="0"/>
        <v>4.8590277036878975</v>
      </c>
    </row>
    <row r="37" spans="1:15" ht="14.5" thickBot="1" x14ac:dyDescent="0.35">
      <c r="A37" s="3" t="s">
        <v>53</v>
      </c>
      <c r="B37" s="1">
        <v>3362</v>
      </c>
      <c r="C37" s="2"/>
      <c r="D37" s="2">
        <v>78</v>
      </c>
      <c r="E37" s="2"/>
      <c r="F37" s="2">
        <v>240</v>
      </c>
      <c r="G37" s="1">
        <v>4412</v>
      </c>
      <c r="H37" s="2">
        <v>102</v>
      </c>
      <c r="I37" s="1">
        <v>98689</v>
      </c>
      <c r="J37" s="1">
        <v>129503</v>
      </c>
      <c r="K37" s="42"/>
      <c r="L37" s="48">
        <f>IFERROR(B37/I37,0)</f>
        <v>3.4066613300367823E-2</v>
      </c>
      <c r="M37" s="49">
        <f>IFERROR(H37/G37,0)</f>
        <v>2.3118766999093383E-2</v>
      </c>
      <c r="N37" s="47">
        <f>D37*250</f>
        <v>19500</v>
      </c>
      <c r="O37" s="50">
        <f t="shared" si="0"/>
        <v>4.8001189767995243</v>
      </c>
    </row>
    <row r="38" spans="1:15" ht="14.5" thickBot="1" x14ac:dyDescent="0.35">
      <c r="A38" s="3" t="s">
        <v>67</v>
      </c>
      <c r="B38" s="2">
        <v>31</v>
      </c>
      <c r="C38" s="2"/>
      <c r="D38" s="2">
        <v>2</v>
      </c>
      <c r="E38" s="2"/>
      <c r="F38" s="2">
        <v>10</v>
      </c>
      <c r="G38" s="2"/>
      <c r="H38" s="2"/>
      <c r="I38" s="1">
        <v>8217</v>
      </c>
      <c r="J38" s="2"/>
      <c r="K38" s="42"/>
      <c r="L38" s="48">
        <f>IFERROR(B38/I38,0)</f>
        <v>3.7726664232688328E-3</v>
      </c>
      <c r="M38" s="49">
        <f>IFERROR(H38/G38,0)</f>
        <v>0</v>
      </c>
      <c r="N38" s="47">
        <f>D38*250</f>
        <v>500</v>
      </c>
      <c r="O38" s="50">
        <f t="shared" si="0"/>
        <v>15.129032258064516</v>
      </c>
    </row>
    <row r="39" spans="1:15" ht="15" thickBot="1" x14ac:dyDescent="0.35">
      <c r="A39" s="44" t="s">
        <v>21</v>
      </c>
      <c r="B39" s="1">
        <v>47151</v>
      </c>
      <c r="C39" s="2"/>
      <c r="D39" s="1">
        <v>2779</v>
      </c>
      <c r="E39" s="2"/>
      <c r="F39" s="1">
        <v>33662</v>
      </c>
      <c r="G39" s="1">
        <v>4034</v>
      </c>
      <c r="H39" s="2">
        <v>238</v>
      </c>
      <c r="I39" s="1">
        <v>680687</v>
      </c>
      <c r="J39" s="1">
        <v>58233</v>
      </c>
      <c r="K39" s="42"/>
      <c r="L39" s="48">
        <f>IFERROR(B39/I39,0)</f>
        <v>6.9269723088585505E-2</v>
      </c>
      <c r="M39" s="49">
        <f>IFERROR(H39/G39,0)</f>
        <v>5.8998512642538421E-2</v>
      </c>
      <c r="N39" s="47">
        <f>D39*250</f>
        <v>694750</v>
      </c>
      <c r="O39" s="50">
        <f t="shared" si="0"/>
        <v>13.734576148968209</v>
      </c>
    </row>
    <row r="40" spans="1:15" ht="15" thickBot="1" x14ac:dyDescent="0.35">
      <c r="A40" s="44" t="s">
        <v>46</v>
      </c>
      <c r="B40" s="1">
        <v>11510</v>
      </c>
      <c r="C40" s="2"/>
      <c r="D40" s="2">
        <v>372</v>
      </c>
      <c r="E40" s="2"/>
      <c r="F40" s="1">
        <v>2994</v>
      </c>
      <c r="G40" s="1">
        <v>2909</v>
      </c>
      <c r="H40" s="2">
        <v>94</v>
      </c>
      <c r="I40" s="1">
        <v>298278</v>
      </c>
      <c r="J40" s="1">
        <v>75380</v>
      </c>
      <c r="K40" s="42"/>
      <c r="L40" s="48">
        <f>IFERROR(B40/I40,0)</f>
        <v>3.858816272068339E-2</v>
      </c>
      <c r="M40" s="49">
        <f>IFERROR(H40/G40,0)</f>
        <v>3.2313509797181159E-2</v>
      </c>
      <c r="N40" s="47">
        <f>D40*250</f>
        <v>93000</v>
      </c>
      <c r="O40" s="50">
        <f t="shared" si="0"/>
        <v>7.0799304952215465</v>
      </c>
    </row>
    <row r="41" spans="1:15" ht="14.5" thickBot="1" x14ac:dyDescent="0.35">
      <c r="A41" s="3" t="s">
        <v>37</v>
      </c>
      <c r="B41" s="1">
        <v>7444</v>
      </c>
      <c r="C41" s="2"/>
      <c r="D41" s="2">
        <v>195</v>
      </c>
      <c r="E41" s="2"/>
      <c r="F41" s="1">
        <v>4618</v>
      </c>
      <c r="G41" s="1">
        <v>1765</v>
      </c>
      <c r="H41" s="2">
        <v>46</v>
      </c>
      <c r="I41" s="1">
        <v>213749</v>
      </c>
      <c r="J41" s="1">
        <v>50679</v>
      </c>
      <c r="K41" s="42"/>
      <c r="L41" s="48">
        <f>IFERROR(B41/I41,0)</f>
        <v>3.4825893922310745E-2</v>
      </c>
      <c r="M41" s="49">
        <f>IFERROR(H41/G41,0)</f>
        <v>2.6062322946175637E-2</v>
      </c>
      <c r="N41" s="47">
        <f>D41*250</f>
        <v>48750</v>
      </c>
      <c r="O41" s="50">
        <f t="shared" si="0"/>
        <v>5.5488984416980118</v>
      </c>
    </row>
    <row r="42" spans="1:15" ht="15" thickBot="1" x14ac:dyDescent="0.35">
      <c r="A42" s="44" t="s">
        <v>19</v>
      </c>
      <c r="B42" s="1">
        <v>87776</v>
      </c>
      <c r="C42" s="2"/>
      <c r="D42" s="1">
        <v>6584</v>
      </c>
      <c r="E42" s="2"/>
      <c r="F42" s="1">
        <v>14661</v>
      </c>
      <c r="G42" s="1">
        <v>6856</v>
      </c>
      <c r="H42" s="2">
        <v>514</v>
      </c>
      <c r="I42" s="1">
        <v>708180</v>
      </c>
      <c r="J42" s="1">
        <v>55318</v>
      </c>
      <c r="K42" s="41"/>
      <c r="L42" s="48">
        <f>IFERROR(B42/I42,0)</f>
        <v>0.12394588946313084</v>
      </c>
      <c r="M42" s="49">
        <f>IFERROR(H42/G42,0)</f>
        <v>7.4970828471411899E-2</v>
      </c>
      <c r="N42" s="47">
        <f>D42*250</f>
        <v>1646000</v>
      </c>
      <c r="O42" s="50">
        <f t="shared" si="0"/>
        <v>17.752278527160044</v>
      </c>
    </row>
    <row r="43" spans="1:15" ht="15" thickBot="1" x14ac:dyDescent="0.35">
      <c r="A43" s="3" t="s">
        <v>65</v>
      </c>
      <c r="B43" s="1">
        <v>6877</v>
      </c>
      <c r="C43" s="53">
        <v>57</v>
      </c>
      <c r="D43" s="2">
        <v>151</v>
      </c>
      <c r="E43" s="58">
        <v>2</v>
      </c>
      <c r="F43" s="1">
        <v>5607</v>
      </c>
      <c r="G43" s="1">
        <v>2030</v>
      </c>
      <c r="H43" s="2">
        <v>45</v>
      </c>
      <c r="I43" s="1">
        <v>13022</v>
      </c>
      <c r="J43" s="1">
        <v>3845</v>
      </c>
      <c r="K43" s="8"/>
      <c r="L43" s="48">
        <f>IFERROR(B43/I43,0)</f>
        <v>0.52810628167716167</v>
      </c>
      <c r="M43" s="49">
        <f>IFERROR(H43/G43,0)</f>
        <v>2.2167487684729065E-2</v>
      </c>
      <c r="N43" s="47">
        <f>D43*250</f>
        <v>37750</v>
      </c>
      <c r="O43" s="50">
        <f t="shared" si="0"/>
        <v>4.4893122000872472</v>
      </c>
    </row>
    <row r="44" spans="1:15" ht="14.5" thickBot="1" x14ac:dyDescent="0.35">
      <c r="A44" s="3" t="s">
        <v>40</v>
      </c>
      <c r="B44" s="1">
        <v>16606</v>
      </c>
      <c r="C44" s="2"/>
      <c r="D44" s="2">
        <v>912</v>
      </c>
      <c r="E44" s="2"/>
      <c r="F44" s="1">
        <v>14121</v>
      </c>
      <c r="G44" s="1">
        <v>15675</v>
      </c>
      <c r="H44" s="2">
        <v>861</v>
      </c>
      <c r="I44" s="1">
        <v>224993</v>
      </c>
      <c r="J44" s="1">
        <v>212386</v>
      </c>
      <c r="K44" s="42"/>
      <c r="L44" s="48">
        <f>IFERROR(B44/I44,0)</f>
        <v>7.3806740654153685E-2</v>
      </c>
      <c r="M44" s="49">
        <f>IFERROR(H44/G44,0)</f>
        <v>5.4928229665071771E-2</v>
      </c>
      <c r="N44" s="47">
        <f>D44*250</f>
        <v>228000</v>
      </c>
      <c r="O44" s="50">
        <f t="shared" si="0"/>
        <v>12.729977116704806</v>
      </c>
    </row>
    <row r="45" spans="1:15" ht="14.5" thickBot="1" x14ac:dyDescent="0.35">
      <c r="A45" s="3" t="s">
        <v>25</v>
      </c>
      <c r="B45" s="1">
        <v>27897</v>
      </c>
      <c r="C45" s="2"/>
      <c r="D45" s="2">
        <v>683</v>
      </c>
      <c r="E45" s="2"/>
      <c r="F45" s="1">
        <v>14897</v>
      </c>
      <c r="G45" s="1">
        <v>5418</v>
      </c>
      <c r="H45" s="2">
        <v>133</v>
      </c>
      <c r="I45" s="1">
        <v>362219</v>
      </c>
      <c r="J45" s="1">
        <v>70351</v>
      </c>
      <c r="K45" s="42"/>
      <c r="L45" s="48">
        <f>IFERROR(B45/I45,0)</f>
        <v>7.7016942788754872E-2</v>
      </c>
      <c r="M45" s="49">
        <f>IFERROR(H45/G45,0)</f>
        <v>2.454780361757106E-2</v>
      </c>
      <c r="N45" s="47">
        <f>D45*250</f>
        <v>170750</v>
      </c>
      <c r="O45" s="50">
        <f t="shared" si="0"/>
        <v>5.1207298275800266</v>
      </c>
    </row>
    <row r="46" spans="1:15" ht="15" thickBot="1" x14ac:dyDescent="0.35">
      <c r="A46" s="3" t="s">
        <v>54</v>
      </c>
      <c r="B46" s="1">
        <v>6419</v>
      </c>
      <c r="C46" s="2"/>
      <c r="D46" s="2">
        <v>84</v>
      </c>
      <c r="E46" s="2"/>
      <c r="F46" s="2">
        <v>781</v>
      </c>
      <c r="G46" s="1">
        <v>7256</v>
      </c>
      <c r="H46" s="2">
        <v>95</v>
      </c>
      <c r="I46" s="1">
        <v>75077</v>
      </c>
      <c r="J46" s="1">
        <v>84865</v>
      </c>
      <c r="K46" s="41"/>
      <c r="L46" s="48">
        <f>IFERROR(B46/I46,0)</f>
        <v>8.5498887808516597E-2</v>
      </c>
      <c r="M46" s="49">
        <f>IFERROR(H46/G46,0)</f>
        <v>1.3092613009922822E-2</v>
      </c>
      <c r="N46" s="47">
        <f>D46*250</f>
        <v>21000</v>
      </c>
      <c r="O46" s="50">
        <f t="shared" si="0"/>
        <v>2.2715376226826609</v>
      </c>
    </row>
    <row r="47" spans="1:15" ht="15" thickBot="1" x14ac:dyDescent="0.35">
      <c r="A47" s="3" t="s">
        <v>20</v>
      </c>
      <c r="B47" s="1">
        <v>37235</v>
      </c>
      <c r="C47" s="2"/>
      <c r="D47" s="2">
        <v>556</v>
      </c>
      <c r="E47" s="2"/>
      <c r="F47" s="1">
        <v>11986</v>
      </c>
      <c r="G47" s="1">
        <v>5452</v>
      </c>
      <c r="H47" s="2">
        <v>81</v>
      </c>
      <c r="I47" s="1">
        <v>718304</v>
      </c>
      <c r="J47" s="1">
        <v>105182</v>
      </c>
      <c r="K47" s="41"/>
      <c r="L47" s="48">
        <f>IFERROR(B47/I47,0)</f>
        <v>5.1837383614736936E-2</v>
      </c>
      <c r="M47" s="49">
        <f>IFERROR(H47/G47,0)</f>
        <v>1.4856933235509904E-2</v>
      </c>
      <c r="N47" s="47">
        <f>D47*250</f>
        <v>139000</v>
      </c>
      <c r="O47" s="50">
        <f t="shared" si="0"/>
        <v>2.7330468645091983</v>
      </c>
    </row>
    <row r="48" spans="1:15" ht="15" thickBot="1" x14ac:dyDescent="0.35">
      <c r="A48" s="44" t="s">
        <v>15</v>
      </c>
      <c r="B48" s="1">
        <v>131192</v>
      </c>
      <c r="C48" s="2"/>
      <c r="D48" s="1">
        <v>2293</v>
      </c>
      <c r="E48" s="2"/>
      <c r="F48" s="1">
        <v>56001</v>
      </c>
      <c r="G48" s="1">
        <v>4525</v>
      </c>
      <c r="H48" s="2">
        <v>79</v>
      </c>
      <c r="I48" s="1">
        <v>1836037</v>
      </c>
      <c r="J48" s="1">
        <v>63321</v>
      </c>
      <c r="K48" s="41"/>
      <c r="L48" s="48">
        <f>IFERROR(B48/I48,0)</f>
        <v>7.1453897715568912E-2</v>
      </c>
      <c r="M48" s="49">
        <f>IFERROR(H48/G48,0)</f>
        <v>1.7458563535911603E-2</v>
      </c>
      <c r="N48" s="47">
        <f>D48*250</f>
        <v>573250</v>
      </c>
      <c r="O48" s="50">
        <f t="shared" si="0"/>
        <v>3.3695499725593026</v>
      </c>
    </row>
    <row r="49" spans="1:15" ht="14.5" thickBot="1" x14ac:dyDescent="0.35">
      <c r="A49" s="57" t="s">
        <v>66</v>
      </c>
      <c r="B49" s="55">
        <v>78</v>
      </c>
      <c r="C49" s="53">
        <v>2</v>
      </c>
      <c r="D49" s="55">
        <v>6</v>
      </c>
      <c r="E49" s="55"/>
      <c r="F49" s="55">
        <v>8</v>
      </c>
      <c r="G49" s="55"/>
      <c r="H49" s="55"/>
      <c r="I49" s="54">
        <v>2706</v>
      </c>
      <c r="J49" s="55"/>
      <c r="K49" s="42"/>
      <c r="L49" s="48">
        <f>IFERROR(B49/I49,0)</f>
        <v>2.8824833702882482E-2</v>
      </c>
      <c r="M49" s="49">
        <f>IFERROR(H49/G49,0)</f>
        <v>0</v>
      </c>
      <c r="N49" s="47">
        <f>D49*250</f>
        <v>1500</v>
      </c>
      <c r="O49" s="50">
        <f t="shared" si="0"/>
        <v>18.23076923076923</v>
      </c>
    </row>
    <row r="50" spans="1:15" ht="15" thickBot="1" x14ac:dyDescent="0.35">
      <c r="A50" s="3" t="s">
        <v>28</v>
      </c>
      <c r="B50" s="1">
        <v>18784</v>
      </c>
      <c r="C50" s="2"/>
      <c r="D50" s="2">
        <v>163</v>
      </c>
      <c r="E50" s="2"/>
      <c r="F50" s="1">
        <v>8287</v>
      </c>
      <c r="G50" s="1">
        <v>5859</v>
      </c>
      <c r="H50" s="2">
        <v>51</v>
      </c>
      <c r="I50" s="1">
        <v>304738</v>
      </c>
      <c r="J50" s="1">
        <v>95054</v>
      </c>
      <c r="K50" s="41"/>
      <c r="L50" s="48">
        <f>IFERROR(B50/I50,0)</f>
        <v>6.1639834874547973E-2</v>
      </c>
      <c r="M50" s="49">
        <f>IFERROR(H50/G50,0)</f>
        <v>8.7045570916538667E-3</v>
      </c>
      <c r="N50" s="47">
        <f>D50*250</f>
        <v>40750</v>
      </c>
      <c r="O50" s="50">
        <f t="shared" si="0"/>
        <v>1.1693994889267463</v>
      </c>
    </row>
    <row r="51" spans="1:15" ht="14.5" thickBot="1" x14ac:dyDescent="0.35">
      <c r="A51" s="3" t="s">
        <v>48</v>
      </c>
      <c r="B51" s="1">
        <v>1184</v>
      </c>
      <c r="C51" s="2"/>
      <c r="D51" s="2">
        <v>56</v>
      </c>
      <c r="E51" s="2"/>
      <c r="F51" s="2">
        <v>198</v>
      </c>
      <c r="G51" s="1">
        <v>1897</v>
      </c>
      <c r="H51" s="2">
        <v>90</v>
      </c>
      <c r="I51" s="1">
        <v>59860</v>
      </c>
      <c r="J51" s="1">
        <v>95931</v>
      </c>
      <c r="K51" s="42"/>
      <c r="L51" s="48">
        <f>IFERROR(B51/I51,0)</f>
        <v>1.9779485466087536E-2</v>
      </c>
      <c r="M51" s="49">
        <f>IFERROR(H51/G51,0)</f>
        <v>4.7443331576172906E-2</v>
      </c>
      <c r="N51" s="47">
        <f>D51*250</f>
        <v>14000</v>
      </c>
      <c r="O51" s="50">
        <f t="shared" ref="O51" si="1">ABS(N51-B51)/B51</f>
        <v>10.824324324324325</v>
      </c>
    </row>
    <row r="52" spans="1:15" ht="15" thickBot="1" x14ac:dyDescent="0.35">
      <c r="A52" s="44" t="s">
        <v>29</v>
      </c>
      <c r="B52" s="1">
        <v>59514</v>
      </c>
      <c r="C52" s="2"/>
      <c r="D52" s="1">
        <v>1661</v>
      </c>
      <c r="E52" s="2"/>
      <c r="F52" s="1">
        <v>50088</v>
      </c>
      <c r="G52" s="1">
        <v>6973</v>
      </c>
      <c r="H52" s="2">
        <v>195</v>
      </c>
      <c r="I52" s="1">
        <v>636096</v>
      </c>
      <c r="J52" s="1">
        <v>74523</v>
      </c>
      <c r="K52" s="42"/>
      <c r="L52" s="48">
        <f>IFERROR(B52/I52,0)</f>
        <v>9.3561349230304861E-2</v>
      </c>
      <c r="M52" s="49">
        <f>IFERROR(H52/G52,0)</f>
        <v>2.7965007887566326E-2</v>
      </c>
      <c r="N52" s="47">
        <f>D52*250</f>
        <v>415250</v>
      </c>
      <c r="O52" s="50">
        <f t="shared" si="0"/>
        <v>5.9773498672581242</v>
      </c>
    </row>
    <row r="53" spans="1:15" ht="15" thickBot="1" x14ac:dyDescent="0.35">
      <c r="A53" s="44" t="s">
        <v>9</v>
      </c>
      <c r="B53" s="1">
        <v>30840</v>
      </c>
      <c r="C53" s="2"/>
      <c r="D53" s="1">
        <v>1294</v>
      </c>
      <c r="E53" s="2"/>
      <c r="F53" s="1">
        <v>19734</v>
      </c>
      <c r="G53" s="1">
        <v>4050</v>
      </c>
      <c r="H53" s="2">
        <v>170</v>
      </c>
      <c r="I53" s="1">
        <v>495498</v>
      </c>
      <c r="J53" s="1">
        <v>65070</v>
      </c>
      <c r="K53" s="42"/>
      <c r="L53" s="48">
        <f>IFERROR(B53/I53,0)</f>
        <v>6.2240412675732291E-2</v>
      </c>
      <c r="M53" s="49">
        <f>IFERROR(H53/G53,0)</f>
        <v>4.1975308641975309E-2</v>
      </c>
      <c r="N53" s="47">
        <f>D53*250</f>
        <v>323500</v>
      </c>
      <c r="O53" s="50">
        <f t="shared" si="0"/>
        <v>9.4896238651102465</v>
      </c>
    </row>
    <row r="54" spans="1:15" ht="14.5" thickBot="1" x14ac:dyDescent="0.35">
      <c r="A54" s="3" t="s">
        <v>56</v>
      </c>
      <c r="B54" s="1">
        <v>2629</v>
      </c>
      <c r="C54" s="2"/>
      <c r="D54" s="2">
        <v>92</v>
      </c>
      <c r="E54" s="2"/>
      <c r="F54" s="2">
        <v>682</v>
      </c>
      <c r="G54" s="1">
        <v>1467</v>
      </c>
      <c r="H54" s="2">
        <v>51</v>
      </c>
      <c r="I54" s="1">
        <v>156960</v>
      </c>
      <c r="J54" s="1">
        <v>87582</v>
      </c>
      <c r="K54" s="42"/>
      <c r="L54" s="48">
        <f>IFERROR(B54/I54,0)</f>
        <v>1.6749490316004076E-2</v>
      </c>
      <c r="M54" s="49">
        <f>IFERROR(H54/G54,0)</f>
        <v>3.4764826175869123E-2</v>
      </c>
      <c r="N54" s="47">
        <f>D54*250</f>
        <v>23000</v>
      </c>
      <c r="O54" s="50">
        <f t="shared" si="0"/>
        <v>7.7485736021300875</v>
      </c>
    </row>
    <row r="55" spans="1:15" ht="14.5" thickBot="1" x14ac:dyDescent="0.35">
      <c r="A55" s="3" t="s">
        <v>22</v>
      </c>
      <c r="B55" s="1">
        <v>25763</v>
      </c>
      <c r="C55" s="2"/>
      <c r="D55" s="2">
        <v>757</v>
      </c>
      <c r="E55" s="2"/>
      <c r="F55" s="1">
        <v>4885</v>
      </c>
      <c r="G55" s="1">
        <v>4425</v>
      </c>
      <c r="H55" s="2">
        <v>130</v>
      </c>
      <c r="I55" s="1">
        <v>513566</v>
      </c>
      <c r="J55" s="1">
        <v>88205</v>
      </c>
      <c r="K55" s="42"/>
      <c r="L55" s="48">
        <f>IFERROR(B55/I55,0)</f>
        <v>5.0164925248166743E-2</v>
      </c>
      <c r="M55" s="49">
        <f>IFERROR(H55/G55,0)</f>
        <v>2.9378531073446328E-2</v>
      </c>
      <c r="N55" s="47">
        <f>D55*250</f>
        <v>189250</v>
      </c>
      <c r="O55" s="50">
        <f t="shared" si="0"/>
        <v>6.3458060008539379</v>
      </c>
    </row>
    <row r="56" spans="1:15" ht="14.5" thickBot="1" x14ac:dyDescent="0.35">
      <c r="A56" s="14" t="s">
        <v>55</v>
      </c>
      <c r="B56" s="36">
        <v>1282</v>
      </c>
      <c r="C56" s="15"/>
      <c r="D56" s="15">
        <v>20</v>
      </c>
      <c r="E56" s="15"/>
      <c r="F56" s="15">
        <v>296</v>
      </c>
      <c r="G56" s="36">
        <v>2215</v>
      </c>
      <c r="H56" s="15">
        <v>35</v>
      </c>
      <c r="I56" s="36">
        <v>39160</v>
      </c>
      <c r="J56" s="36">
        <v>67662</v>
      </c>
      <c r="K56" s="59"/>
      <c r="L56" s="48">
        <f>IFERROR(B56/I56,0)</f>
        <v>3.2737487231869256E-2</v>
      </c>
      <c r="M56" s="49">
        <f>IFERROR(H56/G56,0)</f>
        <v>1.580135440180587E-2</v>
      </c>
      <c r="N56" s="47">
        <f>D56*250</f>
        <v>5000</v>
      </c>
      <c r="O56" s="50">
        <f t="shared" si="0"/>
        <v>2.9001560062402496</v>
      </c>
    </row>
    <row r="57" spans="1:15" ht="13.5" thickBot="1" x14ac:dyDescent="0.35">
      <c r="A57" s="3"/>
      <c r="B57" s="1"/>
      <c r="C57" s="2"/>
      <c r="D57" s="2"/>
      <c r="E57" s="2"/>
      <c r="F57" s="1"/>
      <c r="G57" s="2"/>
      <c r="H57" s="2"/>
      <c r="I57" s="1"/>
      <c r="J57" s="1"/>
      <c r="K57" s="7"/>
      <c r="L57" s="35"/>
    </row>
    <row r="58" spans="1:15" ht="13.5" thickBot="1" x14ac:dyDescent="0.35">
      <c r="A58" s="3"/>
      <c r="B58" s="1"/>
      <c r="C58" s="2"/>
      <c r="D58" s="2"/>
      <c r="E58" s="2"/>
      <c r="F58" s="1"/>
      <c r="G58" s="2"/>
      <c r="H58" s="2"/>
      <c r="I58" s="1"/>
      <c r="J58" s="1"/>
      <c r="K58" s="7"/>
      <c r="L58" s="35"/>
    </row>
    <row r="59" spans="1:15" ht="13.5" thickBot="1" x14ac:dyDescent="0.35">
      <c r="A59" s="3"/>
      <c r="B59" s="1"/>
      <c r="C59" s="2"/>
      <c r="D59" s="2"/>
      <c r="E59" s="2"/>
      <c r="F59" s="1"/>
      <c r="G59" s="1"/>
      <c r="H59" s="2"/>
      <c r="I59" s="1"/>
      <c r="J59" s="1"/>
      <c r="K59" s="7"/>
      <c r="L59" s="35"/>
    </row>
    <row r="60" spans="1:15" ht="13.5" thickBot="1" x14ac:dyDescent="0.35">
      <c r="A60" s="3"/>
      <c r="B60" s="1"/>
      <c r="C60" s="2"/>
      <c r="D60" s="2"/>
      <c r="E60" s="2"/>
      <c r="F60" s="1"/>
      <c r="G60" s="1"/>
      <c r="H60" s="2"/>
      <c r="I60" s="1"/>
      <c r="J60" s="1"/>
      <c r="K60" s="7"/>
      <c r="L60" s="35"/>
    </row>
    <row r="61" spans="1:15" ht="15" thickBot="1" x14ac:dyDescent="0.35">
      <c r="A61" s="3"/>
      <c r="B61" s="2"/>
      <c r="C61" s="2"/>
      <c r="D61" s="2"/>
      <c r="E61" s="2"/>
      <c r="F61" s="2"/>
      <c r="G61" s="2"/>
      <c r="H61" s="2"/>
      <c r="I61" s="1"/>
      <c r="J61" s="1"/>
      <c r="K61" s="8"/>
      <c r="L61" s="35"/>
    </row>
    <row r="62" spans="1:15" ht="15" thickBot="1" x14ac:dyDescent="0.35">
      <c r="A62" s="3"/>
      <c r="B62" s="2"/>
      <c r="C62" s="2"/>
      <c r="D62" s="2"/>
      <c r="E62" s="2"/>
      <c r="F62" s="2"/>
      <c r="G62" s="2"/>
      <c r="H62" s="2"/>
      <c r="I62" s="1"/>
      <c r="J62" s="1"/>
      <c r="K62" s="8"/>
    </row>
    <row r="63" spans="1:15" ht="13.5" thickBot="1" x14ac:dyDescent="0.35">
      <c r="A63" s="3"/>
      <c r="B63" s="1"/>
      <c r="C63" s="2"/>
      <c r="D63" s="2"/>
      <c r="E63" s="2"/>
      <c r="F63" s="1"/>
      <c r="G63" s="2"/>
      <c r="H63" s="2"/>
      <c r="I63" s="1"/>
      <c r="J63" s="1"/>
      <c r="K63" s="7"/>
    </row>
    <row r="64" spans="1:15" ht="13.5" thickBot="1" x14ac:dyDescent="0.35">
      <c r="A64" s="3"/>
      <c r="B64" s="1"/>
      <c r="C64" s="2"/>
      <c r="D64" s="2"/>
      <c r="E64" s="2"/>
      <c r="F64" s="1"/>
      <c r="G64" s="2"/>
      <c r="H64" s="2"/>
      <c r="I64" s="1"/>
      <c r="J64" s="1"/>
      <c r="K64" s="7"/>
      <c r="L64" s="35"/>
    </row>
    <row r="65" spans="1:12" ht="13.5" thickBot="1" x14ac:dyDescent="0.35">
      <c r="A65" s="3"/>
      <c r="B65" s="2"/>
      <c r="C65" s="2"/>
      <c r="D65" s="2"/>
      <c r="E65" s="2"/>
      <c r="F65" s="2"/>
      <c r="G65" s="2"/>
      <c r="H65" s="2"/>
      <c r="I65" s="1"/>
      <c r="J65" s="1"/>
      <c r="K65" s="7"/>
      <c r="L65" s="35"/>
    </row>
    <row r="66" spans="1:12" ht="13.5" thickBot="1" x14ac:dyDescent="0.35">
      <c r="A66" s="14"/>
      <c r="B66" s="15"/>
      <c r="C66" s="15"/>
      <c r="D66" s="15"/>
      <c r="E66" s="15"/>
      <c r="F66" s="15"/>
      <c r="G66" s="15"/>
      <c r="H66" s="15"/>
      <c r="I66" s="36"/>
      <c r="J66" s="36"/>
      <c r="K66" s="37"/>
    </row>
  </sheetData>
  <autoFilter ref="A1:N56" xr:uid="{0FFC770D-E812-4BB2-BFE4-43D655F753EE}">
    <sortState xmlns:xlrd2="http://schemas.microsoft.com/office/spreadsheetml/2017/richdata2" ref="A2:N56">
      <sortCondition ref="A1:A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35" r:id="rId1" display="https://www.worldometers.info/coronavirus/usa/new-york/" xr:uid="{100359B4-0296-42DF-8EF8-5FF1ACB4C962}"/>
    <hyperlink ref="A6" r:id="rId2" display="https://www.worldometers.info/coronavirus/usa/california/" xr:uid="{870A88AE-931A-445E-9E2E-88647074D12B}"/>
    <hyperlink ref="A33" r:id="rId3" display="https://www.worldometers.info/coronavirus/usa/new-jersey/" xr:uid="{5039E5E2-1607-452A-8FF0-9A67A4D766E5}"/>
    <hyperlink ref="A16" r:id="rId4" display="https://www.worldometers.info/coronavirus/usa/illinois/" xr:uid="{656D6ED7-71EE-42DD-A6DF-47742CCB767B}"/>
    <hyperlink ref="A48" r:id="rId5" display="https://www.worldometers.info/coronavirus/usa/texas/" xr:uid="{32689E28-1634-4474-83EF-DD531AF659CA}"/>
    <hyperlink ref="A11" r:id="rId6" display="https://www.worldometers.info/coronavirus/usa/florida/" xr:uid="{3A0F854F-BFEB-40DE-BD19-98868D034989}"/>
    <hyperlink ref="A24" r:id="rId7" display="https://www.worldometers.info/coronavirus/usa/massachusetts/" xr:uid="{15C88CE2-7515-4F19-8C35-01083EA1703C}"/>
    <hyperlink ref="A42" r:id="rId8" display="https://www.worldometers.info/coronavirus/usa/pennsylvania/" xr:uid="{6B83F088-80DB-4134-BCF9-2441EA8C5AD9}"/>
    <hyperlink ref="A12" r:id="rId9" display="https://www.worldometers.info/coronavirus/usa/georgia/" xr:uid="{2F9B5E51-E4FE-4F78-B3D6-42AE5C2136D9}"/>
    <hyperlink ref="A25" r:id="rId10" display="https://www.worldometers.info/coronavirus/usa/michigan/" xr:uid="{F5F198F1-8522-4A06-9D84-BF6C4B544F94}"/>
    <hyperlink ref="A23" r:id="rId11" display="https://www.worldometers.info/coronavirus/usa/maryland/" xr:uid="{45625E49-38C0-45E9-B822-5807DDAD51E8}"/>
    <hyperlink ref="A4" r:id="rId12" display="https://www.worldometers.info/coronavirus/usa/arizona/" xr:uid="{83CF6477-B6A5-4C6F-86F2-FBB6982A90D6}"/>
    <hyperlink ref="A52" r:id="rId13" display="https://www.worldometers.info/coronavirus/usa/virginia/" xr:uid="{375800B8-A69C-4E93-B273-6CE959AC38A9}"/>
    <hyperlink ref="A36" r:id="rId14" display="https://www.worldometers.info/coronavirus/usa/north-carolina/" xr:uid="{CEB9363C-4890-431F-9AFC-CF3723D9474D}"/>
    <hyperlink ref="A21" r:id="rId15" display="https://www.worldometers.info/coronavirus/usa/louisiana/" xr:uid="{444B481C-C74A-49A3-82E5-8133831E75C3}"/>
    <hyperlink ref="A39" r:id="rId16" display="https://www.worldometers.info/coronavirus/usa/ohio/" xr:uid="{E6452D1A-18E3-49A3-878D-373A6CFF589A}"/>
    <hyperlink ref="A53" r:id="rId17" display="https://www.worldometers.info/coronavirus/usa/washington/" xr:uid="{C5E492CE-9845-4111-A115-6005686C7347}"/>
    <hyperlink ref="A20" r:id="rId18" display="https://www.worldometers.info/coronavirus/usa/kentucky/" xr:uid="{8F32A481-2DCC-44F6-B071-71E368C1C7A4}"/>
    <hyperlink ref="A40" r:id="rId19" display="https://www.worldometers.info/coronavirus/usa/oklahoma/" xr:uid="{CF91E09E-AD8E-4DA9-969C-F138923FAF3A}"/>
    <hyperlink ref="A34" r:id="rId20" display="https://www.worldometers.info/coronavirus/usa/new-mexico/" xr:uid="{6A3CE5EB-66BB-44C5-B3E0-502E2103B489}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6" workbookViewId="0">
      <selection activeCell="A2" sqref="A2:B56"/>
    </sheetView>
  </sheetViews>
  <sheetFormatPr defaultRowHeight="14.5" x14ac:dyDescent="0.35"/>
  <cols>
    <col min="1" max="1" width="13.81640625" customWidth="1"/>
    <col min="2" max="2" width="8.7265625" style="43"/>
  </cols>
  <sheetData>
    <row r="1" spans="1:2" ht="15" thickBot="1" x14ac:dyDescent="0.4"/>
    <row r="2" spans="1:2" ht="15" thickBot="1" x14ac:dyDescent="0.4">
      <c r="A2" s="3" t="s">
        <v>36</v>
      </c>
      <c r="B2" s="38">
        <v>891</v>
      </c>
    </row>
    <row r="3" spans="1:2" ht="15" thickBot="1" x14ac:dyDescent="0.4">
      <c r="A3" s="3" t="s">
        <v>52</v>
      </c>
      <c r="B3" s="38">
        <v>12</v>
      </c>
    </row>
    <row r="4" spans="1:2" ht="15" thickBot="1" x14ac:dyDescent="0.4">
      <c r="A4" s="44" t="s">
        <v>33</v>
      </c>
      <c r="B4" s="38">
        <v>1463</v>
      </c>
    </row>
    <row r="5" spans="1:2" ht="15" thickBot="1" x14ac:dyDescent="0.4">
      <c r="A5" s="3" t="s">
        <v>34</v>
      </c>
      <c r="B5" s="38">
        <v>240</v>
      </c>
    </row>
    <row r="6" spans="1:2" ht="15" thickBot="1" x14ac:dyDescent="0.4">
      <c r="A6" s="44" t="s">
        <v>10</v>
      </c>
      <c r="B6" s="38">
        <v>5729</v>
      </c>
    </row>
    <row r="7" spans="1:2" ht="15" thickBot="1" x14ac:dyDescent="0.4">
      <c r="A7" s="3" t="s">
        <v>18</v>
      </c>
      <c r="B7" s="38">
        <v>1667</v>
      </c>
    </row>
    <row r="8" spans="1:2" ht="15" thickBot="1" x14ac:dyDescent="0.4">
      <c r="A8" s="3" t="s">
        <v>23</v>
      </c>
      <c r="B8" s="38">
        <v>4287</v>
      </c>
    </row>
    <row r="9" spans="1:2" ht="15" thickBot="1" x14ac:dyDescent="0.4">
      <c r="A9" s="3" t="s">
        <v>43</v>
      </c>
      <c r="B9" s="38">
        <v>505</v>
      </c>
    </row>
    <row r="10" spans="1:2" ht="21.5" thickBot="1" x14ac:dyDescent="0.4">
      <c r="A10" s="3" t="s">
        <v>63</v>
      </c>
      <c r="B10" s="38">
        <v>541</v>
      </c>
    </row>
    <row r="11" spans="1:2" ht="15" thickBot="1" x14ac:dyDescent="0.4">
      <c r="A11" s="44" t="s">
        <v>13</v>
      </c>
      <c r="B11" s="38">
        <v>3285</v>
      </c>
    </row>
    <row r="12" spans="1:2" ht="15" thickBot="1" x14ac:dyDescent="0.4">
      <c r="A12" s="44" t="s">
        <v>16</v>
      </c>
      <c r="B12" s="38">
        <v>2698</v>
      </c>
    </row>
    <row r="13" spans="1:2" ht="15" thickBot="1" x14ac:dyDescent="0.4">
      <c r="A13" s="3" t="s">
        <v>64</v>
      </c>
      <c r="B13" s="38">
        <v>5</v>
      </c>
    </row>
    <row r="14" spans="1:2" ht="15" thickBot="1" x14ac:dyDescent="0.4">
      <c r="A14" s="3" t="s">
        <v>47</v>
      </c>
      <c r="B14" s="38">
        <v>17</v>
      </c>
    </row>
    <row r="15" spans="1:2" ht="15" thickBot="1" x14ac:dyDescent="0.4">
      <c r="A15" s="3" t="s">
        <v>49</v>
      </c>
      <c r="B15" s="38">
        <v>90</v>
      </c>
    </row>
    <row r="16" spans="1:2" ht="15" thickBot="1" x14ac:dyDescent="0.4">
      <c r="A16" s="44" t="s">
        <v>12</v>
      </c>
      <c r="B16" s="38">
        <v>6770</v>
      </c>
    </row>
    <row r="17" spans="1:2" ht="15" thickBot="1" x14ac:dyDescent="0.4">
      <c r="A17" s="3" t="s">
        <v>27</v>
      </c>
      <c r="B17" s="38">
        <v>2578</v>
      </c>
    </row>
    <row r="18" spans="1:2" ht="15" thickBot="1" x14ac:dyDescent="0.4">
      <c r="A18" s="3" t="s">
        <v>41</v>
      </c>
      <c r="B18" s="38">
        <v>694</v>
      </c>
    </row>
    <row r="19" spans="1:2" ht="15" thickBot="1" x14ac:dyDescent="0.4">
      <c r="A19" s="3" t="s">
        <v>45</v>
      </c>
      <c r="B19" s="38">
        <v>262</v>
      </c>
    </row>
    <row r="20" spans="1:2" ht="15" thickBot="1" x14ac:dyDescent="0.4">
      <c r="A20" s="44" t="s">
        <v>38</v>
      </c>
      <c r="B20" s="38">
        <v>538</v>
      </c>
    </row>
    <row r="21" spans="1:2" ht="15" thickBot="1" x14ac:dyDescent="0.4">
      <c r="A21" s="44" t="s">
        <v>14</v>
      </c>
      <c r="B21" s="38">
        <v>3160</v>
      </c>
    </row>
    <row r="22" spans="1:2" ht="15" thickBot="1" x14ac:dyDescent="0.4">
      <c r="A22" s="3" t="s">
        <v>39</v>
      </c>
      <c r="B22" s="38">
        <v>103</v>
      </c>
    </row>
    <row r="23" spans="1:2" ht="15" thickBot="1" x14ac:dyDescent="0.4">
      <c r="A23" s="44" t="s">
        <v>26</v>
      </c>
      <c r="B23" s="38">
        <v>3108</v>
      </c>
    </row>
    <row r="24" spans="1:2" ht="15" thickBot="1" x14ac:dyDescent="0.4">
      <c r="A24" s="44" t="s">
        <v>17</v>
      </c>
      <c r="B24" s="38">
        <v>7938</v>
      </c>
    </row>
    <row r="25" spans="1:2" ht="15" thickBot="1" x14ac:dyDescent="0.4">
      <c r="A25" s="44" t="s">
        <v>11</v>
      </c>
      <c r="B25" s="38">
        <v>6114</v>
      </c>
    </row>
    <row r="26" spans="1:2" ht="15" thickBot="1" x14ac:dyDescent="0.4">
      <c r="A26" s="3" t="s">
        <v>32</v>
      </c>
      <c r="B26" s="38">
        <v>1432</v>
      </c>
    </row>
    <row r="27" spans="1:2" ht="15" thickBot="1" x14ac:dyDescent="0.4">
      <c r="A27" s="3" t="s">
        <v>30</v>
      </c>
      <c r="B27" s="38">
        <v>1011</v>
      </c>
    </row>
    <row r="28" spans="1:2" ht="15" thickBot="1" x14ac:dyDescent="0.4">
      <c r="A28" s="3" t="s">
        <v>35</v>
      </c>
      <c r="B28" s="38">
        <v>1001</v>
      </c>
    </row>
    <row r="29" spans="1:2" ht="15" thickBot="1" x14ac:dyDescent="0.4">
      <c r="A29" s="3" t="s">
        <v>51</v>
      </c>
      <c r="B29" s="38">
        <v>21</v>
      </c>
    </row>
    <row r="30" spans="1:2" ht="15" thickBot="1" x14ac:dyDescent="0.4">
      <c r="A30" s="3" t="s">
        <v>50</v>
      </c>
      <c r="B30" s="38">
        <v>257</v>
      </c>
    </row>
    <row r="31" spans="1:2" ht="15" thickBot="1" x14ac:dyDescent="0.4">
      <c r="A31" s="3" t="s">
        <v>31</v>
      </c>
      <c r="B31" s="38">
        <v>494</v>
      </c>
    </row>
    <row r="32" spans="1:2" ht="15" thickBot="1" x14ac:dyDescent="0.4">
      <c r="A32" s="3" t="s">
        <v>42</v>
      </c>
      <c r="B32" s="38">
        <v>347</v>
      </c>
    </row>
    <row r="33" spans="1:2" ht="15" thickBot="1" x14ac:dyDescent="0.4">
      <c r="A33" s="44" t="s">
        <v>8</v>
      </c>
      <c r="B33" s="38">
        <v>13129</v>
      </c>
    </row>
    <row r="34" spans="1:2" ht="15" thickBot="1" x14ac:dyDescent="0.4">
      <c r="A34" s="44" t="s">
        <v>44</v>
      </c>
      <c r="B34" s="38">
        <v>480</v>
      </c>
    </row>
    <row r="35" spans="1:2" ht="15" thickBot="1" x14ac:dyDescent="0.4">
      <c r="A35" s="44" t="s">
        <v>7</v>
      </c>
      <c r="B35" s="38">
        <v>31346</v>
      </c>
    </row>
    <row r="36" spans="1:2" ht="15" thickBot="1" x14ac:dyDescent="0.4">
      <c r="A36" s="44" t="s">
        <v>24</v>
      </c>
      <c r="B36" s="38">
        <v>1318</v>
      </c>
    </row>
    <row r="37" spans="1:2" ht="15" thickBot="1" x14ac:dyDescent="0.4">
      <c r="A37" s="3" t="s">
        <v>53</v>
      </c>
      <c r="B37" s="38">
        <v>78</v>
      </c>
    </row>
    <row r="38" spans="1:2" ht="21.5" thickBot="1" x14ac:dyDescent="0.4">
      <c r="A38" s="3" t="s">
        <v>67</v>
      </c>
      <c r="B38" s="38">
        <v>2</v>
      </c>
    </row>
    <row r="39" spans="1:2" ht="15" thickBot="1" x14ac:dyDescent="0.4">
      <c r="A39" s="44" t="s">
        <v>21</v>
      </c>
      <c r="B39" s="38">
        <v>2779</v>
      </c>
    </row>
    <row r="40" spans="1:2" ht="15" thickBot="1" x14ac:dyDescent="0.4">
      <c r="A40" s="44" t="s">
        <v>46</v>
      </c>
      <c r="B40" s="38">
        <v>372</v>
      </c>
    </row>
    <row r="41" spans="1:2" ht="15" thickBot="1" x14ac:dyDescent="0.4">
      <c r="A41" s="3" t="s">
        <v>37</v>
      </c>
      <c r="B41" s="38">
        <v>195</v>
      </c>
    </row>
    <row r="42" spans="1:2" ht="15" thickBot="1" x14ac:dyDescent="0.4">
      <c r="A42" s="44" t="s">
        <v>19</v>
      </c>
      <c r="B42" s="38">
        <v>6584</v>
      </c>
    </row>
    <row r="43" spans="1:2" ht="15" thickBot="1" x14ac:dyDescent="0.4">
      <c r="A43" s="3" t="s">
        <v>65</v>
      </c>
      <c r="B43" s="38">
        <v>151</v>
      </c>
    </row>
    <row r="44" spans="1:2" ht="15" thickBot="1" x14ac:dyDescent="0.4">
      <c r="A44" s="3" t="s">
        <v>40</v>
      </c>
      <c r="B44" s="38">
        <v>912</v>
      </c>
    </row>
    <row r="45" spans="1:2" ht="15" thickBot="1" x14ac:dyDescent="0.4">
      <c r="A45" s="3" t="s">
        <v>25</v>
      </c>
      <c r="B45" s="38">
        <v>683</v>
      </c>
    </row>
    <row r="46" spans="1:2" ht="15" thickBot="1" x14ac:dyDescent="0.4">
      <c r="A46" s="3" t="s">
        <v>54</v>
      </c>
      <c r="B46" s="38">
        <v>84</v>
      </c>
    </row>
    <row r="47" spans="1:2" ht="15" thickBot="1" x14ac:dyDescent="0.4">
      <c r="A47" s="3" t="s">
        <v>20</v>
      </c>
      <c r="B47" s="38">
        <v>556</v>
      </c>
    </row>
    <row r="48" spans="1:2" ht="15" thickBot="1" x14ac:dyDescent="0.4">
      <c r="A48" s="44" t="s">
        <v>15</v>
      </c>
      <c r="B48" s="38">
        <v>2293</v>
      </c>
    </row>
    <row r="49" spans="1:2" ht="21.5" thickBot="1" x14ac:dyDescent="0.4">
      <c r="A49" s="57" t="s">
        <v>66</v>
      </c>
      <c r="B49" s="56">
        <v>6</v>
      </c>
    </row>
    <row r="50" spans="1:2" ht="15" thickBot="1" x14ac:dyDescent="0.4">
      <c r="A50" s="3" t="s">
        <v>28</v>
      </c>
      <c r="B50" s="38">
        <v>163</v>
      </c>
    </row>
    <row r="51" spans="1:2" ht="15" thickBot="1" x14ac:dyDescent="0.4">
      <c r="A51" s="3" t="s">
        <v>48</v>
      </c>
      <c r="B51" s="38">
        <v>56</v>
      </c>
    </row>
    <row r="52" spans="1:2" ht="15" thickBot="1" x14ac:dyDescent="0.4">
      <c r="A52" s="44" t="s">
        <v>29</v>
      </c>
      <c r="B52" s="38">
        <v>1661</v>
      </c>
    </row>
    <row r="53" spans="1:2" ht="15" thickBot="1" x14ac:dyDescent="0.4">
      <c r="A53" s="44" t="s">
        <v>9</v>
      </c>
      <c r="B53" s="38">
        <v>1294</v>
      </c>
    </row>
    <row r="54" spans="1:2" ht="15" thickBot="1" x14ac:dyDescent="0.4">
      <c r="A54" s="3" t="s">
        <v>56</v>
      </c>
      <c r="B54" s="38">
        <v>92</v>
      </c>
    </row>
    <row r="55" spans="1:2" ht="15" thickBot="1" x14ac:dyDescent="0.4">
      <c r="A55" s="3" t="s">
        <v>22</v>
      </c>
      <c r="B55" s="38">
        <v>757</v>
      </c>
    </row>
    <row r="56" spans="1:2" ht="15" thickBot="1" x14ac:dyDescent="0.4">
      <c r="A56" s="14" t="s">
        <v>55</v>
      </c>
      <c r="B56" s="39">
        <v>20</v>
      </c>
    </row>
    <row r="57" spans="1:2" ht="15" thickBot="1" x14ac:dyDescent="0.4">
      <c r="A57" s="14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4"/>
    </row>
  </sheetData>
  <autoFilter ref="A1:A56" xr:uid="{1D19E26B-1765-4516-BAF0-E2894C03DB8E}"/>
  <hyperlinks>
    <hyperlink ref="A35" r:id="rId1" display="https://www.worldometers.info/coronavirus/usa/new-york/" xr:uid="{894FEB46-E251-4232-800D-EB54A327670D}"/>
    <hyperlink ref="A6" r:id="rId2" display="https://www.worldometers.info/coronavirus/usa/california/" xr:uid="{003EA033-9FB6-45BD-B73F-106F84CA9A37}"/>
    <hyperlink ref="A33" r:id="rId3" display="https://www.worldometers.info/coronavirus/usa/new-jersey/" xr:uid="{8D3CA3BA-30ED-4B8A-94BA-3BD34ECCCB07}"/>
    <hyperlink ref="A16" r:id="rId4" display="https://www.worldometers.info/coronavirus/usa/illinois/" xr:uid="{3E5607C1-69CA-41E6-A16F-90969B3622DF}"/>
    <hyperlink ref="A48" r:id="rId5" display="https://www.worldometers.info/coronavirus/usa/texas/" xr:uid="{869758E3-1C7D-46E1-9FC5-75A3CC4854DF}"/>
    <hyperlink ref="A11" r:id="rId6" display="https://www.worldometers.info/coronavirus/usa/florida/" xr:uid="{BC3FFC7A-BF60-4090-98AF-9A251ACA0605}"/>
    <hyperlink ref="A24" r:id="rId7" display="https://www.worldometers.info/coronavirus/usa/massachusetts/" xr:uid="{A89C106E-6F52-4FFA-9209-10141FBC1F44}"/>
    <hyperlink ref="A42" r:id="rId8" display="https://www.worldometers.info/coronavirus/usa/pennsylvania/" xr:uid="{0AAD1873-56A9-496A-855C-ED26C9404D6D}"/>
    <hyperlink ref="A12" r:id="rId9" display="https://www.worldometers.info/coronavirus/usa/georgia/" xr:uid="{065E37CF-05A7-4E2F-965E-EFC6ADA8AD98}"/>
    <hyperlink ref="A25" r:id="rId10" display="https://www.worldometers.info/coronavirus/usa/michigan/" xr:uid="{E7E85B45-9330-47F5-85D7-8C6DA67AD87F}"/>
    <hyperlink ref="A23" r:id="rId11" display="https://www.worldometers.info/coronavirus/usa/maryland/" xr:uid="{95DA2AAB-FCC9-40B4-97A3-9889DA82E5E8}"/>
    <hyperlink ref="A4" r:id="rId12" display="https://www.worldometers.info/coronavirus/usa/arizona/" xr:uid="{A990835A-1760-4727-A459-D13EC15ACB07}"/>
    <hyperlink ref="A52" r:id="rId13" display="https://www.worldometers.info/coronavirus/usa/virginia/" xr:uid="{BF1BD036-2FA0-41C2-AC56-59692E0DADD2}"/>
    <hyperlink ref="A36" r:id="rId14" display="https://www.worldometers.info/coronavirus/usa/north-carolina/" xr:uid="{AAB6B2DF-992E-43CD-B83A-16D12D51EDB6}"/>
    <hyperlink ref="A21" r:id="rId15" display="https://www.worldometers.info/coronavirus/usa/louisiana/" xr:uid="{C5EDD794-659C-4234-9BB7-B45A984FC3CF}"/>
    <hyperlink ref="A39" r:id="rId16" display="https://www.worldometers.info/coronavirus/usa/ohio/" xr:uid="{6AABD928-108D-4DE9-BEAF-7AC574BBB362}"/>
    <hyperlink ref="A53" r:id="rId17" display="https://www.worldometers.info/coronavirus/usa/washington/" xr:uid="{201FE12B-4ADF-4AC2-829F-B22FF0CC08D8}"/>
    <hyperlink ref="A20" r:id="rId18" display="https://www.worldometers.info/coronavirus/usa/kentucky/" xr:uid="{43C354F2-BDCB-4E66-B400-94419BB72426}"/>
    <hyperlink ref="A40" r:id="rId19" display="https://www.worldometers.info/coronavirus/usa/oklahoma/" xr:uid="{9B676787-BF70-4C7D-B6DD-1E39F644F033}"/>
    <hyperlink ref="A34" r:id="rId20" display="https://www.worldometers.info/coronavirus/usa/new-mexico/" xr:uid="{2EDE76FB-A6E5-460D-BE6D-FAEF39B63D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60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34" bestFit="1" customWidth="1"/>
    <col min="3" max="3" width="10" style="40" bestFit="1" customWidth="1"/>
    <col min="4" max="16384" width="8.7265625" style="34"/>
  </cols>
  <sheetData>
    <row r="1" spans="1:3" ht="13" thickBot="1" x14ac:dyDescent="0.4">
      <c r="A1" s="34" t="s">
        <v>97</v>
      </c>
      <c r="C1" s="40" t="s">
        <v>96</v>
      </c>
    </row>
    <row r="2" spans="1:3" ht="13" thickBot="1" x14ac:dyDescent="0.4">
      <c r="A2" s="34" t="s">
        <v>36</v>
      </c>
      <c r="B2" s="3" t="s">
        <v>36</v>
      </c>
      <c r="C2" s="38">
        <v>891</v>
      </c>
    </row>
    <row r="3" spans="1:3" ht="13" thickBot="1" x14ac:dyDescent="0.4">
      <c r="B3" s="3" t="s">
        <v>52</v>
      </c>
      <c r="C3" s="38">
        <v>12</v>
      </c>
    </row>
    <row r="4" spans="1:3" ht="15" thickBot="1" x14ac:dyDescent="0.4">
      <c r="A4" s="34" t="s">
        <v>33</v>
      </c>
      <c r="B4" s="44" t="s">
        <v>33</v>
      </c>
      <c r="C4" s="38">
        <v>1463</v>
      </c>
    </row>
    <row r="5" spans="1:3" ht="13" thickBot="1" x14ac:dyDescent="0.4">
      <c r="A5" s="34" t="s">
        <v>34</v>
      </c>
      <c r="B5" s="3" t="s">
        <v>34</v>
      </c>
      <c r="C5" s="38">
        <v>240</v>
      </c>
    </row>
    <row r="6" spans="1:3" ht="15" thickBot="1" x14ac:dyDescent="0.4">
      <c r="A6" s="34" t="s">
        <v>10</v>
      </c>
      <c r="B6" s="44" t="s">
        <v>10</v>
      </c>
      <c r="C6" s="38">
        <v>5729</v>
      </c>
    </row>
    <row r="7" spans="1:3" ht="13" thickBot="1" x14ac:dyDescent="0.4">
      <c r="A7" s="34" t="s">
        <v>18</v>
      </c>
      <c r="B7" s="3" t="s">
        <v>18</v>
      </c>
      <c r="C7" s="38">
        <v>1667</v>
      </c>
    </row>
    <row r="8" spans="1:3" ht="13" thickBot="1" x14ac:dyDescent="0.4">
      <c r="A8" s="34" t="s">
        <v>23</v>
      </c>
      <c r="B8" s="3" t="s">
        <v>23</v>
      </c>
      <c r="C8" s="38">
        <v>4287</v>
      </c>
    </row>
    <row r="9" spans="1:3" ht="13" thickBot="1" x14ac:dyDescent="0.4">
      <c r="A9" s="34" t="s">
        <v>43</v>
      </c>
      <c r="B9" s="3" t="s">
        <v>43</v>
      </c>
      <c r="C9" s="38">
        <v>505</v>
      </c>
    </row>
    <row r="10" spans="1:3" ht="13" thickBot="1" x14ac:dyDescent="0.4">
      <c r="A10" s="34" t="s">
        <v>95</v>
      </c>
      <c r="B10" s="3" t="s">
        <v>63</v>
      </c>
      <c r="C10" s="38">
        <v>541</v>
      </c>
    </row>
    <row r="11" spans="1:3" ht="15" thickBot="1" x14ac:dyDescent="0.4">
      <c r="A11" s="34" t="s">
        <v>13</v>
      </c>
      <c r="B11" s="44" t="s">
        <v>13</v>
      </c>
      <c r="C11" s="38">
        <v>3285</v>
      </c>
    </row>
    <row r="12" spans="1:3" ht="15" thickBot="1" x14ac:dyDescent="0.4">
      <c r="A12" s="34" t="s">
        <v>16</v>
      </c>
      <c r="B12" s="44" t="s">
        <v>16</v>
      </c>
      <c r="C12" s="38">
        <v>2698</v>
      </c>
    </row>
    <row r="13" spans="1:3" ht="13" thickBot="1" x14ac:dyDescent="0.4">
      <c r="A13" s="34" t="s">
        <v>64</v>
      </c>
      <c r="B13" s="3" t="s">
        <v>64</v>
      </c>
      <c r="C13" s="38">
        <v>5</v>
      </c>
    </row>
    <row r="14" spans="1:3" ht="13" thickBot="1" x14ac:dyDescent="0.4">
      <c r="B14" s="3" t="s">
        <v>47</v>
      </c>
      <c r="C14" s="38">
        <v>17</v>
      </c>
    </row>
    <row r="15" spans="1:3" ht="13" thickBot="1" x14ac:dyDescent="0.4">
      <c r="A15" s="34" t="s">
        <v>49</v>
      </c>
      <c r="B15" s="3" t="s">
        <v>49</v>
      </c>
      <c r="C15" s="38">
        <v>90</v>
      </c>
    </row>
    <row r="16" spans="1:3" ht="15" thickBot="1" x14ac:dyDescent="0.4">
      <c r="A16" s="34" t="s">
        <v>12</v>
      </c>
      <c r="B16" s="44" t="s">
        <v>12</v>
      </c>
      <c r="C16" s="38">
        <v>6770</v>
      </c>
    </row>
    <row r="17" spans="1:3" ht="13" thickBot="1" x14ac:dyDescent="0.4">
      <c r="A17" s="34" t="s">
        <v>27</v>
      </c>
      <c r="B17" s="3" t="s">
        <v>27</v>
      </c>
      <c r="C17" s="38">
        <v>2578</v>
      </c>
    </row>
    <row r="18" spans="1:3" ht="13" thickBot="1" x14ac:dyDescent="0.4">
      <c r="A18" s="34" t="s">
        <v>41</v>
      </c>
      <c r="B18" s="3" t="s">
        <v>41</v>
      </c>
      <c r="C18" s="38">
        <v>694</v>
      </c>
    </row>
    <row r="19" spans="1:3" ht="13" thickBot="1" x14ac:dyDescent="0.4">
      <c r="A19" s="34" t="s">
        <v>45</v>
      </c>
      <c r="B19" s="3" t="s">
        <v>45</v>
      </c>
      <c r="C19" s="38">
        <v>262</v>
      </c>
    </row>
    <row r="20" spans="1:3" ht="15" thickBot="1" x14ac:dyDescent="0.4">
      <c r="A20" s="34" t="s">
        <v>38</v>
      </c>
      <c r="B20" s="44" t="s">
        <v>38</v>
      </c>
      <c r="C20" s="38">
        <v>538</v>
      </c>
    </row>
    <row r="21" spans="1:3" ht="15" thickBot="1" x14ac:dyDescent="0.4">
      <c r="A21" s="34" t="s">
        <v>14</v>
      </c>
      <c r="B21" s="44" t="s">
        <v>14</v>
      </c>
      <c r="C21" s="38">
        <v>3160</v>
      </c>
    </row>
    <row r="22" spans="1:3" ht="13" thickBot="1" x14ac:dyDescent="0.4">
      <c r="B22" s="3" t="s">
        <v>39</v>
      </c>
      <c r="C22" s="38">
        <v>103</v>
      </c>
    </row>
    <row r="23" spans="1:3" ht="15" thickBot="1" x14ac:dyDescent="0.4">
      <c r="A23" s="34" t="s">
        <v>26</v>
      </c>
      <c r="B23" s="44" t="s">
        <v>26</v>
      </c>
      <c r="C23" s="38">
        <v>3108</v>
      </c>
    </row>
    <row r="24" spans="1:3" ht="15" thickBot="1" x14ac:dyDescent="0.4">
      <c r="A24" s="34" t="s">
        <v>17</v>
      </c>
      <c r="B24" s="44" t="s">
        <v>17</v>
      </c>
      <c r="C24" s="38">
        <v>7938</v>
      </c>
    </row>
    <row r="25" spans="1:3" ht="15" thickBot="1" x14ac:dyDescent="0.4">
      <c r="A25" s="34" t="s">
        <v>11</v>
      </c>
      <c r="B25" s="44" t="s">
        <v>11</v>
      </c>
      <c r="C25" s="38">
        <v>6114</v>
      </c>
    </row>
    <row r="26" spans="1:3" ht="13" thickBot="1" x14ac:dyDescent="0.4">
      <c r="A26" s="34" t="s">
        <v>32</v>
      </c>
      <c r="B26" s="3" t="s">
        <v>32</v>
      </c>
      <c r="C26" s="38">
        <v>1432</v>
      </c>
    </row>
    <row r="27" spans="1:3" ht="13" thickBot="1" x14ac:dyDescent="0.4">
      <c r="A27" s="34" t="s">
        <v>30</v>
      </c>
      <c r="B27" s="3" t="s">
        <v>30</v>
      </c>
      <c r="C27" s="38">
        <v>1011</v>
      </c>
    </row>
    <row r="28" spans="1:3" ht="13" thickBot="1" x14ac:dyDescent="0.4">
      <c r="A28" s="34" t="s">
        <v>35</v>
      </c>
      <c r="B28" s="3" t="s">
        <v>35</v>
      </c>
      <c r="C28" s="38">
        <v>1001</v>
      </c>
    </row>
    <row r="29" spans="1:3" ht="13" thickBot="1" x14ac:dyDescent="0.4">
      <c r="B29" s="3" t="s">
        <v>51</v>
      </c>
      <c r="C29" s="38">
        <v>21</v>
      </c>
    </row>
    <row r="30" spans="1:3" ht="13" thickBot="1" x14ac:dyDescent="0.4">
      <c r="B30" s="3" t="s">
        <v>50</v>
      </c>
      <c r="C30" s="38">
        <v>257</v>
      </c>
    </row>
    <row r="31" spans="1:3" ht="13" thickBot="1" x14ac:dyDescent="0.4">
      <c r="A31" s="34" t="s">
        <v>31</v>
      </c>
      <c r="B31" s="3" t="s">
        <v>31</v>
      </c>
      <c r="C31" s="38">
        <v>494</v>
      </c>
    </row>
    <row r="32" spans="1:3" ht="13" thickBot="1" x14ac:dyDescent="0.4">
      <c r="A32" s="34" t="s">
        <v>42</v>
      </c>
      <c r="B32" s="3" t="s">
        <v>42</v>
      </c>
      <c r="C32" s="38">
        <v>347</v>
      </c>
    </row>
    <row r="33" spans="1:3" ht="15" thickBot="1" x14ac:dyDescent="0.4">
      <c r="A33" s="34" t="s">
        <v>8</v>
      </c>
      <c r="B33" s="44" t="s">
        <v>8</v>
      </c>
      <c r="C33" s="38">
        <v>13129</v>
      </c>
    </row>
    <row r="34" spans="1:3" ht="15" thickBot="1" x14ac:dyDescent="0.4">
      <c r="A34" s="34" t="s">
        <v>44</v>
      </c>
      <c r="B34" s="44" t="s">
        <v>44</v>
      </c>
      <c r="C34" s="38">
        <v>480</v>
      </c>
    </row>
    <row r="35" spans="1:3" ht="15" thickBot="1" x14ac:dyDescent="0.4">
      <c r="A35" s="34" t="s">
        <v>7</v>
      </c>
      <c r="B35" s="44" t="s">
        <v>7</v>
      </c>
      <c r="C35" s="38">
        <v>31346</v>
      </c>
    </row>
    <row r="36" spans="1:3" ht="15" thickBot="1" x14ac:dyDescent="0.4">
      <c r="A36" s="34" t="s">
        <v>24</v>
      </c>
      <c r="B36" s="44" t="s">
        <v>24</v>
      </c>
      <c r="C36" s="38">
        <v>1318</v>
      </c>
    </row>
    <row r="37" spans="1:3" ht="13" thickBot="1" x14ac:dyDescent="0.4">
      <c r="B37" s="3" t="s">
        <v>53</v>
      </c>
      <c r="C37" s="38">
        <v>78</v>
      </c>
    </row>
    <row r="38" spans="1:3" ht="15" thickBot="1" x14ac:dyDescent="0.4">
      <c r="A38" s="34" t="s">
        <v>21</v>
      </c>
      <c r="B38" s="44" t="s">
        <v>21</v>
      </c>
      <c r="C38" s="38">
        <v>2779</v>
      </c>
    </row>
    <row r="39" spans="1:3" ht="15" thickBot="1" x14ac:dyDescent="0.4">
      <c r="A39" s="34" t="s">
        <v>46</v>
      </c>
      <c r="B39" s="44" t="s">
        <v>46</v>
      </c>
      <c r="C39" s="38">
        <v>372</v>
      </c>
    </row>
    <row r="40" spans="1:3" ht="13" thickBot="1" x14ac:dyDescent="0.4">
      <c r="A40" s="34" t="s">
        <v>37</v>
      </c>
      <c r="B40" s="3" t="s">
        <v>37</v>
      </c>
      <c r="C40" s="38">
        <v>195</v>
      </c>
    </row>
    <row r="41" spans="1:3" ht="15" thickBot="1" x14ac:dyDescent="0.4">
      <c r="A41" s="34" t="s">
        <v>19</v>
      </c>
      <c r="B41" s="44" t="s">
        <v>19</v>
      </c>
      <c r="C41" s="38">
        <v>6584</v>
      </c>
    </row>
    <row r="42" spans="1:3" ht="13" thickBot="1" x14ac:dyDescent="0.4">
      <c r="A42" s="34" t="s">
        <v>65</v>
      </c>
      <c r="B42" s="3" t="s">
        <v>65</v>
      </c>
      <c r="C42" s="38">
        <v>151</v>
      </c>
    </row>
    <row r="43" spans="1:3" ht="13" thickBot="1" x14ac:dyDescent="0.4">
      <c r="B43" s="3" t="s">
        <v>40</v>
      </c>
      <c r="C43" s="38">
        <v>912</v>
      </c>
    </row>
    <row r="44" spans="1:3" ht="13" thickBot="1" x14ac:dyDescent="0.4">
      <c r="A44" s="34" t="s">
        <v>25</v>
      </c>
      <c r="B44" s="3" t="s">
        <v>25</v>
      </c>
      <c r="C44" s="38">
        <v>683</v>
      </c>
    </row>
    <row r="45" spans="1:3" ht="13" thickBot="1" x14ac:dyDescent="0.4">
      <c r="A45" s="34" t="s">
        <v>54</v>
      </c>
      <c r="B45" s="3" t="s">
        <v>54</v>
      </c>
      <c r="C45" s="38">
        <v>84</v>
      </c>
    </row>
    <row r="46" spans="1:3" ht="13" thickBot="1" x14ac:dyDescent="0.4">
      <c r="A46" s="34" t="s">
        <v>20</v>
      </c>
      <c r="B46" s="3" t="s">
        <v>20</v>
      </c>
      <c r="C46" s="38">
        <v>556</v>
      </c>
    </row>
    <row r="47" spans="1:3" ht="15" thickBot="1" x14ac:dyDescent="0.4">
      <c r="A47" s="34" t="s">
        <v>15</v>
      </c>
      <c r="B47" s="44" t="s">
        <v>15</v>
      </c>
      <c r="C47" s="38">
        <v>2293</v>
      </c>
    </row>
    <row r="48" spans="1:3" ht="13" thickBot="1" x14ac:dyDescent="0.4">
      <c r="A48" s="34" t="s">
        <v>28</v>
      </c>
      <c r="B48" s="3" t="s">
        <v>28</v>
      </c>
      <c r="C48" s="38">
        <v>163</v>
      </c>
    </row>
    <row r="49" spans="1:3" ht="13" thickBot="1" x14ac:dyDescent="0.4">
      <c r="A49" s="34" t="s">
        <v>48</v>
      </c>
      <c r="B49" s="3" t="s">
        <v>48</v>
      </c>
      <c r="C49" s="38">
        <v>56</v>
      </c>
    </row>
    <row r="50" spans="1:3" ht="15" thickBot="1" x14ac:dyDescent="0.4">
      <c r="A50" s="34" t="s">
        <v>29</v>
      </c>
      <c r="B50" s="44" t="s">
        <v>29</v>
      </c>
      <c r="C50" s="38">
        <v>1661</v>
      </c>
    </row>
    <row r="51" spans="1:3" ht="15" thickBot="1" x14ac:dyDescent="0.4">
      <c r="A51" s="34" t="s">
        <v>9</v>
      </c>
      <c r="B51" s="44" t="s">
        <v>9</v>
      </c>
      <c r="C51" s="38">
        <v>1294</v>
      </c>
    </row>
    <row r="52" spans="1:3" ht="13" thickBot="1" x14ac:dyDescent="0.4">
      <c r="B52" s="3" t="s">
        <v>56</v>
      </c>
      <c r="C52" s="38">
        <v>92</v>
      </c>
    </row>
    <row r="53" spans="1:3" ht="13" thickBot="1" x14ac:dyDescent="0.4">
      <c r="A53" s="34" t="s">
        <v>22</v>
      </c>
      <c r="B53" s="3" t="s">
        <v>22</v>
      </c>
      <c r="C53" s="38">
        <v>757</v>
      </c>
    </row>
    <row r="54" spans="1:3" ht="13" thickBot="1" x14ac:dyDescent="0.4">
      <c r="A54" s="34" t="s">
        <v>55</v>
      </c>
      <c r="B54" s="14" t="s">
        <v>55</v>
      </c>
      <c r="C54" s="39">
        <v>20</v>
      </c>
    </row>
    <row r="56" spans="1:3" ht="13" thickBot="1" x14ac:dyDescent="0.4"/>
    <row r="57" spans="1:3" ht="15" thickBot="1" x14ac:dyDescent="0.4">
      <c r="B57" s="14"/>
      <c r="C57" s="43"/>
    </row>
    <row r="59" spans="1:3" ht="13" thickBot="1" x14ac:dyDescent="0.4"/>
    <row r="60" spans="1:3" ht="14.5" x14ac:dyDescent="0.35">
      <c r="B60" s="3"/>
      <c r="C60" s="43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35" r:id="rId1" display="https://www.worldometers.info/coronavirus/usa/new-york/" xr:uid="{2DC3A4BB-3C6F-4821-A2EA-37C887D5597B}"/>
    <hyperlink ref="B6" r:id="rId2" display="https://www.worldometers.info/coronavirus/usa/california/" xr:uid="{FBD42158-0E40-4AF2-B5B8-665B1EAA7121}"/>
    <hyperlink ref="B33" r:id="rId3" display="https://www.worldometers.info/coronavirus/usa/new-jersey/" xr:uid="{9C1FA50D-B4F4-4DC7-A662-8232FA3268CA}"/>
    <hyperlink ref="B16" r:id="rId4" display="https://www.worldometers.info/coronavirus/usa/illinois/" xr:uid="{E46C8C9D-7BBE-474F-A234-2E07B13A51F7}"/>
    <hyperlink ref="B47" r:id="rId5" display="https://www.worldometers.info/coronavirus/usa/texas/" xr:uid="{55C2748C-4518-4D2B-A82C-96BD23F8A60F}"/>
    <hyperlink ref="B11" r:id="rId6" display="https://www.worldometers.info/coronavirus/usa/florida/" xr:uid="{1E5896B9-7BDA-4EE1-85DF-855E4904A144}"/>
    <hyperlink ref="B24" r:id="rId7" display="https://www.worldometers.info/coronavirus/usa/massachusetts/" xr:uid="{CB3ED6BB-CDC9-404D-8BF6-9B307968957D}"/>
    <hyperlink ref="B41" r:id="rId8" display="https://www.worldometers.info/coronavirus/usa/pennsylvania/" xr:uid="{CFCB2DC7-3246-4C1C-BC16-446265CD0998}"/>
    <hyperlink ref="B12" r:id="rId9" display="https://www.worldometers.info/coronavirus/usa/georgia/" xr:uid="{64635A13-4EEB-4BE9-83D2-FBD17DF4A0D2}"/>
    <hyperlink ref="B25" r:id="rId10" display="https://www.worldometers.info/coronavirus/usa/michigan/" xr:uid="{7B97D5A2-0DD2-4CA0-9A9D-82EB6852BFBF}"/>
    <hyperlink ref="B23" r:id="rId11" display="https://www.worldometers.info/coronavirus/usa/maryland/" xr:uid="{64D785E0-F01B-491D-98F9-A556C73D55E8}"/>
    <hyperlink ref="B4" r:id="rId12" display="https://www.worldometers.info/coronavirus/usa/arizona/" xr:uid="{3489C37A-1980-4EA9-B532-90A73BD45C80}"/>
    <hyperlink ref="B50" r:id="rId13" display="https://www.worldometers.info/coronavirus/usa/virginia/" xr:uid="{F1A4257B-A0A0-4446-A5D4-017CFC50A6E4}"/>
    <hyperlink ref="B36" r:id="rId14" display="https://www.worldometers.info/coronavirus/usa/north-carolina/" xr:uid="{3373199A-6BE6-481A-B9A2-00202D545E61}"/>
    <hyperlink ref="B21" r:id="rId15" display="https://www.worldometers.info/coronavirus/usa/louisiana/" xr:uid="{C27D1E4D-536F-4787-B1E9-8D6C6D96991A}"/>
    <hyperlink ref="B38" r:id="rId16" display="https://www.worldometers.info/coronavirus/usa/ohio/" xr:uid="{A7697046-1163-4616-90C3-38CF3BB7364A}"/>
    <hyperlink ref="B51" r:id="rId17" display="https://www.worldometers.info/coronavirus/usa/washington/" xr:uid="{8B15D625-BAB2-49A6-8F9E-3CC6C859C5EF}"/>
    <hyperlink ref="B20" r:id="rId18" display="https://www.worldometers.info/coronavirus/usa/kentucky/" xr:uid="{EA84DB35-F622-4E79-A390-A6B1181855C7}"/>
    <hyperlink ref="B39" r:id="rId19" display="https://www.worldometers.info/coronavirus/usa/oklahoma/" xr:uid="{6F46CA2C-D3AF-4477-B2D1-5E7D8D30696E}"/>
    <hyperlink ref="B34" r:id="rId20" display="https://www.worldometers.info/coronavirus/usa/new-mexico/" xr:uid="{8595F2B3-2FFD-45E8-AA12-0281B9D7EA77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2020-06-25T12:24:14Z</dcterms:modified>
</cp:coreProperties>
</file>