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2" documentId="8_{2DC8E016-E3E7-41C0-98F3-79F100A89AC1}" xr6:coauthVersionLast="45" xr6:coauthVersionMax="45" xr10:uidLastSave="{C0DB819A-AD49-4E33-9662-077A8D5A8C08}"/>
  <bookViews>
    <workbookView xWindow="5610" yWindow="-19275" windowWidth="25785" windowHeight="1666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3" l="1"/>
  <c r="L24" i="3"/>
  <c r="L52" i="3"/>
  <c r="L6" i="3"/>
  <c r="L37" i="3"/>
  <c r="L27" i="3"/>
  <c r="L25" i="3"/>
  <c r="L29" i="3"/>
  <c r="L28" i="3"/>
  <c r="L10" i="3"/>
  <c r="L36" i="3"/>
  <c r="L7" i="3"/>
  <c r="L50" i="3"/>
  <c r="L3" i="3"/>
  <c r="L33" i="3"/>
  <c r="L46" i="3"/>
  <c r="L12" i="3"/>
  <c r="L44" i="3"/>
  <c r="L48" i="3"/>
  <c r="L17" i="3"/>
  <c r="L2" i="3"/>
  <c r="L4" i="3"/>
  <c r="L42" i="3"/>
  <c r="L32" i="3"/>
  <c r="L20" i="3"/>
  <c r="L35" i="3"/>
  <c r="L38" i="3"/>
  <c r="L43" i="3"/>
  <c r="L45" i="3"/>
  <c r="L21" i="3"/>
  <c r="L22" i="3"/>
  <c r="L55" i="3"/>
  <c r="L49" i="3"/>
  <c r="L51" i="3"/>
  <c r="L13" i="3"/>
  <c r="L16" i="3"/>
  <c r="L56" i="3"/>
  <c r="L39" i="3"/>
  <c r="L41" i="3"/>
  <c r="L19" i="3"/>
  <c r="L30" i="3"/>
  <c r="L34" i="3"/>
  <c r="L40" i="3"/>
  <c r="L15" i="3"/>
  <c r="L53" i="3"/>
  <c r="L26" i="3"/>
  <c r="L18" i="3"/>
  <c r="L14" i="3"/>
  <c r="L54" i="3"/>
  <c r="L9" i="3"/>
  <c r="L8" i="3"/>
  <c r="L5" i="3"/>
  <c r="L31" i="3"/>
  <c r="L23" i="3"/>
  <c r="M39" i="3" l="1"/>
  <c r="M32" i="3"/>
  <c r="M48" i="3"/>
  <c r="M34" i="3"/>
  <c r="M25" i="3"/>
  <c r="M9" i="3"/>
  <c r="M41" i="3"/>
  <c r="M50" i="3"/>
  <c r="M4" i="3"/>
  <c r="M56" i="3"/>
  <c r="M35" i="3"/>
  <c r="M44" i="3"/>
  <c r="M20" i="3"/>
  <c r="M31" i="3"/>
  <c r="M47" i="3"/>
  <c r="M36" i="3"/>
  <c r="M2" i="3"/>
  <c r="M54" i="3"/>
  <c r="M24" i="3"/>
  <c r="M30" i="3"/>
  <c r="M17" i="3"/>
  <c r="M27" i="3"/>
  <c r="M13" i="3"/>
  <c r="M3" i="3"/>
  <c r="M7" i="3"/>
  <c r="M18" i="3"/>
  <c r="M28" i="3"/>
  <c r="M45" i="3"/>
  <c r="M43" i="3"/>
  <c r="M29" i="3"/>
  <c r="M51" i="3"/>
  <c r="M38" i="3"/>
  <c r="M53" i="3"/>
  <c r="M22" i="3"/>
  <c r="M14" i="3"/>
  <c r="M8" i="3"/>
  <c r="M49" i="3"/>
  <c r="M12" i="3"/>
  <c r="M46" i="3"/>
  <c r="M23" i="3"/>
  <c r="M16" i="3"/>
  <c r="M26" i="3"/>
  <c r="M21" i="3"/>
  <c r="M55" i="3"/>
  <c r="M42" i="3"/>
  <c r="M5" i="3"/>
  <c r="M15" i="3"/>
  <c r="M40" i="3"/>
  <c r="M37" i="3"/>
  <c r="M10" i="3"/>
  <c r="M19" i="3"/>
  <c r="M52" i="3"/>
  <c r="M33" i="3"/>
  <c r="M6" i="3"/>
  <c r="M11" i="3" l="1"/>
  <c r="L47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<sst xmlns="http://schemas.openxmlformats.org/spreadsheetml/2006/main" count="319" uniqueCount="100">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</sst>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14" fillId="6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26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3"/>
  </cols>
  <sheetData>
    <row r="1" spans="1:21" x14ac:dyDescent="0.35">
      <c r="K1" s="59" t="s">
        <v>68</v>
      </c>
      <c r="L1" s="59"/>
      <c r="M1" s="59"/>
      <c r="N1" s="6">
        <v>1.4999999999999999E-2</v>
      </c>
      <c r="O1" s="6"/>
      <c r="P1" s="60" t="s">
        <v>77</v>
      </c>
      <c r="Q1" s="60"/>
      <c r="R1" s="60"/>
      <c r="S1" s="60"/>
      <c r="T1" s="60"/>
    </row>
    <row r="2" spans="1:21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28"/>
      <c r="M2" s="27" t="s">
        <v>62</v>
      </c>
      <c r="N2" s="27"/>
      <c r="O2" s="20"/>
      <c r="P2" s="17">
        <v>0.15</v>
      </c>
      <c r="Q2" s="17">
        <v>0.6</v>
      </c>
      <c r="R2" s="17">
        <v>0.25</v>
      </c>
      <c r="S2" s="17">
        <v>0.125</v>
      </c>
      <c r="T2" s="18">
        <f>N1</f>
        <v>1.4999999999999999E-2</v>
      </c>
      <c r="U2" s="16"/>
    </row>
    <row r="3" spans="1:21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29"/>
      <c r="L3" s="11" t="s">
        <v>84</v>
      </c>
      <c r="M3" s="11" t="s">
        <v>58</v>
      </c>
      <c r="N3" s="11" t="s">
        <v>60</v>
      </c>
      <c r="O3" s="11"/>
      <c r="P3" s="21" t="s">
        <v>69</v>
      </c>
      <c r="Q3" s="21" t="s">
        <v>71</v>
      </c>
      <c r="R3" s="21" t="s">
        <v>73</v>
      </c>
      <c r="S3" s="21" t="s">
        <v>75</v>
      </c>
      <c r="T3" s="21" t="s">
        <v>76</v>
      </c>
      <c r="U3" s="21" t="s">
        <v>76</v>
      </c>
    </row>
    <row r="4" spans="1:21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29"/>
      <c r="L4" s="11" t="s">
        <v>85</v>
      </c>
      <c r="M4" s="11" t="s">
        <v>59</v>
      </c>
      <c r="N4" s="11" t="s">
        <v>61</v>
      </c>
      <c r="O4" s="11"/>
      <c r="P4" s="21" t="s">
        <v>70</v>
      </c>
      <c r="Q4" s="21" t="s">
        <v>72</v>
      </c>
      <c r="R4" s="21" t="s">
        <v>74</v>
      </c>
      <c r="S4" s="21" t="s">
        <v>74</v>
      </c>
      <c r="T4" s="21" t="s">
        <v>5</v>
      </c>
      <c r="U4" s="21" t="s">
        <v>78</v>
      </c>
    </row>
    <row r="5" spans="1:21" ht="15" thickBot="1" x14ac:dyDescent="0.4">
      <c r="A5" s="3" t="s">
        <v>7</v>
      </c>
      <c r="B5" s="1">
        <v>323883</v>
      </c>
      <c r="C5" s="2"/>
      <c r="D5" s="1">
        <v>24648</v>
      </c>
      <c r="E5" s="2"/>
      <c r="F5" s="1">
        <v>246444</v>
      </c>
      <c r="G5" s="1">
        <v>16509</v>
      </c>
      <c r="H5" s="1">
        <v>1256</v>
      </c>
      <c r="I5" s="1">
        <v>985911</v>
      </c>
      <c r="J5" s="1">
        <v>50254</v>
      </c>
      <c r="K5" s="7"/>
      <c r="L5" s="26">
        <f t="shared" ref="L5:L35" si="0">D5/B5</f>
        <v>7.6101555191226467E-2</v>
      </c>
      <c r="M5" s="4">
        <f t="shared" ref="M5:M35" si="1">D5/$N$1</f>
        <v>1643200</v>
      </c>
      <c r="N5" s="5">
        <f t="shared" ref="N5:N35" si="2">ABS(F5-M5)/M5</f>
        <v>0.85002190847127557</v>
      </c>
      <c r="O5" s="5"/>
      <c r="P5" s="22">
        <f t="shared" ref="P5:P35" si="3">$P$2*$M5</f>
        <v>246480</v>
      </c>
      <c r="Q5" s="22">
        <f t="shared" ref="Q5:Q35" si="4">$Q$2*$M5</f>
        <v>985920</v>
      </c>
      <c r="R5" s="22">
        <f t="shared" ref="R5:R35" si="5">$R$2*$M5</f>
        <v>410800</v>
      </c>
      <c r="S5" s="22">
        <f t="shared" ref="S5:S35" si="6">$S$2*$M5</f>
        <v>205400</v>
      </c>
      <c r="T5" s="22">
        <f t="shared" ref="T5:T35" si="7">$T$2*$M5</f>
        <v>24648</v>
      </c>
      <c r="U5" s="19">
        <f t="shared" ref="U5:U35" si="8">M5-T5</f>
        <v>1618552</v>
      </c>
    </row>
    <row r="6" spans="1:21" ht="15" thickBot="1" x14ac:dyDescent="0.4">
      <c r="A6" s="57" t="s">
        <v>8</v>
      </c>
      <c r="B6" s="1">
        <v>127438</v>
      </c>
      <c r="C6" s="2"/>
      <c r="D6" s="1">
        <v>7886</v>
      </c>
      <c r="E6" s="2"/>
      <c r="F6" s="1">
        <v>118281</v>
      </c>
      <c r="G6" s="1">
        <v>14348</v>
      </c>
      <c r="H6" s="2">
        <v>888</v>
      </c>
      <c r="I6" s="1">
        <v>273789</v>
      </c>
      <c r="J6" s="1">
        <v>30826</v>
      </c>
      <c r="K6" s="7"/>
      <c r="L6" s="26">
        <f t="shared" si="0"/>
        <v>6.1881071579905522E-2</v>
      </c>
      <c r="M6" s="4">
        <f t="shared" si="1"/>
        <v>525733.33333333337</v>
      </c>
      <c r="N6" s="5">
        <f t="shared" si="2"/>
        <v>0.77501711894496583</v>
      </c>
      <c r="O6" s="5"/>
      <c r="P6" s="22">
        <f t="shared" si="3"/>
        <v>78860</v>
      </c>
      <c r="Q6" s="22">
        <f t="shared" si="4"/>
        <v>315440</v>
      </c>
      <c r="R6" s="22">
        <f t="shared" si="5"/>
        <v>131433.33333333334</v>
      </c>
      <c r="S6" s="22">
        <f t="shared" si="6"/>
        <v>65716.666666666672</v>
      </c>
      <c r="T6" s="22">
        <f t="shared" si="7"/>
        <v>7886</v>
      </c>
      <c r="U6" s="19">
        <f t="shared" si="8"/>
        <v>517847.33333333337</v>
      </c>
    </row>
    <row r="7" spans="1:21" ht="15" thickBot="1" x14ac:dyDescent="0.4">
      <c r="A7" s="3" t="s">
        <v>17</v>
      </c>
      <c r="B7" s="1">
        <v>68087</v>
      </c>
      <c r="C7" s="2"/>
      <c r="D7" s="1">
        <v>4004</v>
      </c>
      <c r="E7" s="2"/>
      <c r="F7" s="1">
        <v>55965</v>
      </c>
      <c r="G7" s="1">
        <v>9969</v>
      </c>
      <c r="H7" s="2">
        <v>586</v>
      </c>
      <c r="I7" s="1">
        <v>314646</v>
      </c>
      <c r="J7" s="1">
        <v>46067</v>
      </c>
      <c r="K7" s="7"/>
      <c r="L7" s="26">
        <f t="shared" si="0"/>
        <v>5.8807114427129999E-2</v>
      </c>
      <c r="M7" s="4">
        <f t="shared" si="1"/>
        <v>266933.33333333337</v>
      </c>
      <c r="N7" s="5">
        <f t="shared" si="2"/>
        <v>0.79034090909090915</v>
      </c>
      <c r="O7" s="5"/>
      <c r="P7" s="22">
        <f t="shared" si="3"/>
        <v>40040.000000000007</v>
      </c>
      <c r="Q7" s="22">
        <f t="shared" si="4"/>
        <v>160160.00000000003</v>
      </c>
      <c r="R7" s="22">
        <f t="shared" si="5"/>
        <v>66733.333333333343</v>
      </c>
      <c r="S7" s="22">
        <f t="shared" si="6"/>
        <v>33366.666666666672</v>
      </c>
      <c r="T7" s="22">
        <f t="shared" si="7"/>
        <v>4004.0000000000005</v>
      </c>
      <c r="U7" s="19">
        <f t="shared" si="8"/>
        <v>262929.33333333337</v>
      </c>
    </row>
    <row r="8" spans="1:21" ht="15" thickBot="1" x14ac:dyDescent="0.4">
      <c r="A8" s="3" t="s">
        <v>12</v>
      </c>
      <c r="B8" s="1">
        <v>61499</v>
      </c>
      <c r="C8" s="2"/>
      <c r="D8" s="1">
        <v>2618</v>
      </c>
      <c r="E8" s="2"/>
      <c r="F8" s="1">
        <v>58275</v>
      </c>
      <c r="G8" s="1">
        <v>4797</v>
      </c>
      <c r="H8" s="2">
        <v>204</v>
      </c>
      <c r="I8" s="1">
        <v>319313</v>
      </c>
      <c r="J8" s="1">
        <v>24905</v>
      </c>
      <c r="K8" s="7"/>
      <c r="L8" s="26">
        <f t="shared" si="0"/>
        <v>4.2569797882892405E-2</v>
      </c>
      <c r="M8" s="4">
        <f t="shared" si="1"/>
        <v>174533.33333333334</v>
      </c>
      <c r="N8" s="5">
        <f t="shared" si="2"/>
        <v>0.66610962566844922</v>
      </c>
      <c r="O8" s="5"/>
      <c r="P8" s="22">
        <f t="shared" si="3"/>
        <v>26180</v>
      </c>
      <c r="Q8" s="22">
        <f t="shared" si="4"/>
        <v>104720</v>
      </c>
      <c r="R8" s="22">
        <f t="shared" si="5"/>
        <v>43633.333333333336</v>
      </c>
      <c r="S8" s="22">
        <f t="shared" si="6"/>
        <v>21816.666666666668</v>
      </c>
      <c r="T8" s="22">
        <f t="shared" si="7"/>
        <v>2618</v>
      </c>
      <c r="U8" s="19">
        <f t="shared" si="8"/>
        <v>171915.33333333334</v>
      </c>
    </row>
    <row r="9" spans="1:21" ht="15" thickBot="1" x14ac:dyDescent="0.4">
      <c r="A9" s="57" t="s">
        <v>10</v>
      </c>
      <c r="B9" s="1">
        <v>54923</v>
      </c>
      <c r="C9" s="55">
        <v>64</v>
      </c>
      <c r="D9" s="1">
        <v>2215</v>
      </c>
      <c r="E9" s="56">
        <v>3</v>
      </c>
      <c r="F9" s="1">
        <v>48651</v>
      </c>
      <c r="G9" s="1">
        <v>1403</v>
      </c>
      <c r="H9" s="2">
        <v>57</v>
      </c>
      <c r="I9" s="1">
        <v>715751</v>
      </c>
      <c r="J9" s="1">
        <v>18283</v>
      </c>
      <c r="K9" s="7"/>
      <c r="L9" s="26">
        <f t="shared" si="0"/>
        <v>4.0329188136117841E-2</v>
      </c>
      <c r="M9" s="4">
        <f t="shared" si="1"/>
        <v>147666.66666666669</v>
      </c>
      <c r="N9" s="5">
        <f t="shared" si="2"/>
        <v>0.67053498871331829</v>
      </c>
      <c r="O9" s="5"/>
      <c r="P9" s="22">
        <f t="shared" si="3"/>
        <v>22150.000000000004</v>
      </c>
      <c r="Q9" s="22">
        <f t="shared" si="4"/>
        <v>88600.000000000015</v>
      </c>
      <c r="R9" s="22">
        <f t="shared" si="5"/>
        <v>36916.666666666672</v>
      </c>
      <c r="S9" s="22">
        <f t="shared" si="6"/>
        <v>18458.333333333336</v>
      </c>
      <c r="T9" s="22">
        <f t="shared" si="7"/>
        <v>2215</v>
      </c>
      <c r="U9" s="19">
        <f t="shared" si="8"/>
        <v>145451.66666666669</v>
      </c>
    </row>
    <row r="10" spans="1:21" ht="15" thickBot="1" x14ac:dyDescent="0.4">
      <c r="A10" s="57" t="s">
        <v>19</v>
      </c>
      <c r="B10" s="1">
        <v>52048</v>
      </c>
      <c r="C10" s="2"/>
      <c r="D10" s="1">
        <v>2832</v>
      </c>
      <c r="E10" s="2"/>
      <c r="F10" s="1">
        <v>48300</v>
      </c>
      <c r="G10" s="1">
        <v>4069</v>
      </c>
      <c r="H10" s="2">
        <v>221</v>
      </c>
      <c r="I10" s="1">
        <v>240641</v>
      </c>
      <c r="J10" s="1">
        <v>18813</v>
      </c>
      <c r="K10" s="8"/>
      <c r="L10" s="26">
        <f t="shared" si="0"/>
        <v>5.4411312634491241E-2</v>
      </c>
      <c r="M10" s="4">
        <f t="shared" si="1"/>
        <v>188800</v>
      </c>
      <c r="N10" s="5">
        <f t="shared" si="2"/>
        <v>0.74417372881355937</v>
      </c>
      <c r="O10" s="5"/>
      <c r="P10" s="22">
        <f t="shared" si="3"/>
        <v>28320</v>
      </c>
      <c r="Q10" s="22">
        <f t="shared" si="4"/>
        <v>113280</v>
      </c>
      <c r="R10" s="22">
        <f t="shared" si="5"/>
        <v>47200</v>
      </c>
      <c r="S10" s="22">
        <f t="shared" si="6"/>
        <v>23600</v>
      </c>
      <c r="T10" s="22">
        <f t="shared" si="7"/>
        <v>2832</v>
      </c>
      <c r="U10" s="19">
        <f t="shared" si="8"/>
        <v>185968</v>
      </c>
    </row>
    <row r="11" spans="1:21" ht="15" thickBot="1" x14ac:dyDescent="0.4">
      <c r="A11" s="3" t="s">
        <v>11</v>
      </c>
      <c r="B11" s="1">
        <v>43754</v>
      </c>
      <c r="C11" s="2"/>
      <c r="D11" s="1">
        <v>4049</v>
      </c>
      <c r="E11" s="2"/>
      <c r="F11" s="1">
        <v>24046</v>
      </c>
      <c r="G11" s="1">
        <v>4394</v>
      </c>
      <c r="H11" s="2">
        <v>407</v>
      </c>
      <c r="I11" s="1">
        <v>218588</v>
      </c>
      <c r="J11" s="1">
        <v>21952</v>
      </c>
      <c r="K11" s="7"/>
      <c r="L11" s="26">
        <f t="shared" si="0"/>
        <v>9.2540110618457738E-2</v>
      </c>
      <c r="M11" s="4">
        <f t="shared" si="1"/>
        <v>269933.33333333337</v>
      </c>
      <c r="N11" s="5">
        <f t="shared" si="2"/>
        <v>0.91091874536922701</v>
      </c>
      <c r="O11" s="5"/>
      <c r="P11" s="22">
        <f t="shared" si="3"/>
        <v>40490.000000000007</v>
      </c>
      <c r="Q11" s="22">
        <f t="shared" si="4"/>
        <v>161960.00000000003</v>
      </c>
      <c r="R11" s="22">
        <f t="shared" si="5"/>
        <v>67483.333333333343</v>
      </c>
      <c r="S11" s="22">
        <f t="shared" si="6"/>
        <v>33741.666666666672</v>
      </c>
      <c r="T11" s="22">
        <f t="shared" si="7"/>
        <v>4049.0000000000005</v>
      </c>
      <c r="U11" s="19">
        <f t="shared" si="8"/>
        <v>265884.33333333337</v>
      </c>
    </row>
    <row r="12" spans="1:21" ht="15" thickBot="1" x14ac:dyDescent="0.4">
      <c r="A12" s="57" t="s">
        <v>13</v>
      </c>
      <c r="B12" s="1">
        <v>36078</v>
      </c>
      <c r="C12" s="2"/>
      <c r="D12" s="1">
        <v>1379</v>
      </c>
      <c r="E12" s="2"/>
      <c r="F12" s="1">
        <v>34013</v>
      </c>
      <c r="G12" s="1">
        <v>1752</v>
      </c>
      <c r="H12" s="2">
        <v>67</v>
      </c>
      <c r="I12" s="1">
        <v>429970</v>
      </c>
      <c r="J12" s="1">
        <v>20874</v>
      </c>
      <c r="K12" s="7"/>
      <c r="L12" s="26">
        <f t="shared" si="0"/>
        <v>3.8222739619712842E-2</v>
      </c>
      <c r="M12" s="4">
        <f t="shared" si="1"/>
        <v>91933.333333333343</v>
      </c>
      <c r="N12" s="5">
        <f t="shared" si="2"/>
        <v>0.63002538071065994</v>
      </c>
      <c r="O12" s="5"/>
      <c r="P12" s="22">
        <f t="shared" si="3"/>
        <v>13790.000000000002</v>
      </c>
      <c r="Q12" s="22">
        <f t="shared" si="4"/>
        <v>55160.000000000007</v>
      </c>
      <c r="R12" s="22">
        <f t="shared" si="5"/>
        <v>22983.333333333336</v>
      </c>
      <c r="S12" s="22">
        <f t="shared" si="6"/>
        <v>11491.666666666668</v>
      </c>
      <c r="T12" s="22">
        <f t="shared" si="7"/>
        <v>1379</v>
      </c>
      <c r="U12" s="19">
        <f t="shared" si="8"/>
        <v>90554.333333333343</v>
      </c>
    </row>
    <row r="13" spans="1:21" ht="15" thickBot="1" x14ac:dyDescent="0.4">
      <c r="A13" s="57" t="s">
        <v>15</v>
      </c>
      <c r="B13" s="1">
        <v>32227</v>
      </c>
      <c r="C13" s="55">
        <v>234</v>
      </c>
      <c r="D13" s="2">
        <v>889</v>
      </c>
      <c r="E13" s="56">
        <v>1</v>
      </c>
      <c r="F13" s="1">
        <v>15794</v>
      </c>
      <c r="G13" s="1">
        <v>1156</v>
      </c>
      <c r="H13" s="2">
        <v>32</v>
      </c>
      <c r="I13" s="1">
        <v>390560</v>
      </c>
      <c r="J13" s="1">
        <v>14006</v>
      </c>
      <c r="K13" s="7"/>
      <c r="L13" s="26">
        <f t="shared" si="0"/>
        <v>2.7585564898997734E-2</v>
      </c>
      <c r="M13" s="4">
        <f t="shared" si="1"/>
        <v>59266.666666666672</v>
      </c>
      <c r="N13" s="5">
        <f t="shared" si="2"/>
        <v>0.73350956130483691</v>
      </c>
      <c r="O13" s="5"/>
      <c r="P13" s="22">
        <f t="shared" si="3"/>
        <v>8890</v>
      </c>
      <c r="Q13" s="22">
        <f t="shared" si="4"/>
        <v>35560</v>
      </c>
      <c r="R13" s="22">
        <f t="shared" si="5"/>
        <v>14816.666666666668</v>
      </c>
      <c r="S13" s="22">
        <f t="shared" si="6"/>
        <v>7408.3333333333339</v>
      </c>
      <c r="T13" s="22">
        <f t="shared" si="7"/>
        <v>889</v>
      </c>
      <c r="U13" s="19">
        <f t="shared" si="8"/>
        <v>58377.666666666672</v>
      </c>
    </row>
    <row r="14" spans="1:21" ht="15" thickBot="1" x14ac:dyDescent="0.4">
      <c r="A14" s="57" t="s">
        <v>14</v>
      </c>
      <c r="B14" s="1">
        <v>29340</v>
      </c>
      <c r="C14" s="2"/>
      <c r="D14" s="1">
        <v>2012</v>
      </c>
      <c r="E14" s="2"/>
      <c r="F14" s="1">
        <v>10025</v>
      </c>
      <c r="G14" s="1">
        <v>6291</v>
      </c>
      <c r="H14" s="2">
        <v>431</v>
      </c>
      <c r="I14" s="1">
        <v>176178</v>
      </c>
      <c r="J14" s="1">
        <v>37777</v>
      </c>
      <c r="K14" s="8"/>
      <c r="L14" s="26">
        <f t="shared" si="0"/>
        <v>6.8575323790047715E-2</v>
      </c>
      <c r="M14" s="4">
        <f t="shared" si="1"/>
        <v>134133.33333333334</v>
      </c>
      <c r="N14" s="5">
        <f t="shared" si="2"/>
        <v>0.92526093439363821</v>
      </c>
      <c r="O14" s="5"/>
      <c r="P14" s="22">
        <f t="shared" si="3"/>
        <v>20120</v>
      </c>
      <c r="Q14" s="22">
        <f t="shared" si="4"/>
        <v>80480</v>
      </c>
      <c r="R14" s="22">
        <f t="shared" si="5"/>
        <v>33533.333333333336</v>
      </c>
      <c r="S14" s="22">
        <f t="shared" si="6"/>
        <v>16766.666666666668</v>
      </c>
      <c r="T14" s="22">
        <f t="shared" si="7"/>
        <v>2012</v>
      </c>
      <c r="U14" s="19">
        <f t="shared" si="8"/>
        <v>132121.33333333334</v>
      </c>
    </row>
    <row r="15" spans="1:21" ht="15" thickBot="1" x14ac:dyDescent="0.4">
      <c r="A15" s="3" t="s">
        <v>23</v>
      </c>
      <c r="B15" s="1">
        <v>29287</v>
      </c>
      <c r="C15" s="2"/>
      <c r="D15" s="1">
        <v>2495</v>
      </c>
      <c r="E15" s="2"/>
      <c r="F15" s="1">
        <v>26727</v>
      </c>
      <c r="G15" s="1">
        <v>8177</v>
      </c>
      <c r="H15" s="2">
        <v>697</v>
      </c>
      <c r="I15" s="1">
        <v>102493</v>
      </c>
      <c r="J15" s="1">
        <v>28617</v>
      </c>
      <c r="K15" s="7"/>
      <c r="L15" s="26">
        <f t="shared" si="0"/>
        <v>8.5191381841772801E-2</v>
      </c>
      <c r="M15" s="4">
        <f t="shared" si="1"/>
        <v>166333.33333333334</v>
      </c>
      <c r="N15" s="5">
        <f t="shared" si="2"/>
        <v>0.83931663326653305</v>
      </c>
      <c r="O15" s="5"/>
      <c r="P15" s="22">
        <f t="shared" si="3"/>
        <v>24950</v>
      </c>
      <c r="Q15" s="22">
        <f t="shared" si="4"/>
        <v>99800</v>
      </c>
      <c r="R15" s="22">
        <f t="shared" si="5"/>
        <v>41583.333333333336</v>
      </c>
      <c r="S15" s="22">
        <f t="shared" si="6"/>
        <v>20791.666666666668</v>
      </c>
      <c r="T15" s="22">
        <f t="shared" si="7"/>
        <v>2495</v>
      </c>
      <c r="U15" s="19">
        <f t="shared" si="8"/>
        <v>163838.33333333334</v>
      </c>
    </row>
    <row r="16" spans="1:21" ht="15" thickBot="1" x14ac:dyDescent="0.4">
      <c r="A16" s="3" t="s">
        <v>16</v>
      </c>
      <c r="B16" s="1">
        <v>28671</v>
      </c>
      <c r="C16" s="2"/>
      <c r="D16" s="1">
        <v>1179</v>
      </c>
      <c r="E16" s="2"/>
      <c r="F16" s="1">
        <v>27461</v>
      </c>
      <c r="G16" s="1">
        <v>2784</v>
      </c>
      <c r="H16" s="2">
        <v>114</v>
      </c>
      <c r="I16" s="1">
        <v>183002</v>
      </c>
      <c r="J16" s="1">
        <v>17772</v>
      </c>
      <c r="K16" s="8"/>
      <c r="L16" s="26">
        <f t="shared" si="0"/>
        <v>4.1121690907188445E-2</v>
      </c>
      <c r="M16" s="4">
        <f t="shared" si="1"/>
        <v>78600</v>
      </c>
      <c r="N16" s="5">
        <f t="shared" si="2"/>
        <v>0.65062340966921117</v>
      </c>
      <c r="O16" s="5"/>
      <c r="P16" s="22">
        <f t="shared" si="3"/>
        <v>11790</v>
      </c>
      <c r="Q16" s="22">
        <f t="shared" si="4"/>
        <v>47160</v>
      </c>
      <c r="R16" s="22">
        <f t="shared" si="5"/>
        <v>19650</v>
      </c>
      <c r="S16" s="22">
        <f t="shared" si="6"/>
        <v>9825</v>
      </c>
      <c r="T16" s="22">
        <f t="shared" si="7"/>
        <v>1179</v>
      </c>
      <c r="U16" s="19">
        <f t="shared" si="8"/>
        <v>77421</v>
      </c>
    </row>
    <row r="17" spans="1:21" ht="15" thickBot="1" x14ac:dyDescent="0.4">
      <c r="A17" s="3" t="s">
        <v>26</v>
      </c>
      <c r="B17" s="1">
        <v>25462</v>
      </c>
      <c r="C17" s="2"/>
      <c r="D17" s="1">
        <v>1281</v>
      </c>
      <c r="E17" s="2"/>
      <c r="F17" s="1">
        <v>22664</v>
      </c>
      <c r="G17" s="1">
        <v>4241</v>
      </c>
      <c r="H17" s="2">
        <v>213</v>
      </c>
      <c r="I17" s="1">
        <v>132794</v>
      </c>
      <c r="J17" s="1">
        <v>22120</v>
      </c>
      <c r="K17" s="8"/>
      <c r="L17" s="26">
        <f t="shared" si="0"/>
        <v>5.0310266279161103E-2</v>
      </c>
      <c r="M17" s="4">
        <f t="shared" si="1"/>
        <v>85400</v>
      </c>
      <c r="N17" s="5">
        <f t="shared" si="2"/>
        <v>0.73461358313817327</v>
      </c>
      <c r="O17" s="5"/>
      <c r="P17" s="22">
        <f t="shared" si="3"/>
        <v>12810</v>
      </c>
      <c r="Q17" s="22">
        <f t="shared" si="4"/>
        <v>51240</v>
      </c>
      <c r="R17" s="22">
        <f t="shared" si="5"/>
        <v>21350</v>
      </c>
      <c r="S17" s="22">
        <f t="shared" si="6"/>
        <v>10675</v>
      </c>
      <c r="T17" s="22">
        <f t="shared" si="7"/>
        <v>1281</v>
      </c>
      <c r="U17" s="19">
        <f t="shared" si="8"/>
        <v>84119</v>
      </c>
    </row>
    <row r="18" spans="1:21" ht="15" thickBot="1" x14ac:dyDescent="0.4">
      <c r="A18" s="3" t="s">
        <v>27</v>
      </c>
      <c r="B18" s="1">
        <v>19933</v>
      </c>
      <c r="C18" s="2"/>
      <c r="D18" s="1">
        <v>1246</v>
      </c>
      <c r="E18" s="2"/>
      <c r="F18" s="1">
        <v>18673</v>
      </c>
      <c r="G18" s="1">
        <v>3003</v>
      </c>
      <c r="H18" s="2">
        <v>188</v>
      </c>
      <c r="I18" s="1">
        <v>108859</v>
      </c>
      <c r="J18" s="1">
        <v>16401</v>
      </c>
      <c r="K18" s="7"/>
      <c r="L18" s="26">
        <f t="shared" si="0"/>
        <v>6.250940651181458E-2</v>
      </c>
      <c r="M18" s="4">
        <f t="shared" si="1"/>
        <v>83066.666666666672</v>
      </c>
      <c r="N18" s="5">
        <f t="shared" si="2"/>
        <v>0.77520465489566615</v>
      </c>
      <c r="O18" s="5"/>
      <c r="P18" s="22">
        <f t="shared" si="3"/>
        <v>12460</v>
      </c>
      <c r="Q18" s="22">
        <f t="shared" si="4"/>
        <v>49840</v>
      </c>
      <c r="R18" s="22">
        <f t="shared" si="5"/>
        <v>20766.666666666668</v>
      </c>
      <c r="S18" s="22">
        <f t="shared" si="6"/>
        <v>10383.333333333334</v>
      </c>
      <c r="T18" s="22">
        <f t="shared" si="7"/>
        <v>1246</v>
      </c>
      <c r="U18" s="19">
        <f t="shared" si="8"/>
        <v>81820.666666666672</v>
      </c>
    </row>
    <row r="19" spans="1:21" ht="15" thickBot="1" x14ac:dyDescent="0.4">
      <c r="A19" s="57" t="s">
        <v>21</v>
      </c>
      <c r="B19" s="1">
        <v>19916</v>
      </c>
      <c r="C19" s="2"/>
      <c r="D19" s="1">
        <v>1040</v>
      </c>
      <c r="E19" s="2"/>
      <c r="F19" s="1">
        <v>18428</v>
      </c>
      <c r="G19" s="1">
        <v>1711</v>
      </c>
      <c r="H19" s="2">
        <v>89</v>
      </c>
      <c r="I19" s="1">
        <v>149346</v>
      </c>
      <c r="J19" s="1">
        <v>12828</v>
      </c>
      <c r="K19" s="7"/>
      <c r="L19" s="26">
        <f t="shared" si="0"/>
        <v>5.2219321148825062E-2</v>
      </c>
      <c r="M19" s="4">
        <f t="shared" si="1"/>
        <v>69333.333333333343</v>
      </c>
      <c r="N19" s="5">
        <f t="shared" si="2"/>
        <v>0.73421153846153853</v>
      </c>
      <c r="O19" s="5"/>
      <c r="P19" s="22">
        <f t="shared" si="3"/>
        <v>10400.000000000002</v>
      </c>
      <c r="Q19" s="22">
        <f t="shared" si="4"/>
        <v>41600.000000000007</v>
      </c>
      <c r="R19" s="22">
        <f t="shared" si="5"/>
        <v>17333.333333333336</v>
      </c>
      <c r="S19" s="22">
        <f t="shared" si="6"/>
        <v>8666.6666666666679</v>
      </c>
      <c r="T19" s="22">
        <f t="shared" si="7"/>
        <v>1040</v>
      </c>
      <c r="U19" s="19">
        <f t="shared" si="8"/>
        <v>68293.333333333343</v>
      </c>
    </row>
    <row r="20" spans="1:21" ht="15" thickBot="1" x14ac:dyDescent="0.4">
      <c r="A20" s="3" t="s">
        <v>29</v>
      </c>
      <c r="B20" s="1">
        <v>18671</v>
      </c>
      <c r="C20" s="2"/>
      <c r="D20" s="2">
        <v>660</v>
      </c>
      <c r="E20" s="2"/>
      <c r="F20" s="1">
        <v>15514</v>
      </c>
      <c r="G20" s="1">
        <v>2219</v>
      </c>
      <c r="H20" s="2">
        <v>78</v>
      </c>
      <c r="I20" s="1">
        <v>119065</v>
      </c>
      <c r="J20" s="1">
        <v>14151</v>
      </c>
      <c r="K20" s="7"/>
      <c r="L20" s="26">
        <f t="shared" si="0"/>
        <v>3.5348936853944621E-2</v>
      </c>
      <c r="M20" s="4">
        <f t="shared" si="1"/>
        <v>44000</v>
      </c>
      <c r="N20" s="5">
        <f t="shared" si="2"/>
        <v>0.64740909090909093</v>
      </c>
      <c r="O20" s="5"/>
      <c r="P20" s="22">
        <f t="shared" si="3"/>
        <v>6600</v>
      </c>
      <c r="Q20" s="22">
        <f t="shared" si="4"/>
        <v>26400</v>
      </c>
      <c r="R20" s="22">
        <f t="shared" si="5"/>
        <v>11000</v>
      </c>
      <c r="S20" s="22">
        <f t="shared" si="6"/>
        <v>5500</v>
      </c>
      <c r="T20" s="22">
        <f t="shared" si="7"/>
        <v>660</v>
      </c>
      <c r="U20" s="19">
        <f t="shared" si="8"/>
        <v>43340</v>
      </c>
    </row>
    <row r="21" spans="1:21" ht="15" thickBot="1" x14ac:dyDescent="0.4">
      <c r="A21" s="3" t="s">
        <v>18</v>
      </c>
      <c r="B21" s="1">
        <v>16635</v>
      </c>
      <c r="C21" s="2"/>
      <c r="D21" s="2">
        <v>842</v>
      </c>
      <c r="E21" s="2"/>
      <c r="F21" s="1">
        <v>15234</v>
      </c>
      <c r="G21" s="1">
        <v>3008</v>
      </c>
      <c r="H21" s="2">
        <v>152</v>
      </c>
      <c r="I21" s="1">
        <v>81352</v>
      </c>
      <c r="J21" s="1">
        <v>14708</v>
      </c>
      <c r="K21" s="8"/>
      <c r="L21" s="26">
        <f t="shared" si="0"/>
        <v>5.0616170724376318E-2</v>
      </c>
      <c r="M21" s="4">
        <f t="shared" si="1"/>
        <v>56133.333333333336</v>
      </c>
      <c r="N21" s="5">
        <f t="shared" si="2"/>
        <v>0.72861045130641333</v>
      </c>
      <c r="O21" s="5"/>
      <c r="P21" s="22">
        <f t="shared" si="3"/>
        <v>8420</v>
      </c>
      <c r="Q21" s="22">
        <f t="shared" si="4"/>
        <v>33680</v>
      </c>
      <c r="R21" s="22">
        <f t="shared" si="5"/>
        <v>14033.333333333334</v>
      </c>
      <c r="S21" s="22">
        <f t="shared" si="6"/>
        <v>7016.666666666667</v>
      </c>
      <c r="T21" s="22">
        <f t="shared" si="7"/>
        <v>842</v>
      </c>
      <c r="U21" s="19">
        <f t="shared" si="8"/>
        <v>55291.333333333336</v>
      </c>
    </row>
    <row r="22" spans="1:21" ht="15" thickBot="1" x14ac:dyDescent="0.4">
      <c r="A22" s="57" t="s">
        <v>9</v>
      </c>
      <c r="B22" s="1">
        <v>15776</v>
      </c>
      <c r="C22" s="2"/>
      <c r="D22" s="2">
        <v>837</v>
      </c>
      <c r="E22" s="2"/>
      <c r="F22" s="1">
        <v>12906</v>
      </c>
      <c r="G22" s="1">
        <v>2163</v>
      </c>
      <c r="H22" s="2">
        <v>115</v>
      </c>
      <c r="I22" s="1">
        <v>193981</v>
      </c>
      <c r="J22" s="1">
        <v>26593</v>
      </c>
      <c r="K22" s="7"/>
      <c r="L22" s="26">
        <f t="shared" si="0"/>
        <v>5.3055273833671403E-2</v>
      </c>
      <c r="M22" s="4">
        <f t="shared" si="1"/>
        <v>55800</v>
      </c>
      <c r="N22" s="5">
        <f t="shared" si="2"/>
        <v>0.76870967741935481</v>
      </c>
      <c r="O22" s="5"/>
      <c r="P22" s="22">
        <f t="shared" si="3"/>
        <v>8370</v>
      </c>
      <c r="Q22" s="22">
        <f t="shared" si="4"/>
        <v>33480</v>
      </c>
      <c r="R22" s="22">
        <f t="shared" si="5"/>
        <v>13950</v>
      </c>
      <c r="S22" s="22">
        <f t="shared" si="6"/>
        <v>6975</v>
      </c>
      <c r="T22" s="22">
        <f t="shared" si="7"/>
        <v>837</v>
      </c>
      <c r="U22" s="19">
        <f t="shared" si="8"/>
        <v>54963</v>
      </c>
    </row>
    <row r="23" spans="1:21" ht="15" thickBot="1" x14ac:dyDescent="0.4">
      <c r="A23" s="3" t="s">
        <v>20</v>
      </c>
      <c r="B23" s="1">
        <v>13177</v>
      </c>
      <c r="C23" s="2"/>
      <c r="D23" s="2">
        <v>210</v>
      </c>
      <c r="E23" s="2"/>
      <c r="F23" s="1">
        <v>7153</v>
      </c>
      <c r="G23" s="1">
        <v>1981</v>
      </c>
      <c r="H23" s="2">
        <v>32</v>
      </c>
      <c r="I23" s="1">
        <v>204607</v>
      </c>
      <c r="J23" s="1">
        <v>30763</v>
      </c>
      <c r="K23" s="7"/>
      <c r="L23" s="26">
        <f t="shared" si="0"/>
        <v>1.5936859679745011E-2</v>
      </c>
      <c r="M23" s="4">
        <f t="shared" si="1"/>
        <v>14000</v>
      </c>
      <c r="N23" s="5">
        <f t="shared" si="2"/>
        <v>0.48907142857142855</v>
      </c>
      <c r="O23" s="5"/>
      <c r="P23" s="22">
        <f t="shared" si="3"/>
        <v>2100</v>
      </c>
      <c r="Q23" s="22">
        <f t="shared" si="4"/>
        <v>8400</v>
      </c>
      <c r="R23" s="22">
        <f t="shared" si="5"/>
        <v>3500</v>
      </c>
      <c r="S23" s="22">
        <f t="shared" si="6"/>
        <v>1750</v>
      </c>
      <c r="T23" s="22">
        <f t="shared" si="7"/>
        <v>210</v>
      </c>
      <c r="U23" s="19">
        <f t="shared" si="8"/>
        <v>13790</v>
      </c>
    </row>
    <row r="24" spans="1:21" ht="15" thickBot="1" x14ac:dyDescent="0.4">
      <c r="A24" s="3" t="s">
        <v>24</v>
      </c>
      <c r="B24" s="1">
        <v>11743</v>
      </c>
      <c r="C24" s="2"/>
      <c r="D24" s="2">
        <v>432</v>
      </c>
      <c r="E24" s="2"/>
      <c r="F24" s="1">
        <v>9503</v>
      </c>
      <c r="G24" s="1">
        <v>1156</v>
      </c>
      <c r="H24" s="2">
        <v>43</v>
      </c>
      <c r="I24" s="1">
        <v>143835</v>
      </c>
      <c r="J24" s="1">
        <v>14163</v>
      </c>
      <c r="K24" s="7"/>
      <c r="L24" s="26">
        <f t="shared" si="0"/>
        <v>3.6787873626841522E-2</v>
      </c>
      <c r="M24" s="4">
        <f t="shared" si="1"/>
        <v>28800</v>
      </c>
      <c r="N24" s="5">
        <f t="shared" si="2"/>
        <v>0.67003472222222227</v>
      </c>
      <c r="O24" s="5"/>
      <c r="P24" s="22">
        <f t="shared" si="3"/>
        <v>4320</v>
      </c>
      <c r="Q24" s="22">
        <f t="shared" si="4"/>
        <v>17280</v>
      </c>
      <c r="R24" s="22">
        <f t="shared" si="5"/>
        <v>7200</v>
      </c>
      <c r="S24" s="22">
        <f t="shared" si="6"/>
        <v>3600</v>
      </c>
      <c r="T24" s="22">
        <f t="shared" si="7"/>
        <v>432</v>
      </c>
      <c r="U24" s="19">
        <f t="shared" si="8"/>
        <v>28368</v>
      </c>
    </row>
    <row r="25" spans="1:21" ht="15" thickBot="1" x14ac:dyDescent="0.4">
      <c r="A25" s="3" t="s">
        <v>40</v>
      </c>
      <c r="B25" s="1">
        <v>9477</v>
      </c>
      <c r="C25" s="2"/>
      <c r="D25" s="2">
        <v>320</v>
      </c>
      <c r="E25" s="2"/>
      <c r="F25" s="1">
        <v>8815</v>
      </c>
      <c r="G25" s="1">
        <v>8969</v>
      </c>
      <c r="H25" s="2">
        <v>303</v>
      </c>
      <c r="I25" s="1">
        <v>71927</v>
      </c>
      <c r="J25" s="1">
        <v>68073</v>
      </c>
      <c r="K25" s="8"/>
      <c r="L25" s="26">
        <f t="shared" si="0"/>
        <v>3.3765959691885616E-2</v>
      </c>
      <c r="M25" s="4">
        <f t="shared" si="1"/>
        <v>21333.333333333336</v>
      </c>
      <c r="N25" s="5">
        <f t="shared" si="2"/>
        <v>0.586796875</v>
      </c>
      <c r="O25" s="5"/>
      <c r="P25" s="22">
        <f t="shared" si="3"/>
        <v>3200.0000000000005</v>
      </c>
      <c r="Q25" s="22">
        <f t="shared" si="4"/>
        <v>12800.000000000002</v>
      </c>
      <c r="R25" s="22">
        <f t="shared" si="5"/>
        <v>5333.3333333333339</v>
      </c>
      <c r="S25" s="22">
        <f t="shared" si="6"/>
        <v>2666.666666666667</v>
      </c>
      <c r="T25" s="22">
        <f t="shared" si="7"/>
        <v>320</v>
      </c>
      <c r="U25" s="19">
        <f t="shared" si="8"/>
        <v>21013.333333333336</v>
      </c>
    </row>
    <row r="26" spans="1:21" ht="15" thickBot="1" x14ac:dyDescent="0.4">
      <c r="A26" s="3" t="s">
        <v>41</v>
      </c>
      <c r="B26" s="1">
        <v>9169</v>
      </c>
      <c r="C26" s="2"/>
      <c r="D26" s="2">
        <v>184</v>
      </c>
      <c r="E26" s="2"/>
      <c r="F26" s="1">
        <v>5829</v>
      </c>
      <c r="G26" s="1">
        <v>2927</v>
      </c>
      <c r="H26" s="2">
        <v>59</v>
      </c>
      <c r="I26" s="1">
        <v>53186</v>
      </c>
      <c r="J26" s="1">
        <v>16979</v>
      </c>
      <c r="K26" s="7"/>
      <c r="L26" s="26">
        <f t="shared" si="0"/>
        <v>2.0067619151488712E-2</v>
      </c>
      <c r="M26" s="4">
        <f t="shared" si="1"/>
        <v>12266.666666666668</v>
      </c>
      <c r="N26" s="5">
        <f t="shared" si="2"/>
        <v>0.52480978260869571</v>
      </c>
      <c r="O26" s="5"/>
      <c r="P26" s="22">
        <f t="shared" si="3"/>
        <v>1840.0000000000002</v>
      </c>
      <c r="Q26" s="22">
        <f t="shared" si="4"/>
        <v>7360.0000000000009</v>
      </c>
      <c r="R26" s="22">
        <f t="shared" si="5"/>
        <v>3066.666666666667</v>
      </c>
      <c r="S26" s="22">
        <f t="shared" si="6"/>
        <v>1533.3333333333335</v>
      </c>
      <c r="T26" s="22">
        <f t="shared" si="7"/>
        <v>184</v>
      </c>
      <c r="U26" s="19">
        <f t="shared" si="8"/>
        <v>12082.666666666668</v>
      </c>
    </row>
    <row r="27" spans="1:21" ht="15" thickBot="1" x14ac:dyDescent="0.4">
      <c r="A27" s="3" t="s">
        <v>33</v>
      </c>
      <c r="B27" s="1">
        <v>8640</v>
      </c>
      <c r="C27" s="2"/>
      <c r="D27" s="2">
        <v>362</v>
      </c>
      <c r="E27" s="2"/>
      <c r="F27" s="1">
        <v>8208</v>
      </c>
      <c r="G27" s="1">
        <v>1244</v>
      </c>
      <c r="H27" s="2">
        <v>52</v>
      </c>
      <c r="I27" s="1">
        <v>81119</v>
      </c>
      <c r="J27" s="1">
        <v>11677</v>
      </c>
      <c r="K27" s="8"/>
      <c r="L27" s="26">
        <f t="shared" si="0"/>
        <v>4.189814814814815E-2</v>
      </c>
      <c r="M27" s="4">
        <f t="shared" si="1"/>
        <v>24133.333333333336</v>
      </c>
      <c r="N27" s="5">
        <f t="shared" si="2"/>
        <v>0.65988950276243097</v>
      </c>
      <c r="O27" s="5"/>
      <c r="P27" s="22">
        <f t="shared" si="3"/>
        <v>3620.0000000000005</v>
      </c>
      <c r="Q27" s="22">
        <f t="shared" si="4"/>
        <v>14480.000000000002</v>
      </c>
      <c r="R27" s="22">
        <f t="shared" si="5"/>
        <v>6033.3333333333339</v>
      </c>
      <c r="S27" s="22">
        <f t="shared" si="6"/>
        <v>3016.666666666667</v>
      </c>
      <c r="T27" s="22">
        <f t="shared" si="7"/>
        <v>362</v>
      </c>
      <c r="U27" s="19">
        <f t="shared" si="8"/>
        <v>23771.333333333336</v>
      </c>
    </row>
    <row r="28" spans="1:21" ht="15" thickBot="1" x14ac:dyDescent="0.4">
      <c r="A28" s="3" t="s">
        <v>35</v>
      </c>
      <c r="B28" s="1">
        <v>8434</v>
      </c>
      <c r="C28" s="2"/>
      <c r="D28" s="2">
        <v>377</v>
      </c>
      <c r="E28" s="2"/>
      <c r="F28" s="1">
        <v>6139</v>
      </c>
      <c r="G28" s="1">
        <v>1385</v>
      </c>
      <c r="H28" s="2">
        <v>62</v>
      </c>
      <c r="I28" s="1">
        <v>82152</v>
      </c>
      <c r="J28" s="1">
        <v>13490</v>
      </c>
      <c r="K28" s="7"/>
      <c r="L28" s="26">
        <f t="shared" si="0"/>
        <v>4.4700023713540434E-2</v>
      </c>
      <c r="M28" s="4">
        <f t="shared" si="1"/>
        <v>25133.333333333336</v>
      </c>
      <c r="N28" s="5">
        <f t="shared" si="2"/>
        <v>0.75574270557029177</v>
      </c>
      <c r="O28" s="5"/>
      <c r="P28" s="22">
        <f t="shared" si="3"/>
        <v>3770</v>
      </c>
      <c r="Q28" s="22">
        <f t="shared" si="4"/>
        <v>15080</v>
      </c>
      <c r="R28" s="22">
        <f t="shared" si="5"/>
        <v>6283.3333333333339</v>
      </c>
      <c r="S28" s="22">
        <f t="shared" si="6"/>
        <v>3141.666666666667</v>
      </c>
      <c r="T28" s="22">
        <f t="shared" si="7"/>
        <v>377</v>
      </c>
      <c r="U28" s="19">
        <f t="shared" si="8"/>
        <v>24756.333333333336</v>
      </c>
    </row>
    <row r="29" spans="1:21" ht="15" thickBot="1" x14ac:dyDescent="0.4">
      <c r="A29" s="3" t="s">
        <v>22</v>
      </c>
      <c r="B29" s="1">
        <v>7964</v>
      </c>
      <c r="C29" s="2"/>
      <c r="D29" s="2">
        <v>339</v>
      </c>
      <c r="E29" s="2"/>
      <c r="F29" s="1">
        <v>3902</v>
      </c>
      <c r="G29" s="1">
        <v>1378</v>
      </c>
      <c r="H29" s="2">
        <v>59</v>
      </c>
      <c r="I29" s="1">
        <v>85961</v>
      </c>
      <c r="J29" s="1">
        <v>14876</v>
      </c>
      <c r="K29" s="7"/>
      <c r="L29" s="26">
        <f t="shared" si="0"/>
        <v>4.2566549472626822E-2</v>
      </c>
      <c r="M29" s="4">
        <f t="shared" si="1"/>
        <v>22600</v>
      </c>
      <c r="N29" s="5">
        <f t="shared" si="2"/>
        <v>0.82734513274336285</v>
      </c>
      <c r="O29" s="5"/>
      <c r="P29" s="22">
        <f t="shared" si="3"/>
        <v>3390</v>
      </c>
      <c r="Q29" s="22">
        <f t="shared" si="4"/>
        <v>13560</v>
      </c>
      <c r="R29" s="22">
        <f t="shared" si="5"/>
        <v>5650</v>
      </c>
      <c r="S29" s="22">
        <f t="shared" si="6"/>
        <v>2825</v>
      </c>
      <c r="T29" s="22">
        <f t="shared" si="7"/>
        <v>339</v>
      </c>
      <c r="U29" s="19">
        <f t="shared" si="8"/>
        <v>22261</v>
      </c>
    </row>
    <row r="30" spans="1:21" ht="15" thickBot="1" x14ac:dyDescent="0.4">
      <c r="A30" s="3" t="s">
        <v>36</v>
      </c>
      <c r="B30" s="1">
        <v>7888</v>
      </c>
      <c r="C30" s="2"/>
      <c r="D30" s="2">
        <v>290</v>
      </c>
      <c r="E30" s="2"/>
      <c r="F30" s="1">
        <v>7578</v>
      </c>
      <c r="G30" s="1">
        <v>1621</v>
      </c>
      <c r="H30" s="2">
        <v>60</v>
      </c>
      <c r="I30" s="1">
        <v>96860</v>
      </c>
      <c r="J30" s="1">
        <v>19911</v>
      </c>
      <c r="K30" s="8"/>
      <c r="L30" s="26">
        <f t="shared" si="0"/>
        <v>3.6764705882352942E-2</v>
      </c>
      <c r="M30" s="4">
        <f t="shared" si="1"/>
        <v>19333.333333333336</v>
      </c>
      <c r="N30" s="5">
        <f t="shared" si="2"/>
        <v>0.60803448275862071</v>
      </c>
      <c r="O30" s="5"/>
      <c r="P30" s="22">
        <f t="shared" si="3"/>
        <v>2900.0000000000005</v>
      </c>
      <c r="Q30" s="22">
        <f t="shared" si="4"/>
        <v>11600.000000000002</v>
      </c>
      <c r="R30" s="22">
        <f t="shared" si="5"/>
        <v>4833.3333333333339</v>
      </c>
      <c r="S30" s="22">
        <f t="shared" si="6"/>
        <v>2416.666666666667</v>
      </c>
      <c r="T30" s="22">
        <f t="shared" si="7"/>
        <v>290</v>
      </c>
      <c r="U30" s="19">
        <f t="shared" si="8"/>
        <v>19043.333333333336</v>
      </c>
    </row>
    <row r="31" spans="1:21" ht="15" thickBot="1" x14ac:dyDescent="0.4">
      <c r="A31" s="3" t="s">
        <v>30</v>
      </c>
      <c r="B31" s="1">
        <v>7550</v>
      </c>
      <c r="C31" s="2"/>
      <c r="D31" s="2">
        <v>303</v>
      </c>
      <c r="E31" s="2"/>
      <c r="F31" s="1">
        <v>3834</v>
      </c>
      <c r="G31" s="1">
        <v>2526</v>
      </c>
      <c r="H31" s="2">
        <v>101</v>
      </c>
      <c r="I31" s="1">
        <v>77593</v>
      </c>
      <c r="J31" s="1">
        <v>25962</v>
      </c>
      <c r="K31" s="7"/>
      <c r="L31" s="26">
        <f t="shared" si="0"/>
        <v>4.0132450331125828E-2</v>
      </c>
      <c r="M31" s="4">
        <f t="shared" si="1"/>
        <v>20200</v>
      </c>
      <c r="N31" s="5">
        <f t="shared" si="2"/>
        <v>0.81019801980198025</v>
      </c>
      <c r="O31" s="5"/>
      <c r="P31" s="22">
        <f t="shared" si="3"/>
        <v>3030</v>
      </c>
      <c r="Q31" s="22">
        <f t="shared" si="4"/>
        <v>12120</v>
      </c>
      <c r="R31" s="22">
        <f t="shared" si="5"/>
        <v>5050</v>
      </c>
      <c r="S31" s="22">
        <f t="shared" si="6"/>
        <v>2525</v>
      </c>
      <c r="T31" s="22">
        <f t="shared" si="7"/>
        <v>303</v>
      </c>
      <c r="U31" s="19">
        <f t="shared" si="8"/>
        <v>19897</v>
      </c>
    </row>
    <row r="32" spans="1:21" ht="15" thickBot="1" x14ac:dyDescent="0.4">
      <c r="A32" s="3" t="s">
        <v>32</v>
      </c>
      <c r="B32" s="1">
        <v>6663</v>
      </c>
      <c r="C32" s="2"/>
      <c r="D32" s="2">
        <v>419</v>
      </c>
      <c r="E32" s="2"/>
      <c r="F32" s="1">
        <v>3229</v>
      </c>
      <c r="G32" s="1">
        <v>1205</v>
      </c>
      <c r="H32" s="2">
        <v>76</v>
      </c>
      <c r="I32" s="1">
        <v>82632</v>
      </c>
      <c r="J32" s="1">
        <v>14950</v>
      </c>
      <c r="K32" s="7"/>
      <c r="L32" s="26">
        <f t="shared" si="0"/>
        <v>6.2884586522587424E-2</v>
      </c>
      <c r="M32" s="30">
        <f t="shared" si="1"/>
        <v>27933.333333333336</v>
      </c>
      <c r="N32" s="31">
        <f t="shared" si="2"/>
        <v>0.88440334128878284</v>
      </c>
      <c r="O32" s="5"/>
      <c r="P32" s="22">
        <f t="shared" si="3"/>
        <v>4190</v>
      </c>
      <c r="Q32" s="22">
        <f t="shared" si="4"/>
        <v>16760</v>
      </c>
      <c r="R32" s="22">
        <f t="shared" si="5"/>
        <v>6983.3333333333339</v>
      </c>
      <c r="S32" s="22">
        <f t="shared" si="6"/>
        <v>3491.666666666667</v>
      </c>
      <c r="T32" s="22">
        <f t="shared" si="7"/>
        <v>419</v>
      </c>
      <c r="U32" s="19">
        <f t="shared" si="8"/>
        <v>27514.333333333336</v>
      </c>
    </row>
    <row r="33" spans="1:21" ht="15" thickBot="1" x14ac:dyDescent="0.4">
      <c r="A33" s="3" t="s">
        <v>25</v>
      </c>
      <c r="B33" s="1">
        <v>6626</v>
      </c>
      <c r="C33" s="2"/>
      <c r="D33" s="2">
        <v>275</v>
      </c>
      <c r="E33" s="2"/>
      <c r="F33" s="1">
        <v>1470</v>
      </c>
      <c r="G33" s="1">
        <v>1337</v>
      </c>
      <c r="H33" s="2">
        <v>55</v>
      </c>
      <c r="I33" s="1">
        <v>64188</v>
      </c>
      <c r="J33" s="1">
        <v>12952</v>
      </c>
      <c r="K33" s="7"/>
      <c r="L33" s="26">
        <f t="shared" si="0"/>
        <v>4.1503169332930877E-2</v>
      </c>
      <c r="M33" s="4">
        <f t="shared" si="1"/>
        <v>18333.333333333336</v>
      </c>
      <c r="N33" s="5">
        <f t="shared" si="2"/>
        <v>0.91981818181818187</v>
      </c>
      <c r="O33" s="5"/>
      <c r="P33" s="22">
        <f t="shared" si="3"/>
        <v>2750.0000000000005</v>
      </c>
      <c r="Q33" s="22">
        <f t="shared" si="4"/>
        <v>11000.000000000002</v>
      </c>
      <c r="R33" s="22">
        <f t="shared" si="5"/>
        <v>4583.3333333333339</v>
      </c>
      <c r="S33" s="22">
        <f t="shared" si="6"/>
        <v>2291.666666666667</v>
      </c>
      <c r="T33" s="22">
        <f t="shared" si="7"/>
        <v>275</v>
      </c>
      <c r="U33" s="19">
        <f t="shared" si="8"/>
        <v>18058.333333333336</v>
      </c>
    </row>
    <row r="34" spans="1:21" ht="15" thickBot="1" x14ac:dyDescent="0.4">
      <c r="A34" s="3" t="s">
        <v>50</v>
      </c>
      <c r="B34" s="1">
        <v>5659</v>
      </c>
      <c r="C34" s="2"/>
      <c r="D34" s="2">
        <v>78</v>
      </c>
      <c r="E34" s="2"/>
      <c r="F34" s="1">
        <v>5559</v>
      </c>
      <c r="G34" s="1">
        <v>2971</v>
      </c>
      <c r="H34" s="2">
        <v>41</v>
      </c>
      <c r="I34" s="1">
        <v>32798</v>
      </c>
      <c r="J34" s="1">
        <v>17219</v>
      </c>
      <c r="K34" s="7"/>
      <c r="L34" s="26">
        <f t="shared" si="0"/>
        <v>1.3783353949461036E-2</v>
      </c>
      <c r="M34" s="4">
        <f t="shared" si="1"/>
        <v>5200</v>
      </c>
      <c r="N34" s="5">
        <f t="shared" si="2"/>
        <v>6.9038461538461535E-2</v>
      </c>
      <c r="O34" s="5"/>
      <c r="P34" s="22">
        <f t="shared" si="3"/>
        <v>780</v>
      </c>
      <c r="Q34" s="22">
        <f t="shared" si="4"/>
        <v>3120</v>
      </c>
      <c r="R34" s="22">
        <f t="shared" si="5"/>
        <v>1300</v>
      </c>
      <c r="S34" s="22">
        <f t="shared" si="6"/>
        <v>650</v>
      </c>
      <c r="T34" s="22">
        <f t="shared" si="7"/>
        <v>78</v>
      </c>
      <c r="U34" s="19">
        <f t="shared" si="8"/>
        <v>5122</v>
      </c>
    </row>
    <row r="35" spans="1:21" ht="15" thickBot="1" x14ac:dyDescent="0.4">
      <c r="A35" s="3" t="s">
        <v>31</v>
      </c>
      <c r="B35" s="1">
        <v>5426</v>
      </c>
      <c r="C35" s="2"/>
      <c r="D35" s="2">
        <v>262</v>
      </c>
      <c r="E35" s="2"/>
      <c r="F35" s="1">
        <v>2259</v>
      </c>
      <c r="G35" s="1">
        <v>1856</v>
      </c>
      <c r="H35" s="2">
        <v>90</v>
      </c>
      <c r="I35" s="1">
        <v>56203</v>
      </c>
      <c r="J35" s="1">
        <v>19229</v>
      </c>
      <c r="K35" s="7"/>
      <c r="L35" s="26">
        <f t="shared" si="0"/>
        <v>4.8286030224843346E-2</v>
      </c>
      <c r="M35" s="4">
        <f t="shared" si="1"/>
        <v>17466.666666666668</v>
      </c>
      <c r="N35" s="5">
        <f t="shared" si="2"/>
        <v>0.87066793893129768</v>
      </c>
      <c r="O35" s="5"/>
      <c r="P35" s="22">
        <f t="shared" si="3"/>
        <v>2620</v>
      </c>
      <c r="Q35" s="22">
        <f t="shared" si="4"/>
        <v>10480</v>
      </c>
      <c r="R35" s="22">
        <f t="shared" si="5"/>
        <v>4366.666666666667</v>
      </c>
      <c r="S35" s="22">
        <f t="shared" si="6"/>
        <v>2183.3333333333335</v>
      </c>
      <c r="T35" s="22">
        <f t="shared" si="7"/>
        <v>262</v>
      </c>
      <c r="U35" s="19">
        <f t="shared" si="8"/>
        <v>17204.666666666668</v>
      </c>
    </row>
    <row r="36" spans="1:21" ht="15" thickBot="1" x14ac:dyDescent="0.4">
      <c r="A36" s="3" t="s">
        <v>43</v>
      </c>
      <c r="B36" s="1">
        <v>5208</v>
      </c>
      <c r="C36" s="2"/>
      <c r="D36" s="2">
        <v>177</v>
      </c>
      <c r="E36" s="2"/>
      <c r="F36" s="1">
        <v>3391</v>
      </c>
      <c r="G36" s="1">
        <v>5485</v>
      </c>
      <c r="H36" s="2">
        <v>186</v>
      </c>
      <c r="I36" s="1">
        <v>23737</v>
      </c>
      <c r="J36" s="1">
        <v>25000</v>
      </c>
      <c r="K36" s="8"/>
      <c r="L36" s="26">
        <f t="shared" ref="L36:L57" si="9">D36/B36</f>
        <v>3.3986175115207372E-2</v>
      </c>
      <c r="M36" s="4">
        <f t="shared" ref="M36:M58" si="10">D36/$N$1</f>
        <v>11800</v>
      </c>
      <c r="N36" s="5">
        <f t="shared" ref="N36:N58" si="11">ABS(F36-M36)/M36</f>
        <v>0.7126271186440678</v>
      </c>
      <c r="O36" s="5"/>
      <c r="P36" s="22">
        <f t="shared" ref="P36:P57" si="12">$P$2*$M36</f>
        <v>1770</v>
      </c>
      <c r="Q36" s="22">
        <f t="shared" ref="Q36:Q57" si="13">$Q$2*$M36</f>
        <v>7080</v>
      </c>
      <c r="R36" s="22">
        <f t="shared" ref="R36:R57" si="14">$R$2*$M36</f>
        <v>2950</v>
      </c>
      <c r="S36" s="22">
        <f t="shared" ref="S36:S57" si="15">$S$2*$M36</f>
        <v>1475</v>
      </c>
      <c r="T36" s="22">
        <f t="shared" ref="T36:T57" si="16">$T$2*$M36</f>
        <v>177</v>
      </c>
      <c r="U36" s="19">
        <f t="shared" ref="U36:U57" si="17">M36-T36</f>
        <v>11623</v>
      </c>
    </row>
    <row r="37" spans="1:21" ht="15" thickBot="1" x14ac:dyDescent="0.4">
      <c r="A37" s="3" t="s">
        <v>28</v>
      </c>
      <c r="B37" s="1">
        <v>5175</v>
      </c>
      <c r="C37" s="2"/>
      <c r="D37" s="2">
        <v>50</v>
      </c>
      <c r="E37" s="2"/>
      <c r="F37" s="1">
        <v>2940</v>
      </c>
      <c r="G37" s="1">
        <v>1699</v>
      </c>
      <c r="H37" s="2">
        <v>16</v>
      </c>
      <c r="I37" s="1">
        <v>122102</v>
      </c>
      <c r="J37" s="1">
        <v>40095</v>
      </c>
      <c r="K37" s="8"/>
      <c r="L37" s="26">
        <f t="shared" si="9"/>
        <v>9.6618357487922701E-3</v>
      </c>
      <c r="M37" s="4">
        <f t="shared" si="10"/>
        <v>3333.3333333333335</v>
      </c>
      <c r="N37" s="5">
        <f t="shared" si="11"/>
        <v>0.11800000000000004</v>
      </c>
      <c r="O37" s="5"/>
      <c r="P37" s="22">
        <f t="shared" si="12"/>
        <v>500</v>
      </c>
      <c r="Q37" s="22">
        <f t="shared" si="13"/>
        <v>2000</v>
      </c>
      <c r="R37" s="22">
        <f t="shared" si="14"/>
        <v>833.33333333333337</v>
      </c>
      <c r="S37" s="22">
        <f t="shared" si="15"/>
        <v>416.66666666666669</v>
      </c>
      <c r="T37" s="22">
        <f t="shared" si="16"/>
        <v>50</v>
      </c>
      <c r="U37" s="19">
        <f t="shared" si="17"/>
        <v>3283.3333333333335</v>
      </c>
    </row>
    <row r="38" spans="1:21" ht="15" thickBot="1" x14ac:dyDescent="0.4">
      <c r="A38" s="3" t="s">
        <v>38</v>
      </c>
      <c r="B38" s="1">
        <v>5130</v>
      </c>
      <c r="C38" s="2"/>
      <c r="D38" s="2">
        <v>253</v>
      </c>
      <c r="E38" s="2"/>
      <c r="F38" s="1">
        <v>3755</v>
      </c>
      <c r="G38" s="1">
        <v>1155</v>
      </c>
      <c r="H38" s="2">
        <v>57</v>
      </c>
      <c r="I38" s="1">
        <v>58408</v>
      </c>
      <c r="J38" s="1">
        <v>13154</v>
      </c>
      <c r="K38" s="8"/>
      <c r="L38" s="26">
        <f t="shared" si="9"/>
        <v>4.9317738791423003E-2</v>
      </c>
      <c r="M38" s="4">
        <f t="shared" si="10"/>
        <v>16866.666666666668</v>
      </c>
      <c r="N38" s="5">
        <f t="shared" si="11"/>
        <v>0.77737154150197629</v>
      </c>
      <c r="O38" s="5"/>
      <c r="P38" s="22">
        <f t="shared" si="12"/>
        <v>2530</v>
      </c>
      <c r="Q38" s="22">
        <f t="shared" si="13"/>
        <v>10120</v>
      </c>
      <c r="R38" s="22">
        <f t="shared" si="14"/>
        <v>4216.666666666667</v>
      </c>
      <c r="S38" s="22">
        <f t="shared" si="15"/>
        <v>2108.3333333333335</v>
      </c>
      <c r="T38" s="22">
        <f t="shared" si="16"/>
        <v>253</v>
      </c>
      <c r="U38" s="19">
        <f t="shared" si="17"/>
        <v>16613.666666666668</v>
      </c>
    </row>
    <row r="39" spans="1:21" ht="21.5" thickBot="1" x14ac:dyDescent="0.4">
      <c r="A39" s="3" t="s">
        <v>63</v>
      </c>
      <c r="B39" s="1">
        <v>5016</v>
      </c>
      <c r="C39" s="2"/>
      <c r="D39" s="2">
        <v>251</v>
      </c>
      <c r="E39" s="2"/>
      <c r="F39" s="1">
        <v>4099</v>
      </c>
      <c r="G39" s="1">
        <v>7328</v>
      </c>
      <c r="H39" s="2">
        <v>367</v>
      </c>
      <c r="I39" s="1">
        <v>23102</v>
      </c>
      <c r="J39" s="1">
        <v>33750</v>
      </c>
      <c r="K39" s="8"/>
      <c r="L39" s="26">
        <f t="shared" si="9"/>
        <v>5.0039872408293461E-2</v>
      </c>
      <c r="M39" s="4">
        <f t="shared" si="10"/>
        <v>16733.333333333336</v>
      </c>
      <c r="N39" s="5">
        <f t="shared" si="11"/>
        <v>0.75503984063745022</v>
      </c>
      <c r="O39" s="5"/>
      <c r="P39" s="22">
        <f t="shared" si="12"/>
        <v>2510.0000000000005</v>
      </c>
      <c r="Q39" s="22">
        <f t="shared" si="13"/>
        <v>10040.000000000002</v>
      </c>
      <c r="R39" s="22">
        <f t="shared" si="14"/>
        <v>4183.3333333333339</v>
      </c>
      <c r="S39" s="22">
        <f t="shared" si="15"/>
        <v>2091.666666666667</v>
      </c>
      <c r="T39" s="22">
        <f t="shared" si="16"/>
        <v>251.00000000000003</v>
      </c>
      <c r="U39" s="19">
        <f t="shared" si="17"/>
        <v>16482.333333333336</v>
      </c>
    </row>
    <row r="40" spans="1:21" ht="15" thickBot="1" x14ac:dyDescent="0.4">
      <c r="A40" s="3" t="s">
        <v>45</v>
      </c>
      <c r="B40" s="1">
        <v>4896</v>
      </c>
      <c r="C40" s="2"/>
      <c r="D40" s="2">
        <v>143</v>
      </c>
      <c r="E40" s="2"/>
      <c r="F40" s="1">
        <v>3849</v>
      </c>
      <c r="G40" s="1">
        <v>1683</v>
      </c>
      <c r="H40" s="2">
        <v>49</v>
      </c>
      <c r="I40" s="1">
        <v>33034</v>
      </c>
      <c r="J40" s="1">
        <v>11357</v>
      </c>
      <c r="K40" s="7"/>
      <c r="L40" s="26">
        <f t="shared" si="9"/>
        <v>2.9207516339869281E-2</v>
      </c>
      <c r="M40" s="4">
        <f t="shared" si="10"/>
        <v>9533.3333333333339</v>
      </c>
      <c r="N40" s="5">
        <f t="shared" si="11"/>
        <v>0.59625874125874123</v>
      </c>
      <c r="O40" s="5"/>
      <c r="P40" s="22">
        <f t="shared" si="12"/>
        <v>1430</v>
      </c>
      <c r="Q40" s="22">
        <f t="shared" si="13"/>
        <v>5720</v>
      </c>
      <c r="R40" s="22">
        <f t="shared" si="14"/>
        <v>2383.3333333333335</v>
      </c>
      <c r="S40" s="22">
        <f t="shared" si="15"/>
        <v>1191.6666666666667</v>
      </c>
      <c r="T40" s="22">
        <f t="shared" si="16"/>
        <v>143</v>
      </c>
      <c r="U40" s="19">
        <f t="shared" si="17"/>
        <v>9390.3333333333339</v>
      </c>
    </row>
    <row r="41" spans="1:21" ht="15" thickBot="1" x14ac:dyDescent="0.4">
      <c r="A41" s="3" t="s">
        <v>46</v>
      </c>
      <c r="B41" s="1">
        <v>3972</v>
      </c>
      <c r="C41" s="2"/>
      <c r="D41" s="2">
        <v>238</v>
      </c>
      <c r="E41" s="2"/>
      <c r="F41" s="1">
        <v>1333</v>
      </c>
      <c r="G41" s="1">
        <v>1014</v>
      </c>
      <c r="H41" s="2">
        <v>61</v>
      </c>
      <c r="I41" s="1">
        <v>63552</v>
      </c>
      <c r="J41" s="1">
        <v>16220</v>
      </c>
      <c r="K41" s="7"/>
      <c r="L41" s="26">
        <f t="shared" si="9"/>
        <v>5.9919436052366569E-2</v>
      </c>
      <c r="M41" s="4">
        <f t="shared" si="10"/>
        <v>15866.666666666668</v>
      </c>
      <c r="N41" s="5">
        <f t="shared" si="11"/>
        <v>0.9159873949579832</v>
      </c>
      <c r="O41" s="5"/>
      <c r="P41" s="22">
        <f t="shared" si="12"/>
        <v>2380</v>
      </c>
      <c r="Q41" s="22">
        <f t="shared" si="13"/>
        <v>9520</v>
      </c>
      <c r="R41" s="22">
        <f t="shared" si="14"/>
        <v>3966.666666666667</v>
      </c>
      <c r="S41" s="22">
        <f t="shared" si="15"/>
        <v>1983.3333333333335</v>
      </c>
      <c r="T41" s="22">
        <f t="shared" si="16"/>
        <v>238</v>
      </c>
      <c r="U41" s="19">
        <f t="shared" si="17"/>
        <v>15628.666666666668</v>
      </c>
    </row>
    <row r="42" spans="1:21" ht="15" thickBot="1" x14ac:dyDescent="0.4">
      <c r="A42" s="3" t="s">
        <v>44</v>
      </c>
      <c r="B42" s="1">
        <v>3850</v>
      </c>
      <c r="C42" s="2"/>
      <c r="D42" s="2">
        <v>151</v>
      </c>
      <c r="E42" s="2"/>
      <c r="F42" s="1">
        <v>2939</v>
      </c>
      <c r="G42" s="1">
        <v>1840</v>
      </c>
      <c r="H42" s="2">
        <v>72</v>
      </c>
      <c r="I42" s="1">
        <v>74944</v>
      </c>
      <c r="J42" s="1">
        <v>35817</v>
      </c>
      <c r="K42" s="7"/>
      <c r="L42" s="26">
        <f t="shared" si="9"/>
        <v>3.9220779220779219E-2</v>
      </c>
      <c r="M42" s="4">
        <f t="shared" si="10"/>
        <v>10066.666666666668</v>
      </c>
      <c r="N42" s="5">
        <f t="shared" si="11"/>
        <v>0.70804635761589407</v>
      </c>
      <c r="O42" s="5"/>
      <c r="P42" s="22">
        <f t="shared" si="12"/>
        <v>1510.0000000000002</v>
      </c>
      <c r="Q42" s="22">
        <f t="shared" si="13"/>
        <v>6040.0000000000009</v>
      </c>
      <c r="R42" s="22">
        <f t="shared" si="14"/>
        <v>2516.666666666667</v>
      </c>
      <c r="S42" s="22">
        <f t="shared" si="15"/>
        <v>1258.3333333333335</v>
      </c>
      <c r="T42" s="22">
        <f t="shared" si="16"/>
        <v>151</v>
      </c>
      <c r="U42" s="19">
        <f t="shared" si="17"/>
        <v>9915.6666666666679</v>
      </c>
    </row>
    <row r="43" spans="1:21" ht="15" thickBot="1" x14ac:dyDescent="0.4">
      <c r="A43" s="3" t="s">
        <v>34</v>
      </c>
      <c r="B43" s="1">
        <v>3431</v>
      </c>
      <c r="C43" s="2"/>
      <c r="D43" s="2">
        <v>76</v>
      </c>
      <c r="E43" s="2"/>
      <c r="F43" s="1">
        <v>1356</v>
      </c>
      <c r="G43" s="1">
        <v>1147</v>
      </c>
      <c r="H43" s="2">
        <v>25</v>
      </c>
      <c r="I43" s="1">
        <v>52890</v>
      </c>
      <c r="J43" s="1">
        <v>17685</v>
      </c>
      <c r="K43" s="8"/>
      <c r="L43" s="26">
        <f t="shared" si="9"/>
        <v>2.2150976391722529E-2</v>
      </c>
      <c r="M43" s="4">
        <f t="shared" si="10"/>
        <v>5066.666666666667</v>
      </c>
      <c r="N43" s="5">
        <f t="shared" si="11"/>
        <v>0.73236842105263156</v>
      </c>
      <c r="O43" s="5"/>
      <c r="P43" s="22">
        <f t="shared" si="12"/>
        <v>760</v>
      </c>
      <c r="Q43" s="22">
        <f t="shared" si="13"/>
        <v>3040</v>
      </c>
      <c r="R43" s="22">
        <f t="shared" si="14"/>
        <v>1266.6666666666667</v>
      </c>
      <c r="S43" s="22">
        <f t="shared" si="15"/>
        <v>633.33333333333337</v>
      </c>
      <c r="T43" s="22">
        <f t="shared" si="16"/>
        <v>76</v>
      </c>
      <c r="U43" s="19">
        <f t="shared" si="17"/>
        <v>4990.666666666667</v>
      </c>
    </row>
    <row r="44" spans="1:21" ht="15" thickBot="1" x14ac:dyDescent="0.4">
      <c r="A44" s="3" t="s">
        <v>37</v>
      </c>
      <c r="B44" s="1">
        <v>2680</v>
      </c>
      <c r="C44" s="2"/>
      <c r="D44" s="2">
        <v>109</v>
      </c>
      <c r="E44" s="2"/>
      <c r="F44" s="1">
        <v>1711</v>
      </c>
      <c r="G44" s="2">
        <v>657</v>
      </c>
      <c r="H44" s="2">
        <v>27</v>
      </c>
      <c r="I44" s="1">
        <v>62054</v>
      </c>
      <c r="J44" s="1">
        <v>15202</v>
      </c>
      <c r="K44" s="7"/>
      <c r="L44" s="26">
        <f t="shared" si="9"/>
        <v>4.0671641791044773E-2</v>
      </c>
      <c r="M44" s="4">
        <f t="shared" si="10"/>
        <v>7266.666666666667</v>
      </c>
      <c r="N44" s="5">
        <f t="shared" si="11"/>
        <v>0.76454128440366975</v>
      </c>
      <c r="O44" s="5"/>
      <c r="P44" s="22">
        <f t="shared" si="12"/>
        <v>1090</v>
      </c>
      <c r="Q44" s="22">
        <f t="shared" si="13"/>
        <v>4360</v>
      </c>
      <c r="R44" s="22">
        <f t="shared" si="14"/>
        <v>1816.6666666666667</v>
      </c>
      <c r="S44" s="22">
        <f t="shared" si="15"/>
        <v>908.33333333333337</v>
      </c>
      <c r="T44" s="22">
        <f t="shared" si="16"/>
        <v>109</v>
      </c>
      <c r="U44" s="19">
        <f t="shared" si="17"/>
        <v>7157.666666666667</v>
      </c>
    </row>
    <row r="45" spans="1:21" ht="15" thickBot="1" x14ac:dyDescent="0.4">
      <c r="A45" s="3" t="s">
        <v>54</v>
      </c>
      <c r="B45" s="1">
        <v>2631</v>
      </c>
      <c r="C45" s="2"/>
      <c r="D45" s="2">
        <v>21</v>
      </c>
      <c r="E45" s="2"/>
      <c r="F45" s="2">
        <v>811</v>
      </c>
      <c r="G45" s="1">
        <v>3044</v>
      </c>
      <c r="H45" s="2">
        <v>24</v>
      </c>
      <c r="I45" s="1">
        <v>18091</v>
      </c>
      <c r="J45" s="1">
        <v>20932</v>
      </c>
      <c r="K45" s="8"/>
      <c r="L45" s="26">
        <f t="shared" si="9"/>
        <v>7.98175598631699E-3</v>
      </c>
      <c r="M45" s="4">
        <f t="shared" si="10"/>
        <v>1400</v>
      </c>
      <c r="N45" s="5">
        <f t="shared" si="11"/>
        <v>0.42071428571428571</v>
      </c>
      <c r="O45" s="5"/>
      <c r="P45" s="22">
        <f t="shared" si="12"/>
        <v>210</v>
      </c>
      <c r="Q45" s="22">
        <f t="shared" si="13"/>
        <v>840</v>
      </c>
      <c r="R45" s="22">
        <f t="shared" si="14"/>
        <v>350</v>
      </c>
      <c r="S45" s="22">
        <f t="shared" si="15"/>
        <v>175</v>
      </c>
      <c r="T45" s="22">
        <f t="shared" si="16"/>
        <v>21</v>
      </c>
      <c r="U45" s="19">
        <f t="shared" si="17"/>
        <v>1379</v>
      </c>
    </row>
    <row r="46" spans="1:21" ht="15" thickBot="1" x14ac:dyDescent="0.4">
      <c r="A46" s="3" t="s">
        <v>42</v>
      </c>
      <c r="B46" s="1">
        <v>2518</v>
      </c>
      <c r="C46" s="2"/>
      <c r="D46" s="2">
        <v>86</v>
      </c>
      <c r="E46" s="2"/>
      <c r="F46" s="1">
        <v>1325</v>
      </c>
      <c r="G46" s="1">
        <v>1874</v>
      </c>
      <c r="H46" s="2">
        <v>64</v>
      </c>
      <c r="I46" s="1">
        <v>30836</v>
      </c>
      <c r="J46" s="1">
        <v>22950</v>
      </c>
      <c r="K46" s="8"/>
      <c r="L46" s="26">
        <f t="shared" si="9"/>
        <v>3.415409054805401E-2</v>
      </c>
      <c r="M46" s="4">
        <f t="shared" si="10"/>
        <v>5733.3333333333339</v>
      </c>
      <c r="N46" s="5">
        <f t="shared" si="11"/>
        <v>0.76889534883720934</v>
      </c>
      <c r="O46" s="5"/>
      <c r="P46" s="22">
        <f t="shared" si="12"/>
        <v>860.00000000000011</v>
      </c>
      <c r="Q46" s="22">
        <f t="shared" si="13"/>
        <v>3440.0000000000005</v>
      </c>
      <c r="R46" s="22">
        <f t="shared" si="14"/>
        <v>1433.3333333333335</v>
      </c>
      <c r="S46" s="22">
        <f t="shared" si="15"/>
        <v>716.66666666666674</v>
      </c>
      <c r="T46" s="22">
        <f t="shared" si="16"/>
        <v>86</v>
      </c>
      <c r="U46" s="19">
        <f t="shared" si="17"/>
        <v>5647.3333333333339</v>
      </c>
    </row>
    <row r="47" spans="1:21" ht="15" thickBot="1" x14ac:dyDescent="0.4">
      <c r="A47" s="3" t="s">
        <v>49</v>
      </c>
      <c r="B47" s="1">
        <v>2061</v>
      </c>
      <c r="C47" s="2"/>
      <c r="D47" s="2">
        <v>64</v>
      </c>
      <c r="E47" s="2"/>
      <c r="F47" s="2">
        <v>910</v>
      </c>
      <c r="G47" s="1">
        <v>1221</v>
      </c>
      <c r="H47" s="2">
        <v>38</v>
      </c>
      <c r="I47" s="1">
        <v>29335</v>
      </c>
      <c r="J47" s="1">
        <v>17381</v>
      </c>
      <c r="K47" s="7"/>
      <c r="L47" s="26">
        <f t="shared" si="9"/>
        <v>3.1052886948083454E-2</v>
      </c>
      <c r="M47" s="4">
        <f t="shared" si="10"/>
        <v>4266.666666666667</v>
      </c>
      <c r="N47" s="5">
        <f t="shared" si="11"/>
        <v>0.78671875000000002</v>
      </c>
      <c r="O47" s="5"/>
      <c r="P47" s="22">
        <f t="shared" si="12"/>
        <v>640</v>
      </c>
      <c r="Q47" s="22">
        <f t="shared" si="13"/>
        <v>2560</v>
      </c>
      <c r="R47" s="22">
        <f t="shared" si="14"/>
        <v>1066.6666666666667</v>
      </c>
      <c r="S47" s="22">
        <f t="shared" si="15"/>
        <v>533.33333333333337</v>
      </c>
      <c r="T47" s="22">
        <f t="shared" si="16"/>
        <v>64</v>
      </c>
      <c r="U47" s="19">
        <f t="shared" si="17"/>
        <v>4202.666666666667</v>
      </c>
    </row>
    <row r="48" spans="1:21" ht="15" thickBot="1" x14ac:dyDescent="0.4">
      <c r="A48" s="3" t="s">
        <v>56</v>
      </c>
      <c r="B48" s="1">
        <v>1195</v>
      </c>
      <c r="C48" s="2"/>
      <c r="D48" s="2">
        <v>50</v>
      </c>
      <c r="E48" s="2"/>
      <c r="F48" s="2">
        <v>664</v>
      </c>
      <c r="G48" s="2">
        <v>653</v>
      </c>
      <c r="H48" s="2">
        <v>27</v>
      </c>
      <c r="I48" s="1">
        <v>51783</v>
      </c>
      <c r="J48" s="1">
        <v>28311</v>
      </c>
      <c r="K48" s="8"/>
      <c r="L48" s="26">
        <f t="shared" si="9"/>
        <v>4.1841004184100417E-2</v>
      </c>
      <c r="M48" s="4">
        <f t="shared" si="10"/>
        <v>3333.3333333333335</v>
      </c>
      <c r="N48" s="5">
        <f t="shared" si="11"/>
        <v>0.80079999999999996</v>
      </c>
      <c r="O48" s="5"/>
      <c r="P48" s="22">
        <f t="shared" si="12"/>
        <v>500</v>
      </c>
      <c r="Q48" s="22">
        <f t="shared" si="13"/>
        <v>2000</v>
      </c>
      <c r="R48" s="22">
        <f t="shared" si="14"/>
        <v>833.33333333333337</v>
      </c>
      <c r="S48" s="22">
        <f t="shared" si="15"/>
        <v>416.66666666666669</v>
      </c>
      <c r="T48" s="22">
        <f t="shared" si="16"/>
        <v>50</v>
      </c>
      <c r="U48" s="19">
        <f t="shared" si="17"/>
        <v>3283.3333333333335</v>
      </c>
    </row>
    <row r="49" spans="1:21" ht="15" thickBot="1" x14ac:dyDescent="0.4">
      <c r="A49" s="3" t="s">
        <v>53</v>
      </c>
      <c r="B49" s="1">
        <v>1191</v>
      </c>
      <c r="C49" s="2"/>
      <c r="D49" s="2">
        <v>25</v>
      </c>
      <c r="E49" s="2"/>
      <c r="F49" s="2">
        <v>649</v>
      </c>
      <c r="G49" s="1">
        <v>1583</v>
      </c>
      <c r="H49" s="2">
        <v>33</v>
      </c>
      <c r="I49" s="1">
        <v>33353</v>
      </c>
      <c r="J49" s="1">
        <v>44341</v>
      </c>
      <c r="K49" s="8"/>
      <c r="L49" s="26">
        <f t="shared" si="9"/>
        <v>2.0990764063811923E-2</v>
      </c>
      <c r="M49" s="4">
        <f t="shared" si="10"/>
        <v>1666.6666666666667</v>
      </c>
      <c r="N49" s="5">
        <f t="shared" si="11"/>
        <v>0.61060000000000003</v>
      </c>
      <c r="O49" s="5"/>
      <c r="P49" s="22">
        <f t="shared" si="12"/>
        <v>250</v>
      </c>
      <c r="Q49" s="22">
        <f t="shared" si="13"/>
        <v>1000</v>
      </c>
      <c r="R49" s="22">
        <f t="shared" si="14"/>
        <v>416.66666666666669</v>
      </c>
      <c r="S49" s="22">
        <f t="shared" si="15"/>
        <v>208.33333333333334</v>
      </c>
      <c r="T49" s="22">
        <f t="shared" si="16"/>
        <v>25</v>
      </c>
      <c r="U49" s="19">
        <f t="shared" si="17"/>
        <v>1641.6666666666667</v>
      </c>
    </row>
    <row r="50" spans="1:21" ht="15" thickBot="1" x14ac:dyDescent="0.4">
      <c r="A50" s="3" t="s">
        <v>39</v>
      </c>
      <c r="B50" s="1">
        <v>1185</v>
      </c>
      <c r="C50" s="2"/>
      <c r="D50" s="2">
        <v>57</v>
      </c>
      <c r="E50" s="2"/>
      <c r="F50" s="2">
        <v>422</v>
      </c>
      <c r="G50" s="2">
        <v>889</v>
      </c>
      <c r="H50" s="2">
        <v>43</v>
      </c>
      <c r="I50" s="1">
        <v>20641</v>
      </c>
      <c r="J50" s="1">
        <v>15487</v>
      </c>
      <c r="K50" s="7"/>
      <c r="L50" s="26">
        <f t="shared" si="9"/>
        <v>4.810126582278481E-2</v>
      </c>
      <c r="M50" s="4">
        <f t="shared" si="10"/>
        <v>3800</v>
      </c>
      <c r="N50" s="5">
        <f t="shared" si="11"/>
        <v>0.8889473684210526</v>
      </c>
      <c r="O50" s="5"/>
      <c r="P50" s="22">
        <f t="shared" si="12"/>
        <v>570</v>
      </c>
      <c r="Q50" s="22">
        <f t="shared" si="13"/>
        <v>2280</v>
      </c>
      <c r="R50" s="22">
        <f t="shared" si="14"/>
        <v>950</v>
      </c>
      <c r="S50" s="22">
        <f t="shared" si="15"/>
        <v>475</v>
      </c>
      <c r="T50" s="22">
        <f t="shared" si="16"/>
        <v>57</v>
      </c>
      <c r="U50" s="19">
        <f t="shared" si="17"/>
        <v>3743</v>
      </c>
    </row>
    <row r="51" spans="1:21" ht="15" thickBot="1" x14ac:dyDescent="0.4">
      <c r="A51" s="3" t="s">
        <v>48</v>
      </c>
      <c r="B51" s="2">
        <v>897</v>
      </c>
      <c r="C51" s="2"/>
      <c r="D51" s="2">
        <v>52</v>
      </c>
      <c r="E51" s="2"/>
      <c r="F51" s="2">
        <v>845</v>
      </c>
      <c r="G51" s="1">
        <v>1435</v>
      </c>
      <c r="H51" s="2">
        <v>83</v>
      </c>
      <c r="I51" s="1">
        <v>16954</v>
      </c>
      <c r="J51" s="1">
        <v>27127</v>
      </c>
      <c r="K51" s="8"/>
      <c r="L51" s="26">
        <f t="shared" si="9"/>
        <v>5.7971014492753624E-2</v>
      </c>
      <c r="M51" s="4">
        <f t="shared" si="10"/>
        <v>3466.666666666667</v>
      </c>
      <c r="N51" s="5">
        <f t="shared" si="11"/>
        <v>0.75624999999999998</v>
      </c>
      <c r="O51" s="5"/>
      <c r="P51" s="22">
        <f t="shared" si="12"/>
        <v>520</v>
      </c>
      <c r="Q51" s="22">
        <f t="shared" si="13"/>
        <v>2080</v>
      </c>
      <c r="R51" s="22">
        <f t="shared" si="14"/>
        <v>866.66666666666674</v>
      </c>
      <c r="S51" s="22">
        <f t="shared" si="15"/>
        <v>433.33333333333337</v>
      </c>
      <c r="T51" s="22">
        <f t="shared" si="16"/>
        <v>52</v>
      </c>
      <c r="U51" s="19">
        <f t="shared" si="17"/>
        <v>3414.666666666667</v>
      </c>
    </row>
    <row r="52" spans="1:21" ht="15" thickBot="1" x14ac:dyDescent="0.4">
      <c r="A52" s="3" t="s">
        <v>47</v>
      </c>
      <c r="B52" s="2">
        <v>620</v>
      </c>
      <c r="C52" s="2"/>
      <c r="D52" s="2">
        <v>17</v>
      </c>
      <c r="E52" s="2"/>
      <c r="F52" s="2">
        <v>59</v>
      </c>
      <c r="G52" s="2">
        <v>436</v>
      </c>
      <c r="H52" s="2">
        <v>12</v>
      </c>
      <c r="I52" s="1">
        <v>32432</v>
      </c>
      <c r="J52" s="1">
        <v>22807</v>
      </c>
      <c r="K52" s="7"/>
      <c r="L52" s="26">
        <f t="shared" si="9"/>
        <v>2.7419354838709678E-2</v>
      </c>
      <c r="M52" s="4">
        <f t="shared" si="10"/>
        <v>1133.3333333333335</v>
      </c>
      <c r="N52" s="5">
        <f t="shared" si="11"/>
        <v>0.94794117647058829</v>
      </c>
      <c r="O52" s="5"/>
      <c r="P52" s="22">
        <f t="shared" si="12"/>
        <v>170.00000000000003</v>
      </c>
      <c r="Q52" s="22">
        <f t="shared" si="13"/>
        <v>680.00000000000011</v>
      </c>
      <c r="R52" s="22">
        <f t="shared" si="14"/>
        <v>283.33333333333337</v>
      </c>
      <c r="S52" s="22">
        <f t="shared" si="15"/>
        <v>141.66666666666669</v>
      </c>
      <c r="T52" s="22">
        <f t="shared" si="16"/>
        <v>17</v>
      </c>
      <c r="U52" s="19">
        <f t="shared" si="17"/>
        <v>1116.3333333333335</v>
      </c>
    </row>
    <row r="53" spans="1:21" ht="15" thickBot="1" x14ac:dyDescent="0.4">
      <c r="A53" s="3" t="s">
        <v>55</v>
      </c>
      <c r="B53" s="2">
        <v>586</v>
      </c>
      <c r="C53" s="2"/>
      <c r="D53" s="2">
        <v>7</v>
      </c>
      <c r="E53" s="2"/>
      <c r="F53" s="2">
        <v>188</v>
      </c>
      <c r="G53" s="1">
        <v>1007</v>
      </c>
      <c r="H53" s="2">
        <v>12</v>
      </c>
      <c r="I53" s="1">
        <v>9306</v>
      </c>
      <c r="J53" s="1">
        <v>15994</v>
      </c>
      <c r="K53" s="7"/>
      <c r="L53" s="26">
        <f t="shared" si="9"/>
        <v>1.1945392491467578E-2</v>
      </c>
      <c r="M53" s="4">
        <f t="shared" si="10"/>
        <v>466.66666666666669</v>
      </c>
      <c r="N53" s="5">
        <f t="shared" si="11"/>
        <v>0.5971428571428572</v>
      </c>
      <c r="O53" s="5"/>
      <c r="P53" s="22">
        <f t="shared" si="12"/>
        <v>70</v>
      </c>
      <c r="Q53" s="22">
        <f t="shared" si="13"/>
        <v>280</v>
      </c>
      <c r="R53" s="22">
        <f t="shared" si="14"/>
        <v>116.66666666666667</v>
      </c>
      <c r="S53" s="22">
        <f t="shared" si="15"/>
        <v>58.333333333333336</v>
      </c>
      <c r="T53" s="22">
        <f t="shared" si="16"/>
        <v>7</v>
      </c>
      <c r="U53" s="19">
        <f t="shared" si="17"/>
        <v>459.66666666666669</v>
      </c>
    </row>
    <row r="54" spans="1:21" ht="15" thickBot="1" x14ac:dyDescent="0.4">
      <c r="A54" s="3" t="s">
        <v>51</v>
      </c>
      <c r="B54" s="2">
        <v>455</v>
      </c>
      <c r="C54" s="2"/>
      <c r="D54" s="2">
        <v>16</v>
      </c>
      <c r="E54" s="2"/>
      <c r="F54" s="2">
        <v>35</v>
      </c>
      <c r="G54" s="2">
        <v>437</v>
      </c>
      <c r="H54" s="2">
        <v>15</v>
      </c>
      <c r="I54" s="1">
        <v>15007</v>
      </c>
      <c r="J54" s="1">
        <v>14406</v>
      </c>
      <c r="K54" s="7"/>
      <c r="L54" s="26">
        <f t="shared" si="9"/>
        <v>3.5164835164835165E-2</v>
      </c>
      <c r="M54" s="4">
        <f t="shared" si="10"/>
        <v>1066.6666666666667</v>
      </c>
      <c r="N54" s="5">
        <f t="shared" si="11"/>
        <v>0.96718749999999998</v>
      </c>
      <c r="O54" s="5"/>
      <c r="P54" s="22">
        <f t="shared" si="12"/>
        <v>160</v>
      </c>
      <c r="Q54" s="22">
        <f t="shared" si="13"/>
        <v>640</v>
      </c>
      <c r="R54" s="22">
        <f t="shared" si="14"/>
        <v>266.66666666666669</v>
      </c>
      <c r="S54" s="22">
        <f t="shared" si="15"/>
        <v>133.33333333333334</v>
      </c>
      <c r="T54" s="22">
        <f t="shared" si="16"/>
        <v>16</v>
      </c>
      <c r="U54" s="19">
        <f t="shared" si="17"/>
        <v>1050.6666666666667</v>
      </c>
    </row>
    <row r="55" spans="1:21" ht="15" thickBot="1" x14ac:dyDescent="0.4">
      <c r="A55" s="3" t="s">
        <v>52</v>
      </c>
      <c r="B55" s="2">
        <v>368</v>
      </c>
      <c r="C55" s="2"/>
      <c r="D55" s="2">
        <v>9</v>
      </c>
      <c r="E55" s="2"/>
      <c r="F55" s="2">
        <v>97</v>
      </c>
      <c r="G55" s="2">
        <v>498</v>
      </c>
      <c r="H55" s="2">
        <v>12</v>
      </c>
      <c r="I55" s="1">
        <v>21578</v>
      </c>
      <c r="J55" s="1">
        <v>29218</v>
      </c>
      <c r="K55" s="8"/>
      <c r="L55" s="26">
        <f t="shared" si="9"/>
        <v>2.4456521739130436E-2</v>
      </c>
      <c r="M55" s="4">
        <f t="shared" si="10"/>
        <v>600</v>
      </c>
      <c r="N55" s="5">
        <f t="shared" si="11"/>
        <v>0.83833333333333337</v>
      </c>
      <c r="O55" s="5"/>
      <c r="P55" s="22">
        <f t="shared" si="12"/>
        <v>90</v>
      </c>
      <c r="Q55" s="22">
        <f t="shared" si="13"/>
        <v>360</v>
      </c>
      <c r="R55" s="22">
        <f t="shared" si="14"/>
        <v>150</v>
      </c>
      <c r="S55" s="22">
        <f t="shared" si="15"/>
        <v>75</v>
      </c>
      <c r="T55" s="22">
        <f t="shared" si="16"/>
        <v>9</v>
      </c>
      <c r="U55" s="19">
        <f t="shared" si="17"/>
        <v>591</v>
      </c>
    </row>
    <row r="56" spans="1:21" ht="15" thickBot="1" x14ac:dyDescent="0.4">
      <c r="A56" s="3" t="s">
        <v>64</v>
      </c>
      <c r="B56" s="2">
        <v>149</v>
      </c>
      <c r="C56" s="55">
        <v>1</v>
      </c>
      <c r="D56" s="2">
        <v>5</v>
      </c>
      <c r="E56" s="2"/>
      <c r="F56" s="2">
        <v>13</v>
      </c>
      <c r="G56" s="2"/>
      <c r="H56" s="2"/>
      <c r="I56" s="2">
        <v>605</v>
      </c>
      <c r="J56" s="2"/>
      <c r="K56" s="8"/>
      <c r="L56" s="26">
        <f t="shared" si="9"/>
        <v>3.3557046979865772E-2</v>
      </c>
      <c r="M56" s="4">
        <f t="shared" si="10"/>
        <v>333.33333333333337</v>
      </c>
      <c r="N56" s="5">
        <f t="shared" si="11"/>
        <v>0.96099999999999997</v>
      </c>
      <c r="O56" s="5"/>
      <c r="P56" s="22">
        <f t="shared" si="12"/>
        <v>50.000000000000007</v>
      </c>
      <c r="Q56" s="22">
        <f t="shared" si="13"/>
        <v>200.00000000000003</v>
      </c>
      <c r="R56" s="22">
        <f t="shared" si="14"/>
        <v>83.333333333333343</v>
      </c>
      <c r="S56" s="22">
        <f t="shared" si="15"/>
        <v>41.666666666666671</v>
      </c>
      <c r="T56" s="22">
        <f t="shared" si="16"/>
        <v>5</v>
      </c>
      <c r="U56" s="19">
        <f t="shared" si="17"/>
        <v>328.33333333333337</v>
      </c>
    </row>
    <row r="57" spans="1:21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948</v>
      </c>
      <c r="J57" s="51"/>
      <c r="K57" s="53"/>
      <c r="L57" s="26">
        <f t="shared" si="9"/>
        <v>0.14285714285714285</v>
      </c>
      <c r="M57" s="4">
        <f t="shared" si="10"/>
        <v>133.33333333333334</v>
      </c>
      <c r="N57" s="5">
        <f t="shared" si="11"/>
        <v>1</v>
      </c>
      <c r="O57" s="5"/>
      <c r="P57" s="22">
        <f t="shared" si="12"/>
        <v>20</v>
      </c>
      <c r="Q57" s="22">
        <f t="shared" si="13"/>
        <v>80</v>
      </c>
      <c r="R57" s="22">
        <f t="shared" si="14"/>
        <v>33.333333333333336</v>
      </c>
      <c r="S57" s="22">
        <f t="shared" si="15"/>
        <v>16.666666666666668</v>
      </c>
      <c r="T57" s="22">
        <f t="shared" si="16"/>
        <v>2</v>
      </c>
      <c r="U57" s="19">
        <f t="shared" si="17"/>
        <v>131.33333333333334</v>
      </c>
    </row>
    <row r="58" spans="1:21" ht="15" thickBot="1" x14ac:dyDescent="0.4">
      <c r="A58" s="3" t="s">
        <v>65</v>
      </c>
      <c r="B58" s="1">
        <v>1808</v>
      </c>
      <c r="C58" s="2"/>
      <c r="D58" s="2">
        <v>97</v>
      </c>
      <c r="E58" s="2"/>
      <c r="F58" s="1">
        <v>1336</v>
      </c>
      <c r="G58" s="2">
        <v>534</v>
      </c>
      <c r="H58" s="2">
        <v>29</v>
      </c>
      <c r="I58" s="1">
        <v>13022</v>
      </c>
      <c r="J58" s="1">
        <v>3845</v>
      </c>
      <c r="K58" s="7"/>
      <c r="L58" s="25"/>
      <c r="M58" s="4">
        <f t="shared" si="10"/>
        <v>6466.666666666667</v>
      </c>
      <c r="N58" s="5">
        <f t="shared" si="11"/>
        <v>0.79340206185567008</v>
      </c>
      <c r="O58" s="5"/>
      <c r="P58" s="22">
        <f>P55*$M58</f>
        <v>582000</v>
      </c>
      <c r="Q58" s="22">
        <f>Q55*$M58</f>
        <v>2328000</v>
      </c>
      <c r="R58" s="22">
        <f>R55*$M58</f>
        <v>970000</v>
      </c>
      <c r="S58" s="22">
        <f>S55*$M58</f>
        <v>485000</v>
      </c>
      <c r="T58" s="22">
        <f>T55*$M58</f>
        <v>58200</v>
      </c>
    </row>
    <row r="59" spans="1:21" ht="21.5" thickBot="1" x14ac:dyDescent="0.4">
      <c r="A59" s="14" t="s">
        <v>66</v>
      </c>
      <c r="B59" s="15">
        <v>66</v>
      </c>
      <c r="C59" s="15"/>
      <c r="D59" s="15">
        <v>4</v>
      </c>
      <c r="E59" s="15"/>
      <c r="F59" s="15">
        <v>11</v>
      </c>
      <c r="G59" s="15"/>
      <c r="H59" s="15"/>
      <c r="I59" s="15">
        <v>872</v>
      </c>
      <c r="J59" s="15"/>
      <c r="K59" s="40"/>
      <c r="L59" s="24"/>
      <c r="M59" s="4"/>
      <c r="N59" s="5"/>
      <c r="O59" s="5"/>
    </row>
  </sheetData>
  <mergeCells count="2">
    <mergeCell ref="K1:M1"/>
    <mergeCell ref="P1:T1"/>
  </mergeCells>
  <hyperlinks>
    <hyperlink ref="A6" r:id="rId1" display="https://www.worldometers.info/coronavirus/usa/new-jersey/" xr:uid="{1FBF2280-939A-44CE-83DF-FDEACA68332E}"/>
    <hyperlink ref="A9" r:id="rId2" display="https://www.worldometers.info/coronavirus/usa/california/" xr:uid="{37DDFAE1-C86B-4B9B-B294-2DEF66DBE07A}"/>
    <hyperlink ref="A10" r:id="rId3" display="https://www.worldometers.info/coronavirus/usa/pennsylvania/" xr:uid="{FE596B23-4A40-4996-8E73-B02C9EF77B3C}"/>
    <hyperlink ref="A12" r:id="rId4" display="https://www.worldometers.info/coronavirus/usa/florida/" xr:uid="{6F76D640-F16E-4FF4-8C2E-21A072D321D8}"/>
    <hyperlink ref="A13" r:id="rId5" display="https://www.worldometers.info/coronavirus/usa/texas/" xr:uid="{246A5AAA-FB37-49C3-9C84-98A85048F4D8}"/>
    <hyperlink ref="A14" r:id="rId6" display="https://www.worldometers.info/coronavirus/usa/louisiana/" xr:uid="{67A0FC10-6358-4890-8994-9EC160B789BC}"/>
    <hyperlink ref="A19" r:id="rId7" display="https://www.worldometers.info/coronavirus/usa/ohio/" xr:uid="{B989A5CF-1E90-4037-8E46-BD09FAB1F8F9}"/>
    <hyperlink ref="A22" r:id="rId8" display="https://www.worldometers.info/coronavirus/usa/washington/" xr:uid="{56A2C0F0-0E53-4FCA-AC7C-2829DC3C726D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7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</row>
    <row r="2" spans="1:13" ht="15" thickBot="1" x14ac:dyDescent="0.4">
      <c r="A2" s="3" t="s">
        <v>36</v>
      </c>
      <c r="B2" s="1">
        <v>7888</v>
      </c>
      <c r="C2" s="2"/>
      <c r="D2" s="2">
        <v>290</v>
      </c>
      <c r="E2" s="2"/>
      <c r="F2" s="1">
        <v>7578</v>
      </c>
      <c r="G2" s="1">
        <v>1621</v>
      </c>
      <c r="H2" s="2">
        <v>60</v>
      </c>
      <c r="I2" s="1">
        <v>96860</v>
      </c>
      <c r="J2" s="1">
        <v>19911</v>
      </c>
      <c r="K2" s="47"/>
      <c r="L2" s="45">
        <f>IFERROR(B2/I2,0)</f>
        <v>8.1437125748502995E-2</v>
      </c>
      <c r="M2" s="48">
        <f>IFERROR(H2/G2,0)</f>
        <v>3.701418877236274E-2</v>
      </c>
    </row>
    <row r="3" spans="1:13" ht="15" thickBot="1" x14ac:dyDescent="0.4">
      <c r="A3" s="3" t="s">
        <v>52</v>
      </c>
      <c r="B3" s="2">
        <v>368</v>
      </c>
      <c r="C3" s="2"/>
      <c r="D3" s="2">
        <v>9</v>
      </c>
      <c r="E3" s="2"/>
      <c r="F3" s="2">
        <v>97</v>
      </c>
      <c r="G3" s="2">
        <v>498</v>
      </c>
      <c r="H3" s="2">
        <v>12</v>
      </c>
      <c r="I3" s="1">
        <v>21578</v>
      </c>
      <c r="J3" s="1">
        <v>29218</v>
      </c>
      <c r="K3" s="47"/>
      <c r="L3" s="45">
        <f>IFERROR(B3/I3,0)</f>
        <v>1.7054407266660486E-2</v>
      </c>
      <c r="M3" s="48">
        <f>IFERROR(H3/G3,0)</f>
        <v>2.4096385542168676E-2</v>
      </c>
    </row>
    <row r="4" spans="1:13" ht="15" thickBot="1" x14ac:dyDescent="0.4">
      <c r="A4" s="3" t="s">
        <v>33</v>
      </c>
      <c r="B4" s="1">
        <v>8640</v>
      </c>
      <c r="C4" s="2"/>
      <c r="D4" s="2">
        <v>362</v>
      </c>
      <c r="E4" s="2"/>
      <c r="F4" s="1">
        <v>8208</v>
      </c>
      <c r="G4" s="1">
        <v>1244</v>
      </c>
      <c r="H4" s="2">
        <v>52</v>
      </c>
      <c r="I4" s="1">
        <v>81119</v>
      </c>
      <c r="J4" s="1">
        <v>11677</v>
      </c>
      <c r="K4" s="46"/>
      <c r="L4" s="45">
        <f>IFERROR(B4/I4,0)</f>
        <v>0.10651018873506823</v>
      </c>
      <c r="M4" s="48">
        <f>IFERROR(H4/G4,0)</f>
        <v>4.1800643086816719E-2</v>
      </c>
    </row>
    <row r="5" spans="1:13" ht="12.5" customHeight="1" thickBot="1" x14ac:dyDescent="0.4">
      <c r="A5" s="3" t="s">
        <v>34</v>
      </c>
      <c r="B5" s="1">
        <v>3431</v>
      </c>
      <c r="C5" s="2"/>
      <c r="D5" s="2">
        <v>76</v>
      </c>
      <c r="E5" s="2"/>
      <c r="F5" s="1">
        <v>1356</v>
      </c>
      <c r="G5" s="1">
        <v>1147</v>
      </c>
      <c r="H5" s="2">
        <v>25</v>
      </c>
      <c r="I5" s="1">
        <v>52890</v>
      </c>
      <c r="J5" s="1">
        <v>17685</v>
      </c>
      <c r="K5" s="47"/>
      <c r="L5" s="45">
        <f>IFERROR(B5/I5,0)</f>
        <v>6.487048591416146E-2</v>
      </c>
      <c r="M5" s="48">
        <f>IFERROR(H5/G5,0)</f>
        <v>2.1795989537925022E-2</v>
      </c>
    </row>
    <row r="6" spans="1:13" ht="15" thickBot="1" x14ac:dyDescent="0.4">
      <c r="A6" s="57" t="s">
        <v>10</v>
      </c>
      <c r="B6" s="1">
        <v>54923</v>
      </c>
      <c r="C6" s="55">
        <v>64</v>
      </c>
      <c r="D6" s="1">
        <v>2215</v>
      </c>
      <c r="E6" s="56">
        <v>3</v>
      </c>
      <c r="F6" s="1">
        <v>48651</v>
      </c>
      <c r="G6" s="1">
        <v>1403</v>
      </c>
      <c r="H6" s="2">
        <v>57</v>
      </c>
      <c r="I6" s="1">
        <v>715751</v>
      </c>
      <c r="J6" s="1">
        <v>18283</v>
      </c>
      <c r="K6" s="47"/>
      <c r="L6" s="45">
        <f>IFERROR(B6/I6,0)</f>
        <v>7.6734786259467322E-2</v>
      </c>
      <c r="M6" s="48">
        <f>IFERROR(H6/G6,0)</f>
        <v>4.0627227369921595E-2</v>
      </c>
    </row>
    <row r="7" spans="1:13" ht="15" thickBot="1" x14ac:dyDescent="0.4">
      <c r="A7" s="3" t="s">
        <v>18</v>
      </c>
      <c r="B7" s="1">
        <v>16635</v>
      </c>
      <c r="C7" s="2"/>
      <c r="D7" s="2">
        <v>842</v>
      </c>
      <c r="E7" s="2"/>
      <c r="F7" s="1">
        <v>15234</v>
      </c>
      <c r="G7" s="1">
        <v>3008</v>
      </c>
      <c r="H7" s="2">
        <v>152</v>
      </c>
      <c r="I7" s="1">
        <v>81352</v>
      </c>
      <c r="J7" s="1">
        <v>14708</v>
      </c>
      <c r="K7" s="47"/>
      <c r="L7" s="45">
        <f>IFERROR(B7/I7,0)</f>
        <v>0.20448175828498377</v>
      </c>
      <c r="M7" s="48">
        <f>IFERROR(H7/G7,0)</f>
        <v>5.0531914893617018E-2</v>
      </c>
    </row>
    <row r="8" spans="1:13" ht="15" thickBot="1" x14ac:dyDescent="0.4">
      <c r="A8" s="3" t="s">
        <v>23</v>
      </c>
      <c r="B8" s="1">
        <v>29287</v>
      </c>
      <c r="C8" s="2"/>
      <c r="D8" s="1">
        <v>2495</v>
      </c>
      <c r="E8" s="2"/>
      <c r="F8" s="1">
        <v>26727</v>
      </c>
      <c r="G8" s="1">
        <v>8177</v>
      </c>
      <c r="H8" s="2">
        <v>697</v>
      </c>
      <c r="I8" s="1">
        <v>102493</v>
      </c>
      <c r="J8" s="1">
        <v>28617</v>
      </c>
      <c r="K8" s="46"/>
      <c r="L8" s="45">
        <f>IFERROR(B8/I8,0)</f>
        <v>0.28574634365273727</v>
      </c>
      <c r="M8" s="48">
        <f>IFERROR(H8/G8,0)</f>
        <v>8.5239085239085244E-2</v>
      </c>
    </row>
    <row r="9" spans="1:13" ht="15" thickBot="1" x14ac:dyDescent="0.4">
      <c r="A9" s="3" t="s">
        <v>43</v>
      </c>
      <c r="B9" s="1">
        <v>5208</v>
      </c>
      <c r="C9" s="2"/>
      <c r="D9" s="2">
        <v>177</v>
      </c>
      <c r="E9" s="2"/>
      <c r="F9" s="1">
        <v>3391</v>
      </c>
      <c r="G9" s="1">
        <v>5485</v>
      </c>
      <c r="H9" s="2">
        <v>186</v>
      </c>
      <c r="I9" s="1">
        <v>23737</v>
      </c>
      <c r="J9" s="1">
        <v>25000</v>
      </c>
      <c r="K9" s="47"/>
      <c r="L9" s="45">
        <f>IFERROR(B9/I9,0)</f>
        <v>0.21940430551459747</v>
      </c>
      <c r="M9" s="48">
        <f>IFERROR(H9/G9,0)</f>
        <v>3.3910665451230629E-2</v>
      </c>
    </row>
    <row r="10" spans="1:13" ht="15" thickBot="1" x14ac:dyDescent="0.4">
      <c r="A10" s="3" t="s">
        <v>63</v>
      </c>
      <c r="B10" s="1">
        <v>5016</v>
      </c>
      <c r="C10" s="2"/>
      <c r="D10" s="2">
        <v>251</v>
      </c>
      <c r="E10" s="2"/>
      <c r="F10" s="1">
        <v>4099</v>
      </c>
      <c r="G10" s="1">
        <v>7328</v>
      </c>
      <c r="H10" s="2">
        <v>367</v>
      </c>
      <c r="I10" s="1">
        <v>23102</v>
      </c>
      <c r="J10" s="1">
        <v>33750</v>
      </c>
      <c r="K10" s="47"/>
      <c r="L10" s="45">
        <f>IFERROR(B10/I10,0)</f>
        <v>0.21712405852307159</v>
      </c>
      <c r="M10" s="48">
        <f>IFERROR(H10/G10,0)</f>
        <v>5.0081877729257644E-2</v>
      </c>
    </row>
    <row r="11" spans="1:13" ht="15" thickBot="1" x14ac:dyDescent="0.4">
      <c r="A11" s="57" t="s">
        <v>13</v>
      </c>
      <c r="B11" s="1">
        <v>36078</v>
      </c>
      <c r="C11" s="2"/>
      <c r="D11" s="1">
        <v>1379</v>
      </c>
      <c r="E11" s="2"/>
      <c r="F11" s="1">
        <v>34013</v>
      </c>
      <c r="G11" s="1">
        <v>1752</v>
      </c>
      <c r="H11" s="2">
        <v>67</v>
      </c>
      <c r="I11" s="1">
        <v>429970</v>
      </c>
      <c r="J11" s="1">
        <v>20874</v>
      </c>
      <c r="K11" s="8"/>
      <c r="L11" s="45">
        <f>IFERROR(B11/I11,0)</f>
        <v>8.3908179640440034E-2</v>
      </c>
      <c r="M11" s="49">
        <f>AVERAGE(M9:M10)</f>
        <v>4.1996271590244133E-2</v>
      </c>
    </row>
    <row r="12" spans="1:13" ht="15" thickBot="1" x14ac:dyDescent="0.4">
      <c r="A12" s="3" t="s">
        <v>16</v>
      </c>
      <c r="B12" s="1">
        <v>28671</v>
      </c>
      <c r="C12" s="2"/>
      <c r="D12" s="1">
        <v>1179</v>
      </c>
      <c r="E12" s="2"/>
      <c r="F12" s="1">
        <v>27461</v>
      </c>
      <c r="G12" s="1">
        <v>2784</v>
      </c>
      <c r="H12" s="2">
        <v>114</v>
      </c>
      <c r="I12" s="1">
        <v>183002</v>
      </c>
      <c r="J12" s="1">
        <v>17772</v>
      </c>
      <c r="K12" s="46"/>
      <c r="L12" s="45">
        <f>IFERROR(B12/I12,0)</f>
        <v>0.15667041890252564</v>
      </c>
      <c r="M12" s="48">
        <f>IFERROR(H12/G12,0)</f>
        <v>4.0948275862068964E-2</v>
      </c>
    </row>
    <row r="13" spans="1:13" ht="15" thickBot="1" x14ac:dyDescent="0.4">
      <c r="A13" s="3" t="s">
        <v>64</v>
      </c>
      <c r="B13" s="2">
        <v>149</v>
      </c>
      <c r="C13" s="55">
        <v>1</v>
      </c>
      <c r="D13" s="2">
        <v>5</v>
      </c>
      <c r="E13" s="2"/>
      <c r="F13" s="2">
        <v>13</v>
      </c>
      <c r="G13" s="2"/>
      <c r="H13" s="2"/>
      <c r="I13" s="2">
        <v>605</v>
      </c>
      <c r="J13" s="2"/>
      <c r="K13" s="46"/>
      <c r="L13" s="45">
        <f>IFERROR(B13/I13,0)</f>
        <v>0.24628099173553719</v>
      </c>
      <c r="M13" s="48">
        <f>IFERROR(H13/G13,0)</f>
        <v>0</v>
      </c>
    </row>
    <row r="14" spans="1:13" ht="15" thickBot="1" x14ac:dyDescent="0.4">
      <c r="A14" s="3" t="s">
        <v>47</v>
      </c>
      <c r="B14" s="2">
        <v>620</v>
      </c>
      <c r="C14" s="2"/>
      <c r="D14" s="2">
        <v>17</v>
      </c>
      <c r="E14" s="2"/>
      <c r="F14" s="2">
        <v>59</v>
      </c>
      <c r="G14" s="2">
        <v>436</v>
      </c>
      <c r="H14" s="2">
        <v>12</v>
      </c>
      <c r="I14" s="1">
        <v>32432</v>
      </c>
      <c r="J14" s="1">
        <v>22807</v>
      </c>
      <c r="K14" s="47"/>
      <c r="L14" s="45">
        <f>IFERROR(B14/I14,0)</f>
        <v>1.9116921558954121E-2</v>
      </c>
      <c r="M14" s="48">
        <f>IFERROR(H14/G14,0)</f>
        <v>2.7522935779816515E-2</v>
      </c>
    </row>
    <row r="15" spans="1:13" ht="15" thickBot="1" x14ac:dyDescent="0.4">
      <c r="A15" s="3" t="s">
        <v>49</v>
      </c>
      <c r="B15" s="1">
        <v>2061</v>
      </c>
      <c r="C15" s="2"/>
      <c r="D15" s="2">
        <v>64</v>
      </c>
      <c r="E15" s="2"/>
      <c r="F15" s="2">
        <v>910</v>
      </c>
      <c r="G15" s="1">
        <v>1221</v>
      </c>
      <c r="H15" s="2">
        <v>38</v>
      </c>
      <c r="I15" s="1">
        <v>29335</v>
      </c>
      <c r="J15" s="1">
        <v>17381</v>
      </c>
      <c r="K15" s="46"/>
      <c r="L15" s="45">
        <f>IFERROR(B15/I15,0)</f>
        <v>7.0257371740242033E-2</v>
      </c>
      <c r="M15" s="48">
        <f>IFERROR(H15/G15,0)</f>
        <v>3.1122031122031123E-2</v>
      </c>
    </row>
    <row r="16" spans="1:13" ht="15" thickBot="1" x14ac:dyDescent="0.4">
      <c r="A16" s="3" t="s">
        <v>12</v>
      </c>
      <c r="B16" s="1">
        <v>61499</v>
      </c>
      <c r="C16" s="2"/>
      <c r="D16" s="1">
        <v>2618</v>
      </c>
      <c r="E16" s="2"/>
      <c r="F16" s="1">
        <v>58275</v>
      </c>
      <c r="G16" s="1">
        <v>4797</v>
      </c>
      <c r="H16" s="2">
        <v>204</v>
      </c>
      <c r="I16" s="1">
        <v>319313</v>
      </c>
      <c r="J16" s="1">
        <v>24905</v>
      </c>
      <c r="K16" s="47"/>
      <c r="L16" s="45">
        <f>IFERROR(B16/I16,0)</f>
        <v>0.19259785852752628</v>
      </c>
      <c r="M16" s="48">
        <f>IFERROR(H16/G16,0)</f>
        <v>4.2526579111944969E-2</v>
      </c>
    </row>
    <row r="17" spans="1:13" ht="15" thickBot="1" x14ac:dyDescent="0.4">
      <c r="A17" s="3" t="s">
        <v>27</v>
      </c>
      <c r="B17" s="1">
        <v>19933</v>
      </c>
      <c r="C17" s="2"/>
      <c r="D17" s="1">
        <v>1246</v>
      </c>
      <c r="E17" s="2"/>
      <c r="F17" s="1">
        <v>18673</v>
      </c>
      <c r="G17" s="1">
        <v>3003</v>
      </c>
      <c r="H17" s="2">
        <v>188</v>
      </c>
      <c r="I17" s="1">
        <v>108859</v>
      </c>
      <c r="J17" s="1">
        <v>16401</v>
      </c>
      <c r="K17" s="47"/>
      <c r="L17" s="45">
        <f>IFERROR(B17/I17,0)</f>
        <v>0.18310842465942181</v>
      </c>
      <c r="M17" s="48">
        <f>IFERROR(H17/G17,0)</f>
        <v>6.2604062604062607E-2</v>
      </c>
    </row>
    <row r="18" spans="1:13" ht="15" thickBot="1" x14ac:dyDescent="0.4">
      <c r="A18" s="3" t="s">
        <v>41</v>
      </c>
      <c r="B18" s="1">
        <v>9169</v>
      </c>
      <c r="C18" s="2"/>
      <c r="D18" s="2">
        <v>184</v>
      </c>
      <c r="E18" s="2"/>
      <c r="F18" s="1">
        <v>5829</v>
      </c>
      <c r="G18" s="1">
        <v>2927</v>
      </c>
      <c r="H18" s="2">
        <v>59</v>
      </c>
      <c r="I18" s="1">
        <v>53186</v>
      </c>
      <c r="J18" s="1">
        <v>16979</v>
      </c>
      <c r="K18" s="47"/>
      <c r="L18" s="45">
        <f>IFERROR(B18/I18,0)</f>
        <v>0.17239499116308804</v>
      </c>
      <c r="M18" s="48">
        <f>IFERROR(H18/G18,0)</f>
        <v>2.0157157499145883E-2</v>
      </c>
    </row>
    <row r="19" spans="1:13" ht="15" thickBot="1" x14ac:dyDescent="0.4">
      <c r="A19" s="3" t="s">
        <v>45</v>
      </c>
      <c r="B19" s="1">
        <v>4896</v>
      </c>
      <c r="C19" s="2"/>
      <c r="D19" s="2">
        <v>143</v>
      </c>
      <c r="E19" s="2"/>
      <c r="F19" s="1">
        <v>3849</v>
      </c>
      <c r="G19" s="1">
        <v>1683</v>
      </c>
      <c r="H19" s="2">
        <v>49</v>
      </c>
      <c r="I19" s="1">
        <v>33034</v>
      </c>
      <c r="J19" s="1">
        <v>11357</v>
      </c>
      <c r="K19" s="47"/>
      <c r="L19" s="45">
        <f>IFERROR(B19/I19,0)</f>
        <v>0.14821093418901737</v>
      </c>
      <c r="M19" s="48">
        <f>IFERROR(H19/G19,0)</f>
        <v>2.9114676173499703E-2</v>
      </c>
    </row>
    <row r="20" spans="1:13" ht="15" thickBot="1" x14ac:dyDescent="0.4">
      <c r="A20" s="3" t="s">
        <v>38</v>
      </c>
      <c r="B20" s="1">
        <v>5130</v>
      </c>
      <c r="C20" s="2"/>
      <c r="D20" s="2">
        <v>253</v>
      </c>
      <c r="E20" s="2"/>
      <c r="F20" s="1">
        <v>3755</v>
      </c>
      <c r="G20" s="1">
        <v>1155</v>
      </c>
      <c r="H20" s="2">
        <v>57</v>
      </c>
      <c r="I20" s="1">
        <v>58408</v>
      </c>
      <c r="J20" s="1">
        <v>13154</v>
      </c>
      <c r="K20" s="47"/>
      <c r="L20" s="45">
        <f>IFERROR(B20/I20,0)</f>
        <v>8.7830434187097656E-2</v>
      </c>
      <c r="M20" s="48">
        <f>IFERROR(H20/G20,0)</f>
        <v>4.9350649350649353E-2</v>
      </c>
    </row>
    <row r="21" spans="1:13" ht="15" thickBot="1" x14ac:dyDescent="0.4">
      <c r="A21" s="57" t="s">
        <v>14</v>
      </c>
      <c r="B21" s="1">
        <v>29340</v>
      </c>
      <c r="C21" s="2"/>
      <c r="D21" s="1">
        <v>2012</v>
      </c>
      <c r="E21" s="2"/>
      <c r="F21" s="1">
        <v>10025</v>
      </c>
      <c r="G21" s="1">
        <v>6291</v>
      </c>
      <c r="H21" s="2">
        <v>431</v>
      </c>
      <c r="I21" s="1">
        <v>176178</v>
      </c>
      <c r="J21" s="1">
        <v>37777</v>
      </c>
      <c r="K21" s="46"/>
      <c r="L21" s="45">
        <f>IFERROR(B21/I21,0)</f>
        <v>0.16653611688179001</v>
      </c>
      <c r="M21" s="48">
        <f>IFERROR(H21/G21,0)</f>
        <v>6.8510570656493408E-2</v>
      </c>
    </row>
    <row r="22" spans="1:13" ht="15" thickBot="1" x14ac:dyDescent="0.4">
      <c r="A22" s="3" t="s">
        <v>39</v>
      </c>
      <c r="B22" s="1">
        <v>1185</v>
      </c>
      <c r="C22" s="2"/>
      <c r="D22" s="2">
        <v>57</v>
      </c>
      <c r="E22" s="2"/>
      <c r="F22" s="2">
        <v>422</v>
      </c>
      <c r="G22" s="2">
        <v>889</v>
      </c>
      <c r="H22" s="2">
        <v>43</v>
      </c>
      <c r="I22" s="1">
        <v>20641</v>
      </c>
      <c r="J22" s="1">
        <v>15487</v>
      </c>
      <c r="K22" s="47"/>
      <c r="L22" s="45">
        <f>IFERROR(B22/I22,0)</f>
        <v>5.7410009204980378E-2</v>
      </c>
      <c r="M22" s="48">
        <f>IFERROR(H22/G22,0)</f>
        <v>4.8368953880764905E-2</v>
      </c>
    </row>
    <row r="23" spans="1:13" ht="15" thickBot="1" x14ac:dyDescent="0.4">
      <c r="A23" s="3" t="s">
        <v>26</v>
      </c>
      <c r="B23" s="1">
        <v>25462</v>
      </c>
      <c r="C23" s="2"/>
      <c r="D23" s="1">
        <v>1281</v>
      </c>
      <c r="E23" s="2"/>
      <c r="F23" s="1">
        <v>22664</v>
      </c>
      <c r="G23" s="1">
        <v>4241</v>
      </c>
      <c r="H23" s="2">
        <v>213</v>
      </c>
      <c r="I23" s="1">
        <v>132794</v>
      </c>
      <c r="J23" s="1">
        <v>22120</v>
      </c>
      <c r="K23" s="46"/>
      <c r="L23" s="45">
        <f>IFERROR(B23/I23,0)</f>
        <v>0.19174059068933838</v>
      </c>
      <c r="M23" s="48">
        <f>IFERROR(H23/G23,0)</f>
        <v>5.0224003772695119E-2</v>
      </c>
    </row>
    <row r="24" spans="1:13" ht="15" thickBot="1" x14ac:dyDescent="0.4">
      <c r="A24" s="3" t="s">
        <v>17</v>
      </c>
      <c r="B24" s="1">
        <v>68087</v>
      </c>
      <c r="C24" s="2"/>
      <c r="D24" s="1">
        <v>4004</v>
      </c>
      <c r="E24" s="2"/>
      <c r="F24" s="1">
        <v>55965</v>
      </c>
      <c r="G24" s="1">
        <v>9969</v>
      </c>
      <c r="H24" s="2">
        <v>586</v>
      </c>
      <c r="I24" s="1">
        <v>314646</v>
      </c>
      <c r="J24" s="1">
        <v>46067</v>
      </c>
      <c r="K24" s="46"/>
      <c r="L24" s="45">
        <f>IFERROR(B24/I24,0)</f>
        <v>0.21639239017816847</v>
      </c>
      <c r="M24" s="48">
        <f>IFERROR(H24/G24,0)</f>
        <v>5.8782224897181261E-2</v>
      </c>
    </row>
    <row r="25" spans="1:13" ht="15" thickBot="1" x14ac:dyDescent="0.4">
      <c r="A25" s="3" t="s">
        <v>11</v>
      </c>
      <c r="B25" s="1">
        <v>43754</v>
      </c>
      <c r="C25" s="2"/>
      <c r="D25" s="1">
        <v>4049</v>
      </c>
      <c r="E25" s="2"/>
      <c r="F25" s="1">
        <v>24046</v>
      </c>
      <c r="G25" s="1">
        <v>4394</v>
      </c>
      <c r="H25" s="2">
        <v>407</v>
      </c>
      <c r="I25" s="1">
        <v>218588</v>
      </c>
      <c r="J25" s="1">
        <v>21952</v>
      </c>
      <c r="K25" s="46"/>
      <c r="L25" s="45">
        <f>IFERROR(B25/I25,0)</f>
        <v>0.20016652332241477</v>
      </c>
      <c r="M25" s="48">
        <f>IFERROR(H25/G25,0)</f>
        <v>9.262630860263997E-2</v>
      </c>
    </row>
    <row r="26" spans="1:13" ht="15" thickBot="1" x14ac:dyDescent="0.4">
      <c r="A26" s="3" t="s">
        <v>32</v>
      </c>
      <c r="B26" s="1">
        <v>6663</v>
      </c>
      <c r="C26" s="2"/>
      <c r="D26" s="2">
        <v>419</v>
      </c>
      <c r="E26" s="2"/>
      <c r="F26" s="1">
        <v>3229</v>
      </c>
      <c r="G26" s="1">
        <v>1205</v>
      </c>
      <c r="H26" s="2">
        <v>76</v>
      </c>
      <c r="I26" s="1">
        <v>82632</v>
      </c>
      <c r="J26" s="1">
        <v>14950</v>
      </c>
      <c r="K26" s="46"/>
      <c r="L26" s="45">
        <f>IFERROR(B26/I26,0)</f>
        <v>8.0634620970084225E-2</v>
      </c>
      <c r="M26" s="48">
        <f>IFERROR(H26/G26,0)</f>
        <v>6.3070539419087135E-2</v>
      </c>
    </row>
    <row r="27" spans="1:13" ht="15" thickBot="1" x14ac:dyDescent="0.4">
      <c r="A27" s="3" t="s">
        <v>30</v>
      </c>
      <c r="B27" s="1">
        <v>7550</v>
      </c>
      <c r="C27" s="2"/>
      <c r="D27" s="2">
        <v>303</v>
      </c>
      <c r="E27" s="2"/>
      <c r="F27" s="1">
        <v>3834</v>
      </c>
      <c r="G27" s="1">
        <v>2526</v>
      </c>
      <c r="H27" s="2">
        <v>101</v>
      </c>
      <c r="I27" s="1">
        <v>77593</v>
      </c>
      <c r="J27" s="1">
        <v>25962</v>
      </c>
      <c r="K27" s="47"/>
      <c r="L27" s="45">
        <f>IFERROR(B27/I27,0)</f>
        <v>9.7302591728635313E-2</v>
      </c>
      <c r="M27" s="48">
        <f>IFERROR(H27/G27,0)</f>
        <v>3.998416468725257E-2</v>
      </c>
    </row>
    <row r="28" spans="1:13" ht="15" thickBot="1" x14ac:dyDescent="0.4">
      <c r="A28" s="3" t="s">
        <v>35</v>
      </c>
      <c r="B28" s="1">
        <v>8434</v>
      </c>
      <c r="C28" s="2"/>
      <c r="D28" s="2">
        <v>377</v>
      </c>
      <c r="E28" s="2"/>
      <c r="F28" s="1">
        <v>6139</v>
      </c>
      <c r="G28" s="1">
        <v>1385</v>
      </c>
      <c r="H28" s="2">
        <v>62</v>
      </c>
      <c r="I28" s="1">
        <v>82152</v>
      </c>
      <c r="J28" s="1">
        <v>13490</v>
      </c>
      <c r="K28" s="47"/>
      <c r="L28" s="45">
        <f>IFERROR(B28/I28,0)</f>
        <v>0.1026633557308404</v>
      </c>
      <c r="M28" s="48">
        <f>IFERROR(H28/G28,0)</f>
        <v>4.4765342960288806E-2</v>
      </c>
    </row>
    <row r="29" spans="1:13" ht="15" thickBot="1" x14ac:dyDescent="0.4">
      <c r="A29" s="3" t="s">
        <v>51</v>
      </c>
      <c r="B29" s="2">
        <v>455</v>
      </c>
      <c r="C29" s="2"/>
      <c r="D29" s="2">
        <v>16</v>
      </c>
      <c r="E29" s="2"/>
      <c r="F29" s="2">
        <v>35</v>
      </c>
      <c r="G29" s="2">
        <v>437</v>
      </c>
      <c r="H29" s="2">
        <v>15</v>
      </c>
      <c r="I29" s="1">
        <v>15007</v>
      </c>
      <c r="J29" s="1">
        <v>14406</v>
      </c>
      <c r="K29" s="46"/>
      <c r="L29" s="45">
        <f>IFERROR(B29/I29,0)</f>
        <v>3.0319184380622376E-2</v>
      </c>
      <c r="M29" s="48">
        <f>IFERROR(H29/G29,0)</f>
        <v>3.4324942791762014E-2</v>
      </c>
    </row>
    <row r="30" spans="1:13" ht="15" thickBot="1" x14ac:dyDescent="0.4">
      <c r="A30" s="3" t="s">
        <v>50</v>
      </c>
      <c r="B30" s="1">
        <v>5659</v>
      </c>
      <c r="C30" s="2"/>
      <c r="D30" s="2">
        <v>78</v>
      </c>
      <c r="E30" s="2"/>
      <c r="F30" s="1">
        <v>5559</v>
      </c>
      <c r="G30" s="1">
        <v>2971</v>
      </c>
      <c r="H30" s="2">
        <v>41</v>
      </c>
      <c r="I30" s="1">
        <v>32798</v>
      </c>
      <c r="J30" s="1">
        <v>17219</v>
      </c>
      <c r="K30" s="47"/>
      <c r="L30" s="45">
        <f>IFERROR(B30/I30,0)</f>
        <v>0.17254100859808524</v>
      </c>
      <c r="M30" s="48">
        <f>IFERROR(H30/G30,0)</f>
        <v>1.3800067317401549E-2</v>
      </c>
    </row>
    <row r="31" spans="1:13" ht="15" thickBot="1" x14ac:dyDescent="0.4">
      <c r="A31" s="3" t="s">
        <v>31</v>
      </c>
      <c r="B31" s="1">
        <v>5426</v>
      </c>
      <c r="C31" s="2"/>
      <c r="D31" s="2">
        <v>262</v>
      </c>
      <c r="E31" s="2"/>
      <c r="F31" s="1">
        <v>2259</v>
      </c>
      <c r="G31" s="1">
        <v>1856</v>
      </c>
      <c r="H31" s="2">
        <v>90</v>
      </c>
      <c r="I31" s="1">
        <v>56203</v>
      </c>
      <c r="J31" s="1">
        <v>19229</v>
      </c>
      <c r="K31" s="47"/>
      <c r="L31" s="45">
        <f>IFERROR(B31/I31,0)</f>
        <v>9.6542889169617285E-2</v>
      </c>
      <c r="M31" s="48">
        <f>IFERROR(H31/G31,0)</f>
        <v>4.8491379310344827E-2</v>
      </c>
    </row>
    <row r="32" spans="1:13" ht="15" thickBot="1" x14ac:dyDescent="0.4">
      <c r="A32" s="3" t="s">
        <v>42</v>
      </c>
      <c r="B32" s="1">
        <v>2518</v>
      </c>
      <c r="C32" s="2"/>
      <c r="D32" s="2">
        <v>86</v>
      </c>
      <c r="E32" s="2"/>
      <c r="F32" s="1">
        <v>1325</v>
      </c>
      <c r="G32" s="1">
        <v>1874</v>
      </c>
      <c r="H32" s="2">
        <v>64</v>
      </c>
      <c r="I32" s="1">
        <v>30836</v>
      </c>
      <c r="J32" s="1">
        <v>22950</v>
      </c>
      <c r="K32" s="47"/>
      <c r="L32" s="45">
        <f>IFERROR(B32/I32,0)</f>
        <v>8.1657802568426516E-2</v>
      </c>
      <c r="M32" s="48">
        <f>IFERROR(H32/G32,0)</f>
        <v>3.4151547491995733E-2</v>
      </c>
    </row>
    <row r="33" spans="1:14" ht="15" thickBot="1" x14ac:dyDescent="0.4">
      <c r="A33" s="57" t="s">
        <v>8</v>
      </c>
      <c r="B33" s="1">
        <v>127438</v>
      </c>
      <c r="C33" s="2"/>
      <c r="D33" s="1">
        <v>7886</v>
      </c>
      <c r="E33" s="2"/>
      <c r="F33" s="1">
        <v>118281</v>
      </c>
      <c r="G33" s="1">
        <v>14348</v>
      </c>
      <c r="H33" s="2">
        <v>888</v>
      </c>
      <c r="I33" s="1">
        <v>273789</v>
      </c>
      <c r="J33" s="1">
        <v>30826</v>
      </c>
      <c r="K33" s="47"/>
      <c r="L33" s="45">
        <f>IFERROR(B33/I33,0)</f>
        <v>0.46546062844014918</v>
      </c>
      <c r="M33" s="48">
        <f>IFERROR(H33/G33,0)</f>
        <v>6.1890158907164761E-2</v>
      </c>
    </row>
    <row r="34" spans="1:14" ht="15" thickBot="1" x14ac:dyDescent="0.4">
      <c r="A34" s="3" t="s">
        <v>44</v>
      </c>
      <c r="B34" s="1">
        <v>3850</v>
      </c>
      <c r="C34" s="2"/>
      <c r="D34" s="2">
        <v>151</v>
      </c>
      <c r="E34" s="2"/>
      <c r="F34" s="1">
        <v>2939</v>
      </c>
      <c r="G34" s="1">
        <v>1840</v>
      </c>
      <c r="H34" s="2">
        <v>72</v>
      </c>
      <c r="I34" s="1">
        <v>74944</v>
      </c>
      <c r="J34" s="1">
        <v>35817</v>
      </c>
      <c r="K34" s="47"/>
      <c r="L34" s="45">
        <f>IFERROR(B34/I34,0)</f>
        <v>5.1371690862510672E-2</v>
      </c>
      <c r="M34" s="48">
        <f>IFERROR(H34/G34,0)</f>
        <v>3.9130434782608699E-2</v>
      </c>
    </row>
    <row r="35" spans="1:14" ht="15" thickBot="1" x14ac:dyDescent="0.4">
      <c r="A35" s="3" t="s">
        <v>7</v>
      </c>
      <c r="B35" s="1">
        <v>323883</v>
      </c>
      <c r="C35" s="2"/>
      <c r="D35" s="1">
        <v>24648</v>
      </c>
      <c r="E35" s="2"/>
      <c r="F35" s="1">
        <v>246444</v>
      </c>
      <c r="G35" s="1">
        <v>16509</v>
      </c>
      <c r="H35" s="1">
        <v>1256</v>
      </c>
      <c r="I35" s="1">
        <v>985911</v>
      </c>
      <c r="J35" s="1">
        <v>50254</v>
      </c>
      <c r="K35" s="46"/>
      <c r="L35" s="45">
        <f>IFERROR(B35/I35,0)</f>
        <v>0.32851139707336668</v>
      </c>
      <c r="M35" s="48">
        <f>IFERROR(H35/G35,0)</f>
        <v>7.6079714095341935E-2</v>
      </c>
    </row>
    <row r="36" spans="1:14" ht="15" thickBot="1" x14ac:dyDescent="0.4">
      <c r="A36" s="3" t="s">
        <v>24</v>
      </c>
      <c r="B36" s="1">
        <v>11743</v>
      </c>
      <c r="C36" s="2"/>
      <c r="D36" s="2">
        <v>432</v>
      </c>
      <c r="E36" s="2"/>
      <c r="F36" s="1">
        <v>9503</v>
      </c>
      <c r="G36" s="1">
        <v>1156</v>
      </c>
      <c r="H36" s="2">
        <v>43</v>
      </c>
      <c r="I36" s="1">
        <v>143835</v>
      </c>
      <c r="J36" s="1">
        <v>14163</v>
      </c>
      <c r="K36" s="47"/>
      <c r="L36" s="45">
        <f>IFERROR(B36/I36,0)</f>
        <v>8.1642159418778462E-2</v>
      </c>
      <c r="M36" s="48">
        <f>IFERROR(H36/G36,0)</f>
        <v>3.7197231833910036E-2</v>
      </c>
    </row>
    <row r="37" spans="1:14" ht="15" thickBot="1" x14ac:dyDescent="0.4">
      <c r="A37" s="3" t="s">
        <v>53</v>
      </c>
      <c r="B37" s="1">
        <v>1191</v>
      </c>
      <c r="C37" s="2"/>
      <c r="D37" s="2">
        <v>25</v>
      </c>
      <c r="E37" s="2"/>
      <c r="F37" s="2">
        <v>649</v>
      </c>
      <c r="G37" s="1">
        <v>1583</v>
      </c>
      <c r="H37" s="2">
        <v>33</v>
      </c>
      <c r="I37" s="1">
        <v>33353</v>
      </c>
      <c r="J37" s="1">
        <v>44341</v>
      </c>
      <c r="K37" s="47"/>
      <c r="L37" s="45">
        <f>IFERROR(B37/I37,0)</f>
        <v>3.5708931730279135E-2</v>
      </c>
      <c r="M37" s="48">
        <f>IFERROR(H37/G37,0)</f>
        <v>2.0846493998736577E-2</v>
      </c>
      <c r="N37" s="37"/>
    </row>
    <row r="38" spans="1:14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948</v>
      </c>
      <c r="J38" s="51"/>
      <c r="K38" s="46"/>
      <c r="L38" s="45">
        <f>IFERROR(B38/I38,0)</f>
        <v>1.4767932489451477E-2</v>
      </c>
      <c r="M38" s="48">
        <f>IFERROR(H38/G38,0)</f>
        <v>0</v>
      </c>
    </row>
    <row r="39" spans="1:14" ht="15" thickBot="1" x14ac:dyDescent="0.4">
      <c r="A39" s="57" t="s">
        <v>21</v>
      </c>
      <c r="B39" s="1">
        <v>19916</v>
      </c>
      <c r="C39" s="2"/>
      <c r="D39" s="1">
        <v>1040</v>
      </c>
      <c r="E39" s="2"/>
      <c r="F39" s="1">
        <v>18428</v>
      </c>
      <c r="G39" s="1">
        <v>1711</v>
      </c>
      <c r="H39" s="2">
        <v>89</v>
      </c>
      <c r="I39" s="1">
        <v>149346</v>
      </c>
      <c r="J39" s="1">
        <v>12828</v>
      </c>
      <c r="K39" s="47"/>
      <c r="L39" s="45">
        <f>IFERROR(B39/I39,0)</f>
        <v>0.13335476008731403</v>
      </c>
      <c r="M39" s="48">
        <f>IFERROR(H39/G39,0)</f>
        <v>5.2016364699006432E-2</v>
      </c>
    </row>
    <row r="40" spans="1:14" ht="15" thickBot="1" x14ac:dyDescent="0.4">
      <c r="A40" s="3" t="s">
        <v>46</v>
      </c>
      <c r="B40" s="1">
        <v>3972</v>
      </c>
      <c r="C40" s="2"/>
      <c r="D40" s="2">
        <v>238</v>
      </c>
      <c r="E40" s="2"/>
      <c r="F40" s="1">
        <v>1333</v>
      </c>
      <c r="G40" s="1">
        <v>1014</v>
      </c>
      <c r="H40" s="2">
        <v>61</v>
      </c>
      <c r="I40" s="1">
        <v>63552</v>
      </c>
      <c r="J40" s="1">
        <v>16220</v>
      </c>
      <c r="K40" s="46"/>
      <c r="L40" s="45">
        <f>IFERROR(B40/I40,0)</f>
        <v>6.25E-2</v>
      </c>
      <c r="M40" s="48">
        <f>IFERROR(H40/G40,0)</f>
        <v>6.0157790927021698E-2</v>
      </c>
    </row>
    <row r="41" spans="1:14" ht="15" thickBot="1" x14ac:dyDescent="0.4">
      <c r="A41" s="3" t="s">
        <v>37</v>
      </c>
      <c r="B41" s="1">
        <v>2680</v>
      </c>
      <c r="C41" s="2"/>
      <c r="D41" s="2">
        <v>109</v>
      </c>
      <c r="E41" s="2"/>
      <c r="F41" s="1">
        <v>1711</v>
      </c>
      <c r="G41" s="2">
        <v>657</v>
      </c>
      <c r="H41" s="2">
        <v>27</v>
      </c>
      <c r="I41" s="1">
        <v>62054</v>
      </c>
      <c r="J41" s="1">
        <v>15202</v>
      </c>
      <c r="K41" s="46"/>
      <c r="L41" s="45">
        <f>IFERROR(B41/I41,0)</f>
        <v>4.3188190930479903E-2</v>
      </c>
      <c r="M41" s="48">
        <f>IFERROR(H41/G41,0)</f>
        <v>4.1095890410958902E-2</v>
      </c>
    </row>
    <row r="42" spans="1:14" ht="15" thickBot="1" x14ac:dyDescent="0.4">
      <c r="A42" s="57" t="s">
        <v>19</v>
      </c>
      <c r="B42" s="1">
        <v>52048</v>
      </c>
      <c r="C42" s="2"/>
      <c r="D42" s="1">
        <v>2832</v>
      </c>
      <c r="E42" s="2"/>
      <c r="F42" s="1">
        <v>48300</v>
      </c>
      <c r="G42" s="1">
        <v>4069</v>
      </c>
      <c r="H42" s="2">
        <v>221</v>
      </c>
      <c r="I42" s="1">
        <v>240641</v>
      </c>
      <c r="J42" s="1">
        <v>18813</v>
      </c>
      <c r="K42" s="47"/>
      <c r="L42" s="45">
        <f>IFERROR(B42/I42,0)</f>
        <v>0.21628899480969577</v>
      </c>
      <c r="M42" s="48">
        <f>IFERROR(H42/G42,0)</f>
        <v>5.4313099041533544E-2</v>
      </c>
    </row>
    <row r="43" spans="1:14" ht="15" thickBot="1" x14ac:dyDescent="0.4">
      <c r="A43" s="3" t="s">
        <v>65</v>
      </c>
      <c r="B43" s="1">
        <v>1808</v>
      </c>
      <c r="C43" s="2"/>
      <c r="D43" s="2">
        <v>97</v>
      </c>
      <c r="E43" s="2"/>
      <c r="F43" s="1">
        <v>1336</v>
      </c>
      <c r="G43" s="2">
        <v>534</v>
      </c>
      <c r="H43" s="2">
        <v>29</v>
      </c>
      <c r="I43" s="1">
        <v>13022</v>
      </c>
      <c r="J43" s="1">
        <v>3845</v>
      </c>
      <c r="K43" s="46"/>
      <c r="L43" s="45">
        <f>IFERROR(B43/I43,0)</f>
        <v>0.13884195976040548</v>
      </c>
      <c r="M43" s="48">
        <f>IFERROR(H43/G43,0)</f>
        <v>5.4307116104868915E-2</v>
      </c>
    </row>
    <row r="44" spans="1:14" ht="15" thickBot="1" x14ac:dyDescent="0.4">
      <c r="A44" s="3" t="s">
        <v>40</v>
      </c>
      <c r="B44" s="1">
        <v>9477</v>
      </c>
      <c r="C44" s="2"/>
      <c r="D44" s="2">
        <v>320</v>
      </c>
      <c r="E44" s="2"/>
      <c r="F44" s="1">
        <v>8815</v>
      </c>
      <c r="G44" s="1">
        <v>8969</v>
      </c>
      <c r="H44" s="2">
        <v>303</v>
      </c>
      <c r="I44" s="1">
        <v>71927</v>
      </c>
      <c r="J44" s="1">
        <v>68073</v>
      </c>
      <c r="K44" s="47"/>
      <c r="L44" s="45">
        <f>IFERROR(B44/I44,0)</f>
        <v>0.13175858856896575</v>
      </c>
      <c r="M44" s="48">
        <f>IFERROR(H44/G44,0)</f>
        <v>3.3783030438175939E-2</v>
      </c>
    </row>
    <row r="45" spans="1:14" ht="15" thickBot="1" x14ac:dyDescent="0.4">
      <c r="A45" s="3" t="s">
        <v>25</v>
      </c>
      <c r="B45" s="1">
        <v>6626</v>
      </c>
      <c r="C45" s="2"/>
      <c r="D45" s="2">
        <v>275</v>
      </c>
      <c r="E45" s="2"/>
      <c r="F45" s="1">
        <v>1470</v>
      </c>
      <c r="G45" s="1">
        <v>1337</v>
      </c>
      <c r="H45" s="2">
        <v>55</v>
      </c>
      <c r="I45" s="1">
        <v>64188</v>
      </c>
      <c r="J45" s="1">
        <v>12952</v>
      </c>
      <c r="K45" s="46"/>
      <c r="L45" s="45">
        <f>IFERROR(B45/I45,0)</f>
        <v>0.10322801769801208</v>
      </c>
      <c r="M45" s="48">
        <f>IFERROR(H45/G45,0)</f>
        <v>4.113687359760658E-2</v>
      </c>
    </row>
    <row r="46" spans="1:14" ht="15" thickBot="1" x14ac:dyDescent="0.4">
      <c r="A46" s="3" t="s">
        <v>54</v>
      </c>
      <c r="B46" s="1">
        <v>2631</v>
      </c>
      <c r="C46" s="2"/>
      <c r="D46" s="2">
        <v>21</v>
      </c>
      <c r="E46" s="2"/>
      <c r="F46" s="2">
        <v>811</v>
      </c>
      <c r="G46" s="1">
        <v>3044</v>
      </c>
      <c r="H46" s="2">
        <v>24</v>
      </c>
      <c r="I46" s="1">
        <v>18091</v>
      </c>
      <c r="J46" s="1">
        <v>20932</v>
      </c>
      <c r="K46" s="47"/>
      <c r="L46" s="45">
        <f>IFERROR(B46/I46,0)</f>
        <v>0.14543142999281411</v>
      </c>
      <c r="M46" s="48">
        <f>IFERROR(H46/G46,0)</f>
        <v>7.8843626806833107E-3</v>
      </c>
    </row>
    <row r="47" spans="1:14" ht="15" thickBot="1" x14ac:dyDescent="0.4">
      <c r="A47" s="3" t="s">
        <v>20</v>
      </c>
      <c r="B47" s="1">
        <v>13177</v>
      </c>
      <c r="C47" s="2"/>
      <c r="D47" s="2">
        <v>210</v>
      </c>
      <c r="E47" s="2"/>
      <c r="F47" s="1">
        <v>7153</v>
      </c>
      <c r="G47" s="1">
        <v>1981</v>
      </c>
      <c r="H47" s="2">
        <v>32</v>
      </c>
      <c r="I47" s="1">
        <v>204607</v>
      </c>
      <c r="J47" s="1">
        <v>30763</v>
      </c>
      <c r="K47" s="47"/>
      <c r="L47" s="45">
        <f>IFERROR(B47/I47,0)</f>
        <v>6.4401511189744243E-2</v>
      </c>
      <c r="M47" s="48">
        <f>IFERROR(H47/G47,0)</f>
        <v>1.6153457849570924E-2</v>
      </c>
    </row>
    <row r="48" spans="1:14" ht="15" thickBot="1" x14ac:dyDescent="0.4">
      <c r="A48" s="57" t="s">
        <v>15</v>
      </c>
      <c r="B48" s="1">
        <v>32227</v>
      </c>
      <c r="C48" s="55">
        <v>234</v>
      </c>
      <c r="D48" s="2">
        <v>889</v>
      </c>
      <c r="E48" s="56">
        <v>1</v>
      </c>
      <c r="F48" s="1">
        <v>15794</v>
      </c>
      <c r="G48" s="1">
        <v>1156</v>
      </c>
      <c r="H48" s="2">
        <v>32</v>
      </c>
      <c r="I48" s="1">
        <v>390560</v>
      </c>
      <c r="J48" s="1">
        <v>14006</v>
      </c>
      <c r="K48" s="46"/>
      <c r="L48" s="45">
        <f>IFERROR(B48/I48,0)</f>
        <v>8.2514850471118395E-2</v>
      </c>
      <c r="M48" s="48">
        <f>IFERROR(H48/G48,0)</f>
        <v>2.768166089965398E-2</v>
      </c>
    </row>
    <row r="49" spans="1:13" ht="15" thickBot="1" x14ac:dyDescent="0.4">
      <c r="A49" s="3" t="s">
        <v>66</v>
      </c>
      <c r="B49" s="2">
        <v>66</v>
      </c>
      <c r="C49" s="2"/>
      <c r="D49" s="2">
        <v>4</v>
      </c>
      <c r="E49" s="2"/>
      <c r="F49" s="2">
        <v>11</v>
      </c>
      <c r="G49" s="2"/>
      <c r="H49" s="2"/>
      <c r="I49" s="2">
        <v>872</v>
      </c>
      <c r="J49" s="2"/>
      <c r="K49" s="47"/>
      <c r="L49" s="45">
        <f>IFERROR(B49/I49,0)</f>
        <v>7.5688073394495417E-2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5175</v>
      </c>
      <c r="C50" s="2"/>
      <c r="D50" s="2">
        <v>50</v>
      </c>
      <c r="E50" s="2"/>
      <c r="F50" s="1">
        <v>2940</v>
      </c>
      <c r="G50" s="1">
        <v>1699</v>
      </c>
      <c r="H50" s="2">
        <v>16</v>
      </c>
      <c r="I50" s="1">
        <v>122102</v>
      </c>
      <c r="J50" s="1">
        <v>40095</v>
      </c>
      <c r="K50" s="47"/>
      <c r="L50" s="45">
        <f>IFERROR(B50/I50,0)</f>
        <v>4.2382598155640369E-2</v>
      </c>
      <c r="M50" s="48">
        <f>IFERROR(H50/G50,0)</f>
        <v>9.4173042966450848E-3</v>
      </c>
    </row>
    <row r="51" spans="1:13" ht="15" thickBot="1" x14ac:dyDescent="0.4">
      <c r="A51" s="3" t="s">
        <v>48</v>
      </c>
      <c r="B51" s="2">
        <v>897</v>
      </c>
      <c r="C51" s="2"/>
      <c r="D51" s="2">
        <v>52</v>
      </c>
      <c r="E51" s="2"/>
      <c r="F51" s="2">
        <v>845</v>
      </c>
      <c r="G51" s="1">
        <v>1435</v>
      </c>
      <c r="H51" s="2">
        <v>83</v>
      </c>
      <c r="I51" s="1">
        <v>16954</v>
      </c>
      <c r="J51" s="1">
        <v>27127</v>
      </c>
      <c r="K51" s="46"/>
      <c r="L51" s="45">
        <f>IFERROR(B51/I51,0)</f>
        <v>5.2907868349651999E-2</v>
      </c>
      <c r="M51" s="48">
        <f>IFERROR(H51/G51,0)</f>
        <v>5.7839721254355402E-2</v>
      </c>
    </row>
    <row r="52" spans="1:13" ht="15" thickBot="1" x14ac:dyDescent="0.4">
      <c r="A52" s="3" t="s">
        <v>29</v>
      </c>
      <c r="B52" s="1">
        <v>18671</v>
      </c>
      <c r="C52" s="2"/>
      <c r="D52" s="2">
        <v>660</v>
      </c>
      <c r="E52" s="2"/>
      <c r="F52" s="1">
        <v>15514</v>
      </c>
      <c r="G52" s="1">
        <v>2219</v>
      </c>
      <c r="H52" s="2">
        <v>78</v>
      </c>
      <c r="I52" s="1">
        <v>119065</v>
      </c>
      <c r="J52" s="1">
        <v>14151</v>
      </c>
      <c r="K52" s="47"/>
      <c r="L52" s="45">
        <f>IFERROR(B52/I52,0)</f>
        <v>0.15681350522823667</v>
      </c>
      <c r="M52" s="48">
        <f>IFERROR(H52/G52,0)</f>
        <v>3.5150968904912122E-2</v>
      </c>
    </row>
    <row r="53" spans="1:13" ht="15" thickBot="1" x14ac:dyDescent="0.4">
      <c r="A53" s="57" t="s">
        <v>9</v>
      </c>
      <c r="B53" s="1">
        <v>15776</v>
      </c>
      <c r="C53" s="2"/>
      <c r="D53" s="2">
        <v>837</v>
      </c>
      <c r="E53" s="2"/>
      <c r="F53" s="1">
        <v>12906</v>
      </c>
      <c r="G53" s="1">
        <v>2163</v>
      </c>
      <c r="H53" s="2">
        <v>115</v>
      </c>
      <c r="I53" s="1">
        <v>193981</v>
      </c>
      <c r="J53" s="1">
        <v>26593</v>
      </c>
      <c r="K53" s="44"/>
      <c r="L53" s="45">
        <f>IFERROR(B53/I53,0)</f>
        <v>8.1327552698460162E-2</v>
      </c>
      <c r="M53" s="48">
        <f>IFERROR(H53/G53,0)</f>
        <v>5.3166897827092004E-2</v>
      </c>
    </row>
    <row r="54" spans="1:13" ht="15" thickBot="1" x14ac:dyDescent="0.4">
      <c r="A54" s="3" t="s">
        <v>56</v>
      </c>
      <c r="B54" s="1">
        <v>1195</v>
      </c>
      <c r="C54" s="2"/>
      <c r="D54" s="2">
        <v>50</v>
      </c>
      <c r="E54" s="2"/>
      <c r="F54" s="2">
        <v>664</v>
      </c>
      <c r="G54" s="2">
        <v>653</v>
      </c>
      <c r="H54" s="2">
        <v>27</v>
      </c>
      <c r="I54" s="1">
        <v>51783</v>
      </c>
      <c r="J54" s="1">
        <v>28311</v>
      </c>
      <c r="K54" s="47"/>
      <c r="L54" s="45">
        <f>IFERROR(B54/I54,0)</f>
        <v>2.3077071625823148E-2</v>
      </c>
      <c r="M54" s="48">
        <f>IFERROR(H54/G54,0)</f>
        <v>4.1347626339969371E-2</v>
      </c>
    </row>
    <row r="55" spans="1:13" ht="15" thickBot="1" x14ac:dyDescent="0.4">
      <c r="A55" s="3" t="s">
        <v>22</v>
      </c>
      <c r="B55" s="1">
        <v>7964</v>
      </c>
      <c r="C55" s="2"/>
      <c r="D55" s="2">
        <v>339</v>
      </c>
      <c r="E55" s="2"/>
      <c r="F55" s="1">
        <v>3902</v>
      </c>
      <c r="G55" s="1">
        <v>1378</v>
      </c>
      <c r="H55" s="2">
        <v>59</v>
      </c>
      <c r="I55" s="1">
        <v>85961</v>
      </c>
      <c r="J55" s="1">
        <v>14876</v>
      </c>
      <c r="K55" s="47"/>
      <c r="L55" s="45">
        <f>IFERROR(B55/I55,0)</f>
        <v>9.2646665348239315E-2</v>
      </c>
      <c r="M55" s="48">
        <f>IFERROR(H55/G55,0)</f>
        <v>4.2815674891146592E-2</v>
      </c>
    </row>
    <row r="56" spans="1:13" ht="15" thickBot="1" x14ac:dyDescent="0.4">
      <c r="A56" s="14" t="s">
        <v>55</v>
      </c>
      <c r="B56" s="15">
        <v>586</v>
      </c>
      <c r="C56" s="15"/>
      <c r="D56" s="15">
        <v>7</v>
      </c>
      <c r="E56" s="15"/>
      <c r="F56" s="15">
        <v>188</v>
      </c>
      <c r="G56" s="39">
        <v>1007</v>
      </c>
      <c r="H56" s="15">
        <v>12</v>
      </c>
      <c r="I56" s="39">
        <v>9306</v>
      </c>
      <c r="J56" s="39">
        <v>15994</v>
      </c>
      <c r="K56" s="58"/>
      <c r="L56" s="45">
        <f>IFERROR(B56/I56,0)</f>
        <v>6.2970126799914039E-2</v>
      </c>
      <c r="M56" s="48">
        <f>IFERROR(H56/G56,0)</f>
        <v>1.1916583912611719E-2</v>
      </c>
    </row>
    <row r="57" spans="1:13" ht="15" thickBot="1" x14ac:dyDescent="0.35">
      <c r="A57" s="3"/>
      <c r="B57" s="2"/>
      <c r="C57" s="2"/>
      <c r="D57" s="2"/>
      <c r="E57" s="2"/>
      <c r="F57" s="2"/>
      <c r="G57" s="1"/>
      <c r="H57" s="2"/>
      <c r="I57" s="1"/>
      <c r="J57" s="1"/>
      <c r="K57" s="8"/>
    </row>
    <row r="58" spans="1:13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3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8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8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9"/>
      <c r="J67" s="39"/>
      <c r="K67" s="4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new-jersey/" xr:uid="{EC2A0030-548F-4544-AC99-4139964246D1}"/>
    <hyperlink ref="A6" r:id="rId2" display="https://www.worldometers.info/coronavirus/usa/california/" xr:uid="{D9599CA1-C00F-4578-84F9-489A52897DB2}"/>
    <hyperlink ref="A42" r:id="rId3" display="https://www.worldometers.info/coronavirus/usa/pennsylvania/" xr:uid="{258863A5-024B-430E-816D-3D74DE850123}"/>
    <hyperlink ref="A11" r:id="rId4" display="https://www.worldometers.info/coronavirus/usa/florida/" xr:uid="{36B3CA14-832C-49F7-9FD2-27D9A05CC38B}"/>
    <hyperlink ref="A48" r:id="rId5" display="https://www.worldometers.info/coronavirus/usa/texas/" xr:uid="{F4868289-AD01-414A-BB04-BAA15C1B5B9E}"/>
    <hyperlink ref="A21" r:id="rId6" display="https://www.worldometers.info/coronavirus/usa/louisiana/" xr:uid="{94BC8DE1-2DFF-4365-9483-72BF25B3B3F3}"/>
    <hyperlink ref="A39" r:id="rId7" display="https://www.worldometers.info/coronavirus/usa/ohio/" xr:uid="{3335BD59-2209-48F9-9051-BD097C85A220}"/>
    <hyperlink ref="A53" r:id="rId8" display="https://www.worldometers.info/coronavirus/usa/washington/" xr:uid="{B5ED2778-19D7-4701-9FBD-049590420FB0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290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362</v>
      </c>
    </row>
    <row r="5" spans="1:2" ht="15" thickBot="1" x14ac:dyDescent="0.4">
      <c r="A5" s="3" t="s">
        <v>34</v>
      </c>
      <c r="B5" s="41">
        <v>76</v>
      </c>
    </row>
    <row r="6" spans="1:2" ht="15" thickBot="1" x14ac:dyDescent="0.4">
      <c r="A6" s="57" t="s">
        <v>10</v>
      </c>
      <c r="B6" s="41">
        <v>2215</v>
      </c>
    </row>
    <row r="7" spans="1:2" ht="15" thickBot="1" x14ac:dyDescent="0.4">
      <c r="A7" s="3" t="s">
        <v>18</v>
      </c>
      <c r="B7" s="41">
        <v>842</v>
      </c>
    </row>
    <row r="8" spans="1:2" ht="15" thickBot="1" x14ac:dyDescent="0.4">
      <c r="A8" s="3" t="s">
        <v>23</v>
      </c>
      <c r="B8" s="41">
        <v>2495</v>
      </c>
    </row>
    <row r="9" spans="1:2" ht="15" thickBot="1" x14ac:dyDescent="0.4">
      <c r="A9" s="3" t="s">
        <v>43</v>
      </c>
      <c r="B9" s="41">
        <v>177</v>
      </c>
    </row>
    <row r="10" spans="1:2" ht="21.5" thickBot="1" x14ac:dyDescent="0.4">
      <c r="A10" s="3" t="s">
        <v>63</v>
      </c>
      <c r="B10" s="41">
        <v>251</v>
      </c>
    </row>
    <row r="11" spans="1:2" ht="15" thickBot="1" x14ac:dyDescent="0.4">
      <c r="A11" s="57" t="s">
        <v>13</v>
      </c>
      <c r="B11" s="41">
        <v>1379</v>
      </c>
    </row>
    <row r="12" spans="1:2" ht="15" thickBot="1" x14ac:dyDescent="0.4">
      <c r="A12" s="3" t="s">
        <v>16</v>
      </c>
      <c r="B12" s="41">
        <v>1179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17</v>
      </c>
    </row>
    <row r="15" spans="1:2" ht="15" thickBot="1" x14ac:dyDescent="0.4">
      <c r="A15" s="3" t="s">
        <v>49</v>
      </c>
      <c r="B15" s="41">
        <v>64</v>
      </c>
    </row>
    <row r="16" spans="1:2" ht="15" thickBot="1" x14ac:dyDescent="0.4">
      <c r="A16" s="3" t="s">
        <v>12</v>
      </c>
      <c r="B16" s="41">
        <v>2618</v>
      </c>
    </row>
    <row r="17" spans="1:2" ht="15" thickBot="1" x14ac:dyDescent="0.4">
      <c r="A17" s="3" t="s">
        <v>27</v>
      </c>
      <c r="B17" s="41">
        <v>1246</v>
      </c>
    </row>
    <row r="18" spans="1:2" ht="15" thickBot="1" x14ac:dyDescent="0.4">
      <c r="A18" s="3" t="s">
        <v>41</v>
      </c>
      <c r="B18" s="41">
        <v>184</v>
      </c>
    </row>
    <row r="19" spans="1:2" ht="15" thickBot="1" x14ac:dyDescent="0.4">
      <c r="A19" s="3" t="s">
        <v>45</v>
      </c>
      <c r="B19" s="41">
        <v>143</v>
      </c>
    </row>
    <row r="20" spans="1:2" ht="15" thickBot="1" x14ac:dyDescent="0.4">
      <c r="A20" s="3" t="s">
        <v>38</v>
      </c>
      <c r="B20" s="41">
        <v>253</v>
      </c>
    </row>
    <row r="21" spans="1:2" ht="15" thickBot="1" x14ac:dyDescent="0.4">
      <c r="A21" s="57" t="s">
        <v>14</v>
      </c>
      <c r="B21" s="41">
        <v>2012</v>
      </c>
    </row>
    <row r="22" spans="1:2" ht="15" thickBot="1" x14ac:dyDescent="0.4">
      <c r="A22" s="3" t="s">
        <v>39</v>
      </c>
      <c r="B22" s="41">
        <v>57</v>
      </c>
    </row>
    <row r="23" spans="1:2" ht="15" thickBot="1" x14ac:dyDescent="0.4">
      <c r="A23" s="3" t="s">
        <v>26</v>
      </c>
      <c r="B23" s="41">
        <v>1281</v>
      </c>
    </row>
    <row r="24" spans="1:2" ht="15" thickBot="1" x14ac:dyDescent="0.4">
      <c r="A24" s="3" t="s">
        <v>17</v>
      </c>
      <c r="B24" s="41">
        <v>4004</v>
      </c>
    </row>
    <row r="25" spans="1:2" ht="15" thickBot="1" x14ac:dyDescent="0.4">
      <c r="A25" s="3" t="s">
        <v>11</v>
      </c>
      <c r="B25" s="41">
        <v>4049</v>
      </c>
    </row>
    <row r="26" spans="1:2" ht="15" thickBot="1" x14ac:dyDescent="0.4">
      <c r="A26" s="3" t="s">
        <v>32</v>
      </c>
      <c r="B26" s="41">
        <v>419</v>
      </c>
    </row>
    <row r="27" spans="1:2" ht="15" thickBot="1" x14ac:dyDescent="0.4">
      <c r="A27" s="3" t="s">
        <v>30</v>
      </c>
      <c r="B27" s="41">
        <v>303</v>
      </c>
    </row>
    <row r="28" spans="1:2" ht="15" thickBot="1" x14ac:dyDescent="0.4">
      <c r="A28" s="3" t="s">
        <v>35</v>
      </c>
      <c r="B28" s="41">
        <v>377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78</v>
      </c>
    </row>
    <row r="31" spans="1:2" ht="15" thickBot="1" x14ac:dyDescent="0.4">
      <c r="A31" s="3" t="s">
        <v>31</v>
      </c>
      <c r="B31" s="41">
        <v>262</v>
      </c>
    </row>
    <row r="32" spans="1:2" ht="15" thickBot="1" x14ac:dyDescent="0.4">
      <c r="A32" s="3" t="s">
        <v>42</v>
      </c>
      <c r="B32" s="41">
        <v>86</v>
      </c>
    </row>
    <row r="33" spans="1:2" ht="15" thickBot="1" x14ac:dyDescent="0.4">
      <c r="A33" s="57" t="s">
        <v>8</v>
      </c>
      <c r="B33" s="41">
        <v>7886</v>
      </c>
    </row>
    <row r="34" spans="1:2" ht="15" thickBot="1" x14ac:dyDescent="0.4">
      <c r="A34" s="3" t="s">
        <v>44</v>
      </c>
      <c r="B34" s="41">
        <v>151</v>
      </c>
    </row>
    <row r="35" spans="1:2" ht="15" thickBot="1" x14ac:dyDescent="0.4">
      <c r="A35" s="3" t="s">
        <v>7</v>
      </c>
      <c r="B35" s="41">
        <v>24648</v>
      </c>
    </row>
    <row r="36" spans="1:2" ht="15" thickBot="1" x14ac:dyDescent="0.4">
      <c r="A36" s="3" t="s">
        <v>24</v>
      </c>
      <c r="B36" s="41">
        <v>432</v>
      </c>
    </row>
    <row r="37" spans="1:2" ht="15" thickBot="1" x14ac:dyDescent="0.4">
      <c r="A37" s="3" t="s">
        <v>53</v>
      </c>
      <c r="B37" s="41">
        <v>25</v>
      </c>
    </row>
    <row r="38" spans="1:2" ht="21.5" thickBot="1" x14ac:dyDescent="0.4">
      <c r="A38" s="52" t="s">
        <v>67</v>
      </c>
      <c r="B38" s="54">
        <v>2</v>
      </c>
    </row>
    <row r="39" spans="1:2" ht="15" thickBot="1" x14ac:dyDescent="0.4">
      <c r="A39" s="57" t="s">
        <v>21</v>
      </c>
      <c r="B39" s="41">
        <v>1040</v>
      </c>
    </row>
    <row r="40" spans="1:2" ht="15" thickBot="1" x14ac:dyDescent="0.4">
      <c r="A40" s="3" t="s">
        <v>46</v>
      </c>
      <c r="B40" s="41">
        <v>238</v>
      </c>
    </row>
    <row r="41" spans="1:2" ht="15" thickBot="1" x14ac:dyDescent="0.4">
      <c r="A41" s="3" t="s">
        <v>37</v>
      </c>
      <c r="B41" s="41">
        <v>109</v>
      </c>
    </row>
    <row r="42" spans="1:2" ht="15" thickBot="1" x14ac:dyDescent="0.4">
      <c r="A42" s="57" t="s">
        <v>19</v>
      </c>
      <c r="B42" s="41">
        <v>2832</v>
      </c>
    </row>
    <row r="43" spans="1:2" ht="15" thickBot="1" x14ac:dyDescent="0.4">
      <c r="A43" s="3" t="s">
        <v>65</v>
      </c>
      <c r="B43" s="41">
        <v>97</v>
      </c>
    </row>
    <row r="44" spans="1:2" ht="15" thickBot="1" x14ac:dyDescent="0.4">
      <c r="A44" s="3" t="s">
        <v>40</v>
      </c>
      <c r="B44" s="41">
        <v>320</v>
      </c>
    </row>
    <row r="45" spans="1:2" ht="15" thickBot="1" x14ac:dyDescent="0.4">
      <c r="A45" s="3" t="s">
        <v>25</v>
      </c>
      <c r="B45" s="41">
        <v>275</v>
      </c>
    </row>
    <row r="46" spans="1:2" ht="15" thickBot="1" x14ac:dyDescent="0.4">
      <c r="A46" s="3" t="s">
        <v>54</v>
      </c>
      <c r="B46" s="41">
        <v>21</v>
      </c>
    </row>
    <row r="47" spans="1:2" ht="15" thickBot="1" x14ac:dyDescent="0.4">
      <c r="A47" s="3" t="s">
        <v>20</v>
      </c>
      <c r="B47" s="41">
        <v>210</v>
      </c>
    </row>
    <row r="48" spans="1:2" ht="15" thickBot="1" x14ac:dyDescent="0.4">
      <c r="A48" s="57" t="s">
        <v>15</v>
      </c>
      <c r="B48" s="41">
        <v>889</v>
      </c>
    </row>
    <row r="49" spans="1:2" ht="21.5" thickBot="1" x14ac:dyDescent="0.4">
      <c r="A49" s="3" t="s">
        <v>66</v>
      </c>
      <c r="B49" s="41">
        <v>4</v>
      </c>
    </row>
    <row r="50" spans="1:2" ht="15" thickBot="1" x14ac:dyDescent="0.4">
      <c r="A50" s="3" t="s">
        <v>28</v>
      </c>
      <c r="B50" s="41">
        <v>50</v>
      </c>
    </row>
    <row r="51" spans="1:2" ht="15" thickBot="1" x14ac:dyDescent="0.4">
      <c r="A51" s="3" t="s">
        <v>48</v>
      </c>
      <c r="B51" s="41">
        <v>52</v>
      </c>
    </row>
    <row r="52" spans="1:2" ht="15" thickBot="1" x14ac:dyDescent="0.4">
      <c r="A52" s="3" t="s">
        <v>29</v>
      </c>
      <c r="B52" s="41">
        <v>660</v>
      </c>
    </row>
    <row r="53" spans="1:2" ht="15" thickBot="1" x14ac:dyDescent="0.4">
      <c r="A53" s="57" t="s">
        <v>9</v>
      </c>
      <c r="B53" s="41">
        <v>837</v>
      </c>
    </row>
    <row r="54" spans="1:2" ht="15" thickBot="1" x14ac:dyDescent="0.4">
      <c r="A54" s="3" t="s">
        <v>56</v>
      </c>
      <c r="B54" s="41">
        <v>50</v>
      </c>
    </row>
    <row r="55" spans="1:2" ht="15" thickBot="1" x14ac:dyDescent="0.4">
      <c r="A55" s="3" t="s">
        <v>22</v>
      </c>
      <c r="B55" s="41">
        <v>339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F8BFC098-C527-4937-A619-83F4CBE4C06C}"/>
    <hyperlink ref="A6" r:id="rId2" display="https://www.worldometers.info/coronavirus/usa/california/" xr:uid="{622B15BE-251A-4B88-89DB-3FD588263AAE}"/>
    <hyperlink ref="A42" r:id="rId3" display="https://www.worldometers.info/coronavirus/usa/pennsylvania/" xr:uid="{BBBB1877-6EA1-4B61-9D27-55F54C9B34DA}"/>
    <hyperlink ref="A11" r:id="rId4" display="https://www.worldometers.info/coronavirus/usa/florida/" xr:uid="{B2C87F7B-2233-487A-8F4A-45F1F5DC91AF}"/>
    <hyperlink ref="A48" r:id="rId5" display="https://www.worldometers.info/coronavirus/usa/texas/" xr:uid="{A483836B-BF38-4FCC-9236-1E1EC3BBB4CF}"/>
    <hyperlink ref="A21" r:id="rId6" display="https://www.worldometers.info/coronavirus/usa/louisiana/" xr:uid="{CA58E8D9-7CE2-4C10-99B8-F1FD3DBFE075}"/>
    <hyperlink ref="A39" r:id="rId7" display="https://www.worldometers.info/coronavirus/usa/ohio/" xr:uid="{5EDA9843-53E8-4325-A292-0BB0A82BAAB6}"/>
    <hyperlink ref="A53" r:id="rId8" display="https://www.worldometers.info/coronavirus/usa/washington/" xr:uid="{94881B20-520A-4A1A-86A3-DBEEEE3BBED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topLeftCell="A16" workbookViewId="0">
      <selection activeCell="B48" sqref="B48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290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362</v>
      </c>
    </row>
    <row r="5" spans="1:3" ht="13" thickBot="1" x14ac:dyDescent="0.4">
      <c r="A5" s="36" t="s">
        <v>34</v>
      </c>
      <c r="B5" s="3" t="s">
        <v>34</v>
      </c>
      <c r="C5" s="41">
        <v>76</v>
      </c>
    </row>
    <row r="6" spans="1:3" ht="15" thickBot="1" x14ac:dyDescent="0.4">
      <c r="A6" s="36" t="s">
        <v>10</v>
      </c>
      <c r="B6" s="57" t="s">
        <v>10</v>
      </c>
      <c r="C6" s="41">
        <v>2215</v>
      </c>
    </row>
    <row r="7" spans="1:3" ht="13" thickBot="1" x14ac:dyDescent="0.4">
      <c r="A7" s="36" t="s">
        <v>18</v>
      </c>
      <c r="B7" s="3" t="s">
        <v>18</v>
      </c>
      <c r="C7" s="41">
        <v>842</v>
      </c>
    </row>
    <row r="8" spans="1:3" ht="13" thickBot="1" x14ac:dyDescent="0.4">
      <c r="A8" s="36" t="s">
        <v>23</v>
      </c>
      <c r="B8" s="3" t="s">
        <v>23</v>
      </c>
      <c r="C8" s="41">
        <v>2495</v>
      </c>
    </row>
    <row r="9" spans="1:3" ht="13" thickBot="1" x14ac:dyDescent="0.4">
      <c r="A9" s="36" t="s">
        <v>43</v>
      </c>
      <c r="B9" s="3" t="s">
        <v>43</v>
      </c>
      <c r="C9" s="41">
        <v>177</v>
      </c>
    </row>
    <row r="10" spans="1:3" ht="13" thickBot="1" x14ac:dyDescent="0.4">
      <c r="A10" s="36" t="s">
        <v>95</v>
      </c>
      <c r="B10" s="3" t="s">
        <v>63</v>
      </c>
      <c r="C10" s="41">
        <v>251</v>
      </c>
    </row>
    <row r="11" spans="1:3" ht="15" thickBot="1" x14ac:dyDescent="0.4">
      <c r="A11" s="36" t="s">
        <v>13</v>
      </c>
      <c r="B11" s="57" t="s">
        <v>13</v>
      </c>
      <c r="C11" s="41">
        <v>1379</v>
      </c>
    </row>
    <row r="12" spans="1:3" ht="13" thickBot="1" x14ac:dyDescent="0.4">
      <c r="A12" s="36" t="s">
        <v>16</v>
      </c>
      <c r="B12" s="3" t="s">
        <v>16</v>
      </c>
      <c r="C12" s="41">
        <v>1179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17</v>
      </c>
    </row>
    <row r="15" spans="1:3" ht="13" thickBot="1" x14ac:dyDescent="0.4">
      <c r="A15" s="36" t="s">
        <v>49</v>
      </c>
      <c r="B15" s="3" t="s">
        <v>49</v>
      </c>
      <c r="C15" s="41">
        <v>64</v>
      </c>
    </row>
    <row r="16" spans="1:3" ht="13" thickBot="1" x14ac:dyDescent="0.4">
      <c r="A16" s="36" t="s">
        <v>12</v>
      </c>
      <c r="B16" s="3" t="s">
        <v>12</v>
      </c>
      <c r="C16" s="41">
        <v>2618</v>
      </c>
    </row>
    <row r="17" spans="1:3" ht="13" thickBot="1" x14ac:dyDescent="0.4">
      <c r="A17" s="36" t="s">
        <v>27</v>
      </c>
      <c r="B17" s="3" t="s">
        <v>27</v>
      </c>
      <c r="C17" s="41">
        <v>1246</v>
      </c>
    </row>
    <row r="18" spans="1:3" ht="13" thickBot="1" x14ac:dyDescent="0.4">
      <c r="A18" s="36" t="s">
        <v>41</v>
      </c>
      <c r="B18" s="3" t="s">
        <v>41</v>
      </c>
      <c r="C18" s="41">
        <v>184</v>
      </c>
    </row>
    <row r="19" spans="1:3" ht="13" thickBot="1" x14ac:dyDescent="0.4">
      <c r="A19" s="36" t="s">
        <v>45</v>
      </c>
      <c r="B19" s="3" t="s">
        <v>45</v>
      </c>
      <c r="C19" s="41">
        <v>143</v>
      </c>
    </row>
    <row r="20" spans="1:3" ht="13" thickBot="1" x14ac:dyDescent="0.4">
      <c r="A20" s="36" t="s">
        <v>38</v>
      </c>
      <c r="B20" s="3" t="s">
        <v>38</v>
      </c>
      <c r="C20" s="41">
        <v>253</v>
      </c>
    </row>
    <row r="21" spans="1:3" ht="15" thickBot="1" x14ac:dyDescent="0.4">
      <c r="A21" s="36" t="s">
        <v>14</v>
      </c>
      <c r="B21" s="57" t="s">
        <v>14</v>
      </c>
      <c r="C21" s="41">
        <v>2012</v>
      </c>
    </row>
    <row r="22" spans="1:3" ht="13" thickBot="1" x14ac:dyDescent="0.4">
      <c r="B22" s="3" t="s">
        <v>39</v>
      </c>
      <c r="C22" s="41">
        <v>57</v>
      </c>
    </row>
    <row r="23" spans="1:3" ht="13" thickBot="1" x14ac:dyDescent="0.4">
      <c r="A23" s="36" t="s">
        <v>26</v>
      </c>
      <c r="B23" s="3" t="s">
        <v>26</v>
      </c>
      <c r="C23" s="41">
        <v>1281</v>
      </c>
    </row>
    <row r="24" spans="1:3" ht="13" thickBot="1" x14ac:dyDescent="0.4">
      <c r="A24" s="36" t="s">
        <v>17</v>
      </c>
      <c r="B24" s="3" t="s">
        <v>17</v>
      </c>
      <c r="C24" s="41">
        <v>4004</v>
      </c>
    </row>
    <row r="25" spans="1:3" ht="13" thickBot="1" x14ac:dyDescent="0.4">
      <c r="A25" s="36" t="s">
        <v>11</v>
      </c>
      <c r="B25" s="3" t="s">
        <v>11</v>
      </c>
      <c r="C25" s="41">
        <v>4049</v>
      </c>
    </row>
    <row r="26" spans="1:3" ht="13" thickBot="1" x14ac:dyDescent="0.4">
      <c r="A26" s="36" t="s">
        <v>32</v>
      </c>
      <c r="B26" s="3" t="s">
        <v>32</v>
      </c>
      <c r="C26" s="41">
        <v>419</v>
      </c>
    </row>
    <row r="27" spans="1:3" ht="13" thickBot="1" x14ac:dyDescent="0.4">
      <c r="A27" s="36" t="s">
        <v>30</v>
      </c>
      <c r="B27" s="3" t="s">
        <v>30</v>
      </c>
      <c r="C27" s="41">
        <v>303</v>
      </c>
    </row>
    <row r="28" spans="1:3" ht="13" thickBot="1" x14ac:dyDescent="0.4">
      <c r="A28" s="36" t="s">
        <v>35</v>
      </c>
      <c r="B28" s="3" t="s">
        <v>35</v>
      </c>
      <c r="C28" s="41">
        <v>377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78</v>
      </c>
    </row>
    <row r="31" spans="1:3" ht="13" thickBot="1" x14ac:dyDescent="0.4">
      <c r="A31" s="36" t="s">
        <v>31</v>
      </c>
      <c r="B31" s="3" t="s">
        <v>31</v>
      </c>
      <c r="C31" s="41">
        <v>262</v>
      </c>
    </row>
    <row r="32" spans="1:3" ht="13" thickBot="1" x14ac:dyDescent="0.4">
      <c r="A32" s="36" t="s">
        <v>42</v>
      </c>
      <c r="B32" s="3" t="s">
        <v>42</v>
      </c>
      <c r="C32" s="41">
        <v>86</v>
      </c>
    </row>
    <row r="33" spans="1:3" ht="15" thickBot="1" x14ac:dyDescent="0.4">
      <c r="A33" s="36" t="s">
        <v>8</v>
      </c>
      <c r="B33" s="57" t="s">
        <v>8</v>
      </c>
      <c r="C33" s="41">
        <v>7886</v>
      </c>
    </row>
    <row r="34" spans="1:3" ht="13" thickBot="1" x14ac:dyDescent="0.4">
      <c r="A34" s="36" t="s">
        <v>44</v>
      </c>
      <c r="B34" s="3" t="s">
        <v>44</v>
      </c>
      <c r="C34" s="41">
        <v>151</v>
      </c>
    </row>
    <row r="35" spans="1:3" ht="13" thickBot="1" x14ac:dyDescent="0.4">
      <c r="A35" s="36" t="s">
        <v>7</v>
      </c>
      <c r="B35" s="3" t="s">
        <v>7</v>
      </c>
      <c r="C35" s="41">
        <v>24648</v>
      </c>
    </row>
    <row r="36" spans="1:3" ht="13" thickBot="1" x14ac:dyDescent="0.4">
      <c r="A36" s="36" t="s">
        <v>24</v>
      </c>
      <c r="B36" s="3" t="s">
        <v>24</v>
      </c>
      <c r="C36" s="41">
        <v>432</v>
      </c>
    </row>
    <row r="37" spans="1:3" ht="13" thickBot="1" x14ac:dyDescent="0.4">
      <c r="B37" s="3" t="s">
        <v>53</v>
      </c>
      <c r="C37" s="41">
        <v>25</v>
      </c>
    </row>
    <row r="38" spans="1:3" ht="15" thickBot="1" x14ac:dyDescent="0.4">
      <c r="A38" s="36" t="s">
        <v>21</v>
      </c>
      <c r="B38" s="57" t="s">
        <v>21</v>
      </c>
      <c r="C38" s="41">
        <v>1040</v>
      </c>
    </row>
    <row r="39" spans="1:3" ht="13" thickBot="1" x14ac:dyDescent="0.4">
      <c r="A39" s="36" t="s">
        <v>46</v>
      </c>
      <c r="B39" s="3" t="s">
        <v>46</v>
      </c>
      <c r="C39" s="41">
        <v>238</v>
      </c>
    </row>
    <row r="40" spans="1:3" ht="13" thickBot="1" x14ac:dyDescent="0.4">
      <c r="A40" s="36" t="s">
        <v>37</v>
      </c>
      <c r="B40" s="3" t="s">
        <v>37</v>
      </c>
      <c r="C40" s="41">
        <v>109</v>
      </c>
    </row>
    <row r="41" spans="1:3" ht="15" thickBot="1" x14ac:dyDescent="0.4">
      <c r="A41" s="36" t="s">
        <v>19</v>
      </c>
      <c r="B41" s="57" t="s">
        <v>19</v>
      </c>
      <c r="C41" s="41">
        <v>2832</v>
      </c>
    </row>
    <row r="42" spans="1:3" ht="13" thickBot="1" x14ac:dyDescent="0.4">
      <c r="A42" s="36" t="s">
        <v>65</v>
      </c>
      <c r="B42" s="3" t="s">
        <v>65</v>
      </c>
      <c r="C42" s="41">
        <v>97</v>
      </c>
    </row>
    <row r="43" spans="1:3" ht="13" thickBot="1" x14ac:dyDescent="0.4">
      <c r="B43" s="3" t="s">
        <v>40</v>
      </c>
      <c r="C43" s="41">
        <v>320</v>
      </c>
    </row>
    <row r="44" spans="1:3" ht="13" thickBot="1" x14ac:dyDescent="0.4">
      <c r="A44" s="36" t="s">
        <v>25</v>
      </c>
      <c r="B44" s="3" t="s">
        <v>25</v>
      </c>
      <c r="C44" s="41">
        <v>275</v>
      </c>
    </row>
    <row r="45" spans="1:3" ht="13" thickBot="1" x14ac:dyDescent="0.4">
      <c r="A45" s="36" t="s">
        <v>54</v>
      </c>
      <c r="B45" s="3" t="s">
        <v>54</v>
      </c>
      <c r="C45" s="41">
        <v>21</v>
      </c>
    </row>
    <row r="46" spans="1:3" ht="13" thickBot="1" x14ac:dyDescent="0.4">
      <c r="A46" s="36" t="s">
        <v>20</v>
      </c>
      <c r="B46" s="3" t="s">
        <v>20</v>
      </c>
      <c r="C46" s="41">
        <v>210</v>
      </c>
    </row>
    <row r="47" spans="1:3" ht="15" thickBot="1" x14ac:dyDescent="0.4">
      <c r="A47" s="36" t="s">
        <v>15</v>
      </c>
      <c r="B47" s="57" t="s">
        <v>15</v>
      </c>
      <c r="C47" s="41">
        <v>889</v>
      </c>
    </row>
    <row r="48" spans="1:3" ht="13" thickBot="1" x14ac:dyDescent="0.4">
      <c r="A48" s="36" t="s">
        <v>28</v>
      </c>
      <c r="B48" s="3" t="s">
        <v>28</v>
      </c>
      <c r="C48" s="41">
        <v>50</v>
      </c>
    </row>
    <row r="49" spans="1:3" ht="13" thickBot="1" x14ac:dyDescent="0.4">
      <c r="A49" s="36" t="s">
        <v>48</v>
      </c>
      <c r="B49" s="3" t="s">
        <v>48</v>
      </c>
      <c r="C49" s="41">
        <v>52</v>
      </c>
    </row>
    <row r="50" spans="1:3" ht="13" thickBot="1" x14ac:dyDescent="0.4">
      <c r="A50" s="36" t="s">
        <v>29</v>
      </c>
      <c r="B50" s="3" t="s">
        <v>29</v>
      </c>
      <c r="C50" s="41">
        <v>660</v>
      </c>
    </row>
    <row r="51" spans="1:3" ht="15" thickBot="1" x14ac:dyDescent="0.4">
      <c r="A51" s="36" t="s">
        <v>9</v>
      </c>
      <c r="B51" s="57" t="s">
        <v>9</v>
      </c>
      <c r="C51" s="41">
        <v>837</v>
      </c>
    </row>
    <row r="52" spans="1:3" ht="13" thickBot="1" x14ac:dyDescent="0.4">
      <c r="B52" s="3" t="s">
        <v>56</v>
      </c>
      <c r="C52" s="41">
        <v>50</v>
      </c>
    </row>
    <row r="53" spans="1:3" ht="13" thickBot="1" x14ac:dyDescent="0.4">
      <c r="A53" s="36" t="s">
        <v>22</v>
      </c>
      <c r="B53" s="3" t="s">
        <v>22</v>
      </c>
      <c r="C53" s="41">
        <v>339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7" spans="1:3" ht="13" thickBot="1" x14ac:dyDescent="0.4"/>
    <row r="58" spans="1:3" ht="15" thickBot="1" x14ac:dyDescent="0.4">
      <c r="B58" s="3"/>
      <c r="C58" s="50"/>
    </row>
    <row r="59" spans="1:3" ht="15" thickBot="1" x14ac:dyDescent="0.4">
      <c r="B59" s="3"/>
      <c r="C59" s="50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8578678B-CEC8-49FD-8853-7BB8B536EFEE}"/>
    <hyperlink ref="B6" r:id="rId2" display="https://www.worldometers.info/coronavirus/usa/california/" xr:uid="{2604E8A8-8BF4-477B-8D36-FB1A32C93C13}"/>
    <hyperlink ref="B41" r:id="rId3" display="https://www.worldometers.info/coronavirus/usa/pennsylvania/" xr:uid="{58A5774B-4E4C-4DFC-A752-E9AA27153FED}"/>
    <hyperlink ref="B11" r:id="rId4" display="https://www.worldometers.info/coronavirus/usa/florida/" xr:uid="{92AA888E-83FA-40FF-917B-DD94456B4D3A}"/>
    <hyperlink ref="B47" r:id="rId5" display="https://www.worldometers.info/coronavirus/usa/texas/" xr:uid="{535EE130-FBDA-40F1-B425-A44A652E415C}"/>
    <hyperlink ref="B21" r:id="rId6" display="https://www.worldometers.info/coronavirus/usa/louisiana/" xr:uid="{8C4F8C91-0E6E-446F-95AA-D38322D8C637}"/>
    <hyperlink ref="B38" r:id="rId7" display="https://www.worldometers.info/coronavirus/usa/ohio/" xr:uid="{35587EEB-579A-4087-BBD3-065360116C7D}"/>
    <hyperlink ref="B51" r:id="rId8" display="https://www.worldometers.info/coronavirus/usa/washington/" xr:uid="{9BCFD329-88FE-4949-89AA-9EB5A46FB848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2020-05-04T09:33:01Z</dcterms:modified>
</cp:coreProperties>
</file>