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6A34CB42-FE09-4BC4-B662-DF44D86C5A23}" xr6:coauthVersionLast="45" xr6:coauthVersionMax="45" xr10:uidLastSave="{CCEF3E0F-2476-40DB-82D6-E073D111EDCD}"/>
  <bookViews>
    <workbookView xWindow="9645" yWindow="-18465" windowWidth="24855" windowHeight="1648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Updates'!$A$1:$V$50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34" i="3"/>
  <c r="N52" i="3"/>
  <c r="N4" i="3"/>
  <c r="N6" i="3"/>
  <c r="N7" i="3"/>
  <c r="N19" i="3"/>
  <c r="N39" i="3"/>
  <c r="N35" i="3"/>
  <c r="N40" i="3"/>
  <c r="N15" i="3"/>
  <c r="N36" i="3"/>
  <c r="N33" i="3"/>
  <c r="N47" i="3"/>
  <c r="N16" i="3"/>
  <c r="N54" i="3"/>
  <c r="N18" i="3"/>
  <c r="N43" i="3"/>
  <c r="N48" i="3"/>
  <c r="N27" i="3"/>
  <c r="N22" i="3"/>
  <c r="N17" i="3"/>
  <c r="N32" i="3"/>
  <c r="N53" i="3"/>
  <c r="N51" i="3"/>
  <c r="N13" i="3"/>
  <c r="N29" i="3"/>
  <c r="N11" i="3"/>
  <c r="N30" i="3"/>
  <c r="N31" i="3"/>
  <c r="N55" i="3"/>
  <c r="N9" i="3"/>
  <c r="N44" i="3"/>
  <c r="N14" i="3"/>
  <c r="N2" i="3"/>
  <c r="N37" i="3"/>
  <c r="N25" i="3"/>
  <c r="N5" i="3"/>
  <c r="N24" i="3"/>
  <c r="N41" i="3"/>
  <c r="N42" i="3"/>
  <c r="N26" i="3"/>
  <c r="N20" i="3"/>
  <c r="N45" i="3"/>
  <c r="N46" i="3"/>
  <c r="N12" i="3"/>
  <c r="N50" i="3"/>
  <c r="N49" i="3"/>
  <c r="N21" i="3"/>
  <c r="N28" i="3"/>
  <c r="N8" i="3"/>
  <c r="N3" i="3"/>
  <c r="N38" i="3"/>
  <c r="N23" i="3"/>
  <c r="N56" i="3"/>
  <c r="N10" i="3"/>
  <c r="M2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L2" i="3" l="1"/>
  <c r="L19" i="3"/>
  <c r="L42" i="3"/>
  <c r="L25" i="3"/>
  <c r="L8" i="3"/>
  <c r="L29" i="3"/>
  <c r="L34" i="3"/>
  <c r="L13" i="3"/>
  <c r="L30" i="3"/>
  <c r="L53" i="3"/>
  <c r="L16" i="3"/>
  <c r="L23" i="3"/>
  <c r="L41" i="3"/>
  <c r="L4" i="3"/>
  <c r="L43" i="3"/>
  <c r="L7" i="3"/>
  <c r="L38" i="3"/>
  <c r="L56" i="3"/>
  <c r="L31" i="3"/>
  <c r="L37" i="3"/>
  <c r="L40" i="3"/>
  <c r="L55" i="3"/>
  <c r="L46" i="3"/>
  <c r="L28" i="3"/>
  <c r="L35" i="3"/>
  <c r="L33" i="3"/>
  <c r="L32" i="3"/>
  <c r="L3" i="3"/>
  <c r="L12" i="3"/>
  <c r="L52" i="3"/>
  <c r="L48" i="3"/>
  <c r="L5" i="3"/>
  <c r="L24" i="3"/>
  <c r="L18" i="3"/>
  <c r="L22" i="3"/>
  <c r="L15" i="3"/>
  <c r="L17" i="3"/>
  <c r="L47" i="3"/>
  <c r="L21" i="3"/>
  <c r="L44" i="3"/>
  <c r="L9" i="3"/>
  <c r="L45" i="3"/>
  <c r="L50" i="3"/>
  <c r="L10" i="3"/>
  <c r="L49" i="3"/>
  <c r="L27" i="3"/>
  <c r="L20" i="3"/>
  <c r="L36" i="3"/>
  <c r="L14" i="3"/>
  <c r="L11" i="3"/>
  <c r="L51" i="3"/>
  <c r="L26" i="3"/>
  <c r="L6" i="3"/>
  <c r="L54" i="3"/>
  <c r="M47" i="3" l="1"/>
  <c r="M28" i="3"/>
  <c r="M31" i="3"/>
  <c r="M45" i="3"/>
  <c r="M34" i="3"/>
  <c r="M11" i="3"/>
  <c r="M21" i="3"/>
  <c r="M41" i="3"/>
  <c r="M55" i="3"/>
  <c r="M17" i="3"/>
  <c r="M33" i="3"/>
  <c r="M56" i="3"/>
  <c r="M35" i="3"/>
  <c r="M6" i="3"/>
  <c r="M39" i="3"/>
  <c r="M16" i="3"/>
  <c r="M40" i="3"/>
  <c r="M14" i="3"/>
  <c r="M19" i="3"/>
  <c r="M9" i="3"/>
  <c r="M37" i="3"/>
  <c r="M29" i="3"/>
  <c r="M22" i="3"/>
  <c r="M4" i="3"/>
  <c r="M23" i="3"/>
  <c r="M20" i="3"/>
  <c r="M30" i="3"/>
  <c r="M12" i="3"/>
  <c r="M3" i="3"/>
  <c r="M13" i="3"/>
  <c r="M18" i="3"/>
  <c r="M32" i="3"/>
  <c r="M49" i="3"/>
  <c r="M48" i="3"/>
  <c r="M36" i="3"/>
  <c r="M51" i="3"/>
  <c r="M24" i="3"/>
  <c r="M38" i="3"/>
  <c r="M7" i="3"/>
  <c r="M54" i="3"/>
  <c r="M15" i="3"/>
  <c r="M27" i="3"/>
  <c r="M52" i="3"/>
  <c r="M5" i="3"/>
  <c r="M46" i="3"/>
  <c r="M26" i="3"/>
  <c r="M10" i="3"/>
  <c r="M50" i="3"/>
  <c r="M8" i="3"/>
  <c r="M53" i="3"/>
  <c r="M44" i="3"/>
  <c r="M42" i="3"/>
  <c r="M43" i="3"/>
  <c r="M25" i="3"/>
  <c r="L39" i="3" l="1"/>
  <c r="N5" i="1" l="1"/>
  <c r="N6" i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N22" i="1"/>
  <c r="N23" i="1"/>
  <c r="O23" i="1" s="1"/>
  <c r="N24" i="1"/>
  <c r="O24" i="1" s="1"/>
  <c r="N25" i="1"/>
  <c r="O25" i="1" s="1"/>
  <c r="N26" i="1"/>
  <c r="N27" i="1"/>
  <c r="O27" i="1" s="1"/>
  <c r="N28" i="1"/>
  <c r="N29" i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N38" i="1"/>
  <c r="N39" i="1"/>
  <c r="O39" i="1" s="1"/>
  <c r="N40" i="1"/>
  <c r="O40" i="1" s="1"/>
  <c r="N41" i="1"/>
  <c r="O41" i="1" s="1"/>
  <c r="N42" i="1"/>
  <c r="O42" i="1" s="1"/>
  <c r="N43" i="1"/>
  <c r="O43" i="1" s="1"/>
  <c r="N44" i="1"/>
  <c r="N45" i="1"/>
  <c r="N46" i="1"/>
  <c r="N47" i="1"/>
  <c r="O47" i="1" s="1"/>
  <c r="N48" i="1"/>
  <c r="O48" i="1" s="1"/>
  <c r="O45" i="1" l="1"/>
  <c r="O26" i="1"/>
  <c r="O44" i="1"/>
  <c r="O29" i="1"/>
  <c r="O6" i="1"/>
  <c r="O28" i="1"/>
  <c r="O21" i="1"/>
  <c r="O13" i="1"/>
  <c r="O37" i="1"/>
  <c r="O22" i="1"/>
  <c r="O46" i="1"/>
  <c r="O38" i="1"/>
  <c r="O5" i="1"/>
  <c r="U2" i="1"/>
  <c r="N49" i="1" l="1"/>
  <c r="O49" i="1" l="1"/>
  <c r="U9" i="1"/>
  <c r="V9" i="1" s="1"/>
  <c r="U43" i="1"/>
  <c r="V43" i="1" s="1"/>
  <c r="U45" i="1"/>
  <c r="V45" i="1" s="1"/>
  <c r="U20" i="1"/>
  <c r="V20" i="1" s="1"/>
  <c r="U15" i="1"/>
  <c r="V15" i="1" s="1"/>
  <c r="U22" i="1"/>
  <c r="V22" i="1" s="1"/>
  <c r="U32" i="1"/>
  <c r="V32" i="1" s="1"/>
  <c r="U27" i="1"/>
  <c r="V27" i="1" s="1"/>
  <c r="U31" i="1"/>
  <c r="V31" i="1" s="1"/>
  <c r="U25" i="1"/>
  <c r="V25" i="1" s="1"/>
  <c r="U16" i="1"/>
  <c r="V16" i="1" s="1"/>
  <c r="U18" i="1"/>
  <c r="V18" i="1" s="1"/>
  <c r="U13" i="1"/>
  <c r="V13" i="1" s="1"/>
  <c r="U17" i="1"/>
  <c r="V17" i="1" s="1"/>
  <c r="U33" i="1"/>
  <c r="V33" i="1" s="1"/>
  <c r="U42" i="1"/>
  <c r="V42" i="1" s="1"/>
  <c r="U8" i="1"/>
  <c r="V8" i="1" s="1"/>
  <c r="U24" i="1"/>
  <c r="V24" i="1" s="1"/>
  <c r="U40" i="1"/>
  <c r="V40" i="1" s="1"/>
  <c r="U19" i="1"/>
  <c r="V19" i="1" s="1"/>
  <c r="U48" i="1"/>
  <c r="V48" i="1" s="1"/>
  <c r="U26" i="1"/>
  <c r="V26" i="1" s="1"/>
  <c r="U21" i="1"/>
  <c r="V21" i="1" s="1"/>
  <c r="U12" i="1"/>
  <c r="V12" i="1" s="1"/>
  <c r="U46" i="1"/>
  <c r="V46" i="1" s="1"/>
  <c r="U41" i="1"/>
  <c r="V41" i="1" s="1"/>
  <c r="U11" i="1"/>
  <c r="V11" i="1" s="1"/>
  <c r="U34" i="1"/>
  <c r="V34" i="1" s="1"/>
  <c r="U29" i="1"/>
  <c r="V29" i="1" s="1"/>
  <c r="U36" i="1"/>
  <c r="V36" i="1" s="1"/>
  <c r="U47" i="1"/>
  <c r="V47" i="1" s="1"/>
  <c r="U6" i="1"/>
  <c r="V6" i="1" s="1"/>
  <c r="U38" i="1"/>
  <c r="V38" i="1" s="1"/>
  <c r="U35" i="1"/>
  <c r="V35" i="1" s="1"/>
  <c r="U10" i="1"/>
  <c r="V10" i="1" s="1"/>
  <c r="U44" i="1"/>
  <c r="V44" i="1" s="1"/>
  <c r="U5" i="1"/>
  <c r="V5" i="1" s="1"/>
  <c r="U37" i="1"/>
  <c r="V37" i="1" s="1"/>
  <c r="U28" i="1"/>
  <c r="V28" i="1" s="1"/>
  <c r="U7" i="1"/>
  <c r="V7" i="1" s="1"/>
  <c r="U39" i="1"/>
  <c r="V39" i="1" s="1"/>
  <c r="U14" i="1"/>
  <c r="V14" i="1" s="1"/>
  <c r="U30" i="1"/>
  <c r="V30" i="1" s="1"/>
  <c r="U23" i="1"/>
  <c r="V23" i="1" s="1"/>
  <c r="S37" i="1"/>
  <c r="S21" i="1"/>
  <c r="S48" i="1"/>
  <c r="S40" i="1"/>
  <c r="S32" i="1"/>
  <c r="S24" i="1"/>
  <c r="S16" i="1"/>
  <c r="S8" i="1"/>
  <c r="S42" i="1"/>
  <c r="S34" i="1"/>
  <c r="S26" i="1"/>
  <c r="S18" i="1"/>
  <c r="S10" i="1"/>
  <c r="S13" i="1"/>
  <c r="S5" i="1"/>
  <c r="S47" i="1"/>
  <c r="S39" i="1"/>
  <c r="S31" i="1"/>
  <c r="S15" i="1"/>
  <c r="S7" i="1"/>
  <c r="S44" i="1"/>
  <c r="S36" i="1"/>
  <c r="S28" i="1"/>
  <c r="S20" i="1"/>
  <c r="S12" i="1"/>
  <c r="S29" i="1"/>
  <c r="S41" i="1"/>
  <c r="S25" i="1"/>
  <c r="S9" i="1"/>
  <c r="S38" i="1"/>
  <c r="S30" i="1"/>
  <c r="S22" i="1"/>
  <c r="S14" i="1"/>
  <c r="S6" i="1"/>
  <c r="S45" i="1"/>
  <c r="S33" i="1"/>
  <c r="S17" i="1"/>
  <c r="S46" i="1"/>
  <c r="S49" i="1" s="1"/>
  <c r="S43" i="1"/>
  <c r="S35" i="1"/>
  <c r="S27" i="1"/>
  <c r="S19" i="1"/>
  <c r="S11" i="1"/>
  <c r="S23" i="1"/>
  <c r="T42" i="1"/>
  <c r="T46" i="1"/>
  <c r="T49" i="1" s="1"/>
  <c r="T45" i="1"/>
  <c r="T37" i="1"/>
  <c r="T29" i="1"/>
  <c r="T21" i="1"/>
  <c r="T13" i="1"/>
  <c r="T5" i="1"/>
  <c r="T18" i="1"/>
  <c r="T47" i="1"/>
  <c r="T15" i="1"/>
  <c r="T7" i="1"/>
  <c r="T39" i="1"/>
  <c r="T31" i="1"/>
  <c r="T44" i="1"/>
  <c r="T36" i="1"/>
  <c r="T28" i="1"/>
  <c r="T20" i="1"/>
  <c r="T12" i="1"/>
  <c r="T34" i="1"/>
  <c r="T10" i="1"/>
  <c r="T41" i="1"/>
  <c r="T33" i="1"/>
  <c r="T25" i="1"/>
  <c r="T17" i="1"/>
  <c r="T9" i="1"/>
  <c r="T30" i="1"/>
  <c r="T14" i="1"/>
  <c r="T43" i="1"/>
  <c r="T35" i="1"/>
  <c r="T27" i="1"/>
  <c r="T19" i="1"/>
  <c r="T11" i="1"/>
  <c r="T26" i="1"/>
  <c r="T38" i="1"/>
  <c r="T22" i="1"/>
  <c r="T6" i="1"/>
  <c r="T48" i="1"/>
  <c r="T40" i="1"/>
  <c r="T32" i="1"/>
  <c r="T24" i="1"/>
  <c r="T16" i="1"/>
  <c r="T8" i="1"/>
  <c r="T23" i="1"/>
  <c r="R8" i="1"/>
  <c r="R43" i="1"/>
  <c r="R35" i="1"/>
  <c r="R27" i="1"/>
  <c r="R19" i="1"/>
  <c r="R11" i="1"/>
  <c r="R24" i="1"/>
  <c r="R40" i="1"/>
  <c r="R29" i="1"/>
  <c r="R13" i="1"/>
  <c r="R5" i="1"/>
  <c r="R32" i="1"/>
  <c r="R45" i="1"/>
  <c r="R37" i="1"/>
  <c r="R21" i="1"/>
  <c r="R42" i="1"/>
  <c r="R34" i="1"/>
  <c r="R26" i="1"/>
  <c r="R18" i="1"/>
  <c r="R10" i="1"/>
  <c r="R48" i="1"/>
  <c r="R16" i="1"/>
  <c r="R47" i="1"/>
  <c r="R39" i="1"/>
  <c r="R31" i="1"/>
  <c r="R15" i="1"/>
  <c r="R7" i="1"/>
  <c r="R36" i="1"/>
  <c r="R20" i="1"/>
  <c r="R41" i="1"/>
  <c r="R33" i="1"/>
  <c r="R25" i="1"/>
  <c r="R17" i="1"/>
  <c r="R9" i="1"/>
  <c r="R44" i="1"/>
  <c r="R28" i="1"/>
  <c r="R12" i="1"/>
  <c r="R46" i="1"/>
  <c r="R49" i="1" s="1"/>
  <c r="R38" i="1"/>
  <c r="R30" i="1"/>
  <c r="R22" i="1"/>
  <c r="R14" i="1"/>
  <c r="R6" i="1"/>
  <c r="R23" i="1"/>
  <c r="Q19" i="1"/>
  <c r="Q16" i="1"/>
  <c r="Q27" i="1"/>
  <c r="Q20" i="1"/>
  <c r="Q39" i="1"/>
  <c r="Q14" i="1"/>
  <c r="Q46" i="1"/>
  <c r="Q49" i="1" s="1"/>
  <c r="Q21" i="1"/>
  <c r="Q32" i="1"/>
  <c r="Q6" i="1"/>
  <c r="Q22" i="1"/>
  <c r="Q43" i="1"/>
  <c r="Q29" i="1"/>
  <c r="Q40" i="1"/>
  <c r="Q25" i="1"/>
  <c r="Q11" i="1"/>
  <c r="Q26" i="1"/>
  <c r="Q30" i="1"/>
  <c r="Q24" i="1"/>
  <c r="Q44" i="1"/>
  <c r="Q48" i="1"/>
  <c r="Q47" i="1"/>
  <c r="Q12" i="1"/>
  <c r="Q13" i="1"/>
  <c r="Q10" i="1"/>
  <c r="Q31" i="1"/>
  <c r="Q28" i="1"/>
  <c r="Q9" i="1"/>
  <c r="Q35" i="1"/>
  <c r="Q36" i="1"/>
  <c r="Q41" i="1"/>
  <c r="Q5" i="1"/>
  <c r="Q42" i="1"/>
  <c r="Q38" i="1"/>
  <c r="Q17" i="1"/>
  <c r="Q34" i="1"/>
  <c r="Q8" i="1"/>
  <c r="Q18" i="1"/>
  <c r="Q37" i="1"/>
  <c r="Q45" i="1"/>
  <c r="Q33" i="1"/>
  <c r="Q15" i="1"/>
  <c r="Q23" i="1"/>
  <c r="Q7" i="1"/>
  <c r="U49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<sst xmlns="http://schemas.openxmlformats.org/spreadsheetml/2006/main" count="321" uniqueCount="102">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</sst>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3" fillId="3" borderId="7" xfId="0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0" fontId="4" fillId="3" borderId="3" xfId="3" applyFont="1" applyFill="1" applyBorder="1" applyAlignment="1">
      <alignment horizontal="right" vertical="top" wrapText="1"/>
    </xf>
    <xf numFmtId="0" fontId="11" fillId="2" borderId="7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4" workbookViewId="0">
      <selection activeCell="A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55" t="s">
        <v>68</v>
      </c>
      <c r="M1" s="55"/>
      <c r="N1" s="55"/>
      <c r="O1" s="6">
        <v>1.4999999999999999E-2</v>
      </c>
      <c r="P1" s="6"/>
      <c r="Q1" s="56" t="s">
        <v>77</v>
      </c>
      <c r="R1" s="56"/>
      <c r="S1" s="56"/>
      <c r="T1" s="56"/>
      <c r="U1" s="56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8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6" t="s">
        <v>7</v>
      </c>
      <c r="B5" s="1">
        <v>350848</v>
      </c>
      <c r="C5" s="2"/>
      <c r="D5" s="1">
        <v>27290</v>
      </c>
      <c r="E5" s="2"/>
      <c r="F5" s="1">
        <v>264341</v>
      </c>
      <c r="G5" s="1">
        <v>18035</v>
      </c>
      <c r="H5" s="1">
        <v>1403</v>
      </c>
      <c r="I5" s="1">
        <v>1258907</v>
      </c>
      <c r="J5" s="1">
        <v>64713</v>
      </c>
      <c r="K5" s="7"/>
      <c r="L5" s="8"/>
      <c r="M5" s="26">
        <f t="shared" ref="M5:M26" si="0">D5/B5</f>
        <v>7.7782971543232396E-2</v>
      </c>
      <c r="N5" s="4">
        <f t="shared" ref="N5:N26" si="1">D5/$O$1</f>
        <v>1819333.3333333335</v>
      </c>
      <c r="O5" s="5">
        <f t="shared" ref="O5:O26" si="2">ABS(F5-N5)/N5</f>
        <v>0.85470447050201537</v>
      </c>
      <c r="P5" s="5"/>
      <c r="Q5" s="22">
        <f t="shared" ref="Q5:Q26" si="3">$Q$2*$N5</f>
        <v>272900</v>
      </c>
      <c r="R5" s="22">
        <f t="shared" ref="R5:R26" si="4">$R$2*$N5</f>
        <v>1091600</v>
      </c>
      <c r="S5" s="22">
        <f t="shared" ref="S5:S26" si="5">$S$2*$N5</f>
        <v>454833.33333333337</v>
      </c>
      <c r="T5" s="22">
        <f t="shared" ref="T5:T26" si="6">$T$2*$N5</f>
        <v>227416.66666666669</v>
      </c>
      <c r="U5" s="22">
        <f t="shared" ref="U5:U26" si="7">$U$2*$N5</f>
        <v>27290</v>
      </c>
      <c r="V5" s="19">
        <f t="shared" ref="V5:V26" si="8">N5-U5</f>
        <v>1792043.3333333335</v>
      </c>
    </row>
    <row r="6" spans="1:22" ht="15" thickBot="1" x14ac:dyDescent="0.4">
      <c r="A6" s="46" t="s">
        <v>8</v>
      </c>
      <c r="B6" s="1">
        <v>142861</v>
      </c>
      <c r="C6" s="2"/>
      <c r="D6" s="1">
        <v>9727</v>
      </c>
      <c r="E6" s="2"/>
      <c r="F6" s="1">
        <v>129846</v>
      </c>
      <c r="G6" s="1">
        <v>16084</v>
      </c>
      <c r="H6" s="1">
        <v>1095</v>
      </c>
      <c r="I6" s="1">
        <v>441450</v>
      </c>
      <c r="J6" s="1">
        <v>49701</v>
      </c>
      <c r="K6" s="7"/>
      <c r="L6" s="8"/>
      <c r="M6" s="26">
        <f t="shared" si="0"/>
        <v>6.8087161646635544E-2</v>
      </c>
      <c r="N6" s="4">
        <f t="shared" si="1"/>
        <v>648466.66666666674</v>
      </c>
      <c r="O6" s="5">
        <f t="shared" si="2"/>
        <v>0.79976457283849078</v>
      </c>
      <c r="P6" s="5"/>
      <c r="Q6" s="22">
        <f t="shared" si="3"/>
        <v>97270.000000000015</v>
      </c>
      <c r="R6" s="22">
        <f t="shared" si="4"/>
        <v>389080.00000000006</v>
      </c>
      <c r="S6" s="22">
        <f t="shared" si="5"/>
        <v>162116.66666666669</v>
      </c>
      <c r="T6" s="22">
        <f t="shared" si="6"/>
        <v>81058.333333333343</v>
      </c>
      <c r="U6" s="22">
        <f t="shared" si="7"/>
        <v>9727</v>
      </c>
      <c r="V6" s="19">
        <f t="shared" si="8"/>
        <v>638739.66666666674</v>
      </c>
    </row>
    <row r="7" spans="1:22" ht="15" thickBot="1" x14ac:dyDescent="0.4">
      <c r="A7" s="3" t="s">
        <v>12</v>
      </c>
      <c r="B7" s="1">
        <v>84698</v>
      </c>
      <c r="C7" s="2"/>
      <c r="D7" s="1">
        <v>3792</v>
      </c>
      <c r="E7" s="2"/>
      <c r="F7" s="1">
        <v>71681</v>
      </c>
      <c r="G7" s="1">
        <v>6684</v>
      </c>
      <c r="H7" s="2">
        <v>299</v>
      </c>
      <c r="I7" s="1">
        <v>489359</v>
      </c>
      <c r="J7" s="1">
        <v>38618</v>
      </c>
      <c r="K7" s="7"/>
      <c r="L7" s="8"/>
      <c r="M7" s="26">
        <f t="shared" si="0"/>
        <v>4.4770832841389406E-2</v>
      </c>
      <c r="N7" s="4">
        <f t="shared" si="1"/>
        <v>252800</v>
      </c>
      <c r="O7" s="5">
        <f t="shared" si="2"/>
        <v>0.71645174050632909</v>
      </c>
      <c r="P7" s="5"/>
      <c r="Q7" s="22">
        <f t="shared" si="3"/>
        <v>37920</v>
      </c>
      <c r="R7" s="22">
        <f t="shared" si="4"/>
        <v>151680</v>
      </c>
      <c r="S7" s="22">
        <f t="shared" si="5"/>
        <v>63200</v>
      </c>
      <c r="T7" s="22">
        <f t="shared" si="6"/>
        <v>31600</v>
      </c>
      <c r="U7" s="22">
        <f t="shared" si="7"/>
        <v>3792</v>
      </c>
      <c r="V7" s="19">
        <f t="shared" si="8"/>
        <v>249008</v>
      </c>
    </row>
    <row r="8" spans="1:22" ht="15" thickBot="1" x14ac:dyDescent="0.4">
      <c r="A8" s="46" t="s">
        <v>17</v>
      </c>
      <c r="B8" s="1">
        <v>80497</v>
      </c>
      <c r="C8" s="2"/>
      <c r="D8" s="1">
        <v>5315</v>
      </c>
      <c r="E8" s="2"/>
      <c r="F8" s="1">
        <v>47370</v>
      </c>
      <c r="G8" s="1">
        <v>11679</v>
      </c>
      <c r="H8" s="2">
        <v>771</v>
      </c>
      <c r="I8" s="1">
        <v>410032</v>
      </c>
      <c r="J8" s="1">
        <v>59490</v>
      </c>
      <c r="K8" s="7"/>
      <c r="L8" s="8"/>
      <c r="M8" s="26">
        <f t="shared" si="0"/>
        <v>6.6027305365417344E-2</v>
      </c>
      <c r="N8" s="4">
        <f t="shared" si="1"/>
        <v>354333.33333333337</v>
      </c>
      <c r="O8" s="5">
        <f t="shared" si="2"/>
        <v>0.86631232361241772</v>
      </c>
      <c r="P8" s="5"/>
      <c r="Q8" s="22">
        <f t="shared" si="3"/>
        <v>53150.000000000007</v>
      </c>
      <c r="R8" s="22">
        <f t="shared" si="4"/>
        <v>212600.00000000003</v>
      </c>
      <c r="S8" s="22">
        <f t="shared" si="5"/>
        <v>88583.333333333343</v>
      </c>
      <c r="T8" s="22">
        <f t="shared" si="6"/>
        <v>44291.666666666672</v>
      </c>
      <c r="U8" s="22">
        <f t="shared" si="7"/>
        <v>5315</v>
      </c>
      <c r="V8" s="19">
        <f t="shared" si="8"/>
        <v>349018.33333333337</v>
      </c>
    </row>
    <row r="9" spans="1:22" ht="15" thickBot="1" x14ac:dyDescent="0.4">
      <c r="A9" s="46" t="s">
        <v>10</v>
      </c>
      <c r="B9" s="1">
        <v>72905</v>
      </c>
      <c r="C9" s="2"/>
      <c r="D9" s="1">
        <v>2966</v>
      </c>
      <c r="E9" s="2"/>
      <c r="F9" s="1">
        <v>57833</v>
      </c>
      <c r="G9" s="1">
        <v>1845</v>
      </c>
      <c r="H9" s="2">
        <v>75</v>
      </c>
      <c r="I9" s="1">
        <v>1065592</v>
      </c>
      <c r="J9" s="1">
        <v>26969</v>
      </c>
      <c r="K9" s="7"/>
      <c r="L9" s="8"/>
      <c r="M9" s="26">
        <f t="shared" si="0"/>
        <v>4.0683080721486867E-2</v>
      </c>
      <c r="N9" s="4">
        <f t="shared" si="1"/>
        <v>197733.33333333334</v>
      </c>
      <c r="O9" s="5">
        <f t="shared" si="2"/>
        <v>0.70752022926500335</v>
      </c>
      <c r="P9" s="5"/>
      <c r="Q9" s="22">
        <f t="shared" si="3"/>
        <v>29660</v>
      </c>
      <c r="R9" s="22">
        <f t="shared" si="4"/>
        <v>118640</v>
      </c>
      <c r="S9" s="22">
        <f t="shared" si="5"/>
        <v>49433.333333333336</v>
      </c>
      <c r="T9" s="22">
        <f t="shared" si="6"/>
        <v>24716.666666666668</v>
      </c>
      <c r="U9" s="22">
        <f t="shared" si="7"/>
        <v>2966</v>
      </c>
      <c r="V9" s="19">
        <f t="shared" si="8"/>
        <v>194767.33333333334</v>
      </c>
    </row>
    <row r="10" spans="1:22" ht="15" thickBot="1" x14ac:dyDescent="0.4">
      <c r="A10" s="46" t="s">
        <v>19</v>
      </c>
      <c r="B10" s="1">
        <v>62213</v>
      </c>
      <c r="C10" s="2"/>
      <c r="D10" s="1">
        <v>4147</v>
      </c>
      <c r="E10" s="2"/>
      <c r="F10" s="1">
        <v>51560</v>
      </c>
      <c r="G10" s="1">
        <v>4860</v>
      </c>
      <c r="H10" s="2">
        <v>324</v>
      </c>
      <c r="I10" s="1">
        <v>312629</v>
      </c>
      <c r="J10" s="1">
        <v>24420</v>
      </c>
      <c r="K10" s="7"/>
      <c r="L10" s="8"/>
      <c r="M10" s="26">
        <f t="shared" si="0"/>
        <v>6.6658093967498749E-2</v>
      </c>
      <c r="N10" s="4">
        <f t="shared" si="1"/>
        <v>276466.66666666669</v>
      </c>
      <c r="O10" s="5">
        <f t="shared" si="2"/>
        <v>0.81350373764166872</v>
      </c>
      <c r="P10" s="5"/>
      <c r="Q10" s="22">
        <f t="shared" si="3"/>
        <v>41470</v>
      </c>
      <c r="R10" s="22">
        <f t="shared" si="4"/>
        <v>165880</v>
      </c>
      <c r="S10" s="22">
        <f t="shared" si="5"/>
        <v>69116.666666666672</v>
      </c>
      <c r="T10" s="22">
        <f t="shared" si="6"/>
        <v>34558.333333333336</v>
      </c>
      <c r="U10" s="22">
        <f t="shared" si="7"/>
        <v>4147</v>
      </c>
      <c r="V10" s="19">
        <f t="shared" si="8"/>
        <v>272319.66666666669</v>
      </c>
    </row>
    <row r="11" spans="1:22" ht="15" thickBot="1" x14ac:dyDescent="0.4">
      <c r="A11" s="3" t="s">
        <v>11</v>
      </c>
      <c r="B11" s="1">
        <v>48391</v>
      </c>
      <c r="C11" s="2"/>
      <c r="D11" s="1">
        <v>4714</v>
      </c>
      <c r="E11" s="2"/>
      <c r="F11" s="1">
        <v>20991</v>
      </c>
      <c r="G11" s="1">
        <v>4845</v>
      </c>
      <c r="H11" s="2">
        <v>472</v>
      </c>
      <c r="I11" s="1">
        <v>329639</v>
      </c>
      <c r="J11" s="1">
        <v>33007</v>
      </c>
      <c r="K11" s="7"/>
      <c r="L11" s="8"/>
      <c r="M11" s="26">
        <f t="shared" si="0"/>
        <v>9.7414808538777875E-2</v>
      </c>
      <c r="N11" s="4">
        <f t="shared" si="1"/>
        <v>314266.66666666669</v>
      </c>
      <c r="O11" s="5">
        <f t="shared" si="2"/>
        <v>0.93320640644887565</v>
      </c>
      <c r="P11" s="5"/>
      <c r="Q11" s="22">
        <f t="shared" si="3"/>
        <v>47140</v>
      </c>
      <c r="R11" s="22">
        <f t="shared" si="4"/>
        <v>188560</v>
      </c>
      <c r="S11" s="22">
        <f t="shared" si="5"/>
        <v>78566.666666666672</v>
      </c>
      <c r="T11" s="22">
        <f t="shared" si="6"/>
        <v>39283.333333333336</v>
      </c>
      <c r="U11" s="22">
        <f t="shared" si="7"/>
        <v>4714</v>
      </c>
      <c r="V11" s="19">
        <f t="shared" si="8"/>
        <v>309552.66666666669</v>
      </c>
    </row>
    <row r="12" spans="1:22" ht="15" thickBot="1" x14ac:dyDescent="0.4">
      <c r="A12" s="46" t="s">
        <v>15</v>
      </c>
      <c r="B12" s="1">
        <v>43502</v>
      </c>
      <c r="C12" s="2"/>
      <c r="D12" s="1">
        <v>1217</v>
      </c>
      <c r="E12" s="2"/>
      <c r="F12" s="1">
        <v>18602</v>
      </c>
      <c r="G12" s="1">
        <v>1500</v>
      </c>
      <c r="H12" s="2">
        <v>42</v>
      </c>
      <c r="I12" s="1">
        <v>587431</v>
      </c>
      <c r="J12" s="1">
        <v>20259</v>
      </c>
      <c r="K12" s="7"/>
      <c r="L12" s="8"/>
      <c r="M12" s="26">
        <f t="shared" si="0"/>
        <v>2.7975725254011308E-2</v>
      </c>
      <c r="N12" s="4">
        <f t="shared" si="1"/>
        <v>81133.333333333343</v>
      </c>
      <c r="O12" s="5">
        <f t="shared" si="2"/>
        <v>0.77072308956450286</v>
      </c>
      <c r="P12" s="5"/>
      <c r="Q12" s="22">
        <f t="shared" si="3"/>
        <v>12170.000000000002</v>
      </c>
      <c r="R12" s="22">
        <f t="shared" si="4"/>
        <v>48680.000000000007</v>
      </c>
      <c r="S12" s="22">
        <f t="shared" si="5"/>
        <v>20283.333333333336</v>
      </c>
      <c r="T12" s="22">
        <f t="shared" si="6"/>
        <v>10141.666666666668</v>
      </c>
      <c r="U12" s="22">
        <f t="shared" si="7"/>
        <v>1217</v>
      </c>
      <c r="V12" s="19">
        <f t="shared" si="8"/>
        <v>79916.333333333343</v>
      </c>
    </row>
    <row r="13" spans="1:22" ht="15" thickBot="1" x14ac:dyDescent="0.4">
      <c r="A13" s="46" t="s">
        <v>13</v>
      </c>
      <c r="B13" s="1">
        <v>42402</v>
      </c>
      <c r="C13" s="2"/>
      <c r="D13" s="1">
        <v>1829</v>
      </c>
      <c r="E13" s="2"/>
      <c r="F13" s="1">
        <v>33480</v>
      </c>
      <c r="G13" s="1">
        <v>1974</v>
      </c>
      <c r="H13" s="2">
        <v>85</v>
      </c>
      <c r="I13" s="1">
        <v>595495</v>
      </c>
      <c r="J13" s="1">
        <v>27726</v>
      </c>
      <c r="K13" s="7"/>
      <c r="L13" s="8"/>
      <c r="M13" s="26">
        <f t="shared" si="0"/>
        <v>4.3134757794443659E-2</v>
      </c>
      <c r="N13" s="4">
        <f t="shared" si="1"/>
        <v>121933.33333333334</v>
      </c>
      <c r="O13" s="5">
        <f t="shared" si="2"/>
        <v>0.72542372881355932</v>
      </c>
      <c r="P13" s="5"/>
      <c r="Q13" s="22">
        <f t="shared" si="3"/>
        <v>18290</v>
      </c>
      <c r="R13" s="22">
        <f t="shared" si="4"/>
        <v>73160</v>
      </c>
      <c r="S13" s="22">
        <f t="shared" si="5"/>
        <v>30483.333333333336</v>
      </c>
      <c r="T13" s="22">
        <f t="shared" si="6"/>
        <v>15241.666666666668</v>
      </c>
      <c r="U13" s="22">
        <f t="shared" si="7"/>
        <v>1829</v>
      </c>
      <c r="V13" s="19">
        <f t="shared" si="8"/>
        <v>120104.33333333334</v>
      </c>
    </row>
    <row r="14" spans="1:22" ht="15" thickBot="1" x14ac:dyDescent="0.4">
      <c r="A14" s="3" t="s">
        <v>16</v>
      </c>
      <c r="B14" s="1">
        <v>35427</v>
      </c>
      <c r="C14" s="2"/>
      <c r="D14" s="1">
        <v>1517</v>
      </c>
      <c r="E14" s="2"/>
      <c r="F14" s="1">
        <v>33570</v>
      </c>
      <c r="G14" s="1">
        <v>3337</v>
      </c>
      <c r="H14" s="2">
        <v>143</v>
      </c>
      <c r="I14" s="1">
        <v>273904</v>
      </c>
      <c r="J14" s="1">
        <v>25798</v>
      </c>
      <c r="K14" s="8"/>
      <c r="L14" s="8"/>
      <c r="M14" s="26">
        <f t="shared" si="0"/>
        <v>4.282044768114715E-2</v>
      </c>
      <c r="N14" s="4">
        <f t="shared" si="1"/>
        <v>101133.33333333334</v>
      </c>
      <c r="O14" s="5">
        <f t="shared" si="2"/>
        <v>0.6680619644034278</v>
      </c>
      <c r="P14" s="5"/>
      <c r="Q14" s="22">
        <f t="shared" si="3"/>
        <v>15170</v>
      </c>
      <c r="R14" s="22">
        <f t="shared" si="4"/>
        <v>60680</v>
      </c>
      <c r="S14" s="22">
        <f t="shared" si="5"/>
        <v>25283.333333333336</v>
      </c>
      <c r="T14" s="22">
        <f t="shared" si="6"/>
        <v>12641.666666666668</v>
      </c>
      <c r="U14" s="22">
        <f t="shared" si="7"/>
        <v>1517</v>
      </c>
      <c r="V14" s="19">
        <f t="shared" si="8"/>
        <v>99616.333333333343</v>
      </c>
    </row>
    <row r="15" spans="1:22" ht="15" thickBot="1" x14ac:dyDescent="0.4">
      <c r="A15" s="3" t="s">
        <v>23</v>
      </c>
      <c r="B15" s="1">
        <v>34855</v>
      </c>
      <c r="C15" s="2"/>
      <c r="D15" s="1">
        <v>3125</v>
      </c>
      <c r="E15" s="2"/>
      <c r="F15" s="1">
        <v>28801</v>
      </c>
      <c r="G15" s="1">
        <v>9776</v>
      </c>
      <c r="H15" s="2">
        <v>877</v>
      </c>
      <c r="I15" s="1">
        <v>142943</v>
      </c>
      <c r="J15" s="1">
        <v>40093</v>
      </c>
      <c r="K15" s="8"/>
      <c r="L15" s="8"/>
      <c r="M15" s="26">
        <f t="shared" si="0"/>
        <v>8.9657151054368098E-2</v>
      </c>
      <c r="N15" s="4">
        <f t="shared" si="1"/>
        <v>208333.33333333334</v>
      </c>
      <c r="O15" s="5">
        <f t="shared" si="2"/>
        <v>0.86175520000000005</v>
      </c>
      <c r="P15" s="5"/>
      <c r="Q15" s="22">
        <f t="shared" si="3"/>
        <v>31250</v>
      </c>
      <c r="R15" s="22">
        <f t="shared" si="4"/>
        <v>125000</v>
      </c>
      <c r="S15" s="22">
        <f t="shared" si="5"/>
        <v>52083.333333333336</v>
      </c>
      <c r="T15" s="22">
        <f t="shared" si="6"/>
        <v>26041.666666666668</v>
      </c>
      <c r="U15" s="22">
        <f t="shared" si="7"/>
        <v>3125</v>
      </c>
      <c r="V15" s="19">
        <f t="shared" si="8"/>
        <v>205208.33333333334</v>
      </c>
    </row>
    <row r="16" spans="1:22" ht="15" thickBot="1" x14ac:dyDescent="0.4">
      <c r="A16" s="3" t="s">
        <v>26</v>
      </c>
      <c r="B16" s="1">
        <v>34812</v>
      </c>
      <c r="C16" s="2"/>
      <c r="D16" s="1">
        <v>1809</v>
      </c>
      <c r="E16" s="2"/>
      <c r="F16" s="1">
        <v>30547</v>
      </c>
      <c r="G16" s="1">
        <v>5758</v>
      </c>
      <c r="H16" s="2">
        <v>299</v>
      </c>
      <c r="I16" s="1">
        <v>173574</v>
      </c>
      <c r="J16" s="1">
        <v>28710</v>
      </c>
      <c r="K16" s="8"/>
      <c r="L16" s="8"/>
      <c r="M16" s="26">
        <f t="shared" si="0"/>
        <v>5.1964839710444674E-2</v>
      </c>
      <c r="N16" s="4">
        <f t="shared" si="1"/>
        <v>120600</v>
      </c>
      <c r="O16" s="5">
        <f t="shared" si="2"/>
        <v>0.74670812603648429</v>
      </c>
      <c r="P16" s="5"/>
      <c r="Q16" s="22">
        <f t="shared" si="3"/>
        <v>18090</v>
      </c>
      <c r="R16" s="22">
        <f t="shared" si="4"/>
        <v>72360</v>
      </c>
      <c r="S16" s="22">
        <f t="shared" si="5"/>
        <v>30150</v>
      </c>
      <c r="T16" s="22">
        <f t="shared" si="6"/>
        <v>15075</v>
      </c>
      <c r="U16" s="22">
        <f t="shared" si="7"/>
        <v>1809</v>
      </c>
      <c r="V16" s="19">
        <f t="shared" si="8"/>
        <v>118791</v>
      </c>
    </row>
    <row r="17" spans="1:22" ht="15" thickBot="1" x14ac:dyDescent="0.4">
      <c r="A17" s="46" t="s">
        <v>14</v>
      </c>
      <c r="B17" s="1">
        <v>32662</v>
      </c>
      <c r="C17" s="2"/>
      <c r="D17" s="1">
        <v>2381</v>
      </c>
      <c r="E17" s="2"/>
      <c r="F17" s="1">
        <v>7673</v>
      </c>
      <c r="G17" s="1">
        <v>7026</v>
      </c>
      <c r="H17" s="2">
        <v>512</v>
      </c>
      <c r="I17" s="1">
        <v>237904</v>
      </c>
      <c r="J17" s="1">
        <v>51175</v>
      </c>
      <c r="K17" s="7"/>
      <c r="L17" s="8"/>
      <c r="M17" s="26">
        <f t="shared" si="0"/>
        <v>7.2898169126201701E-2</v>
      </c>
      <c r="N17" s="4">
        <f t="shared" si="1"/>
        <v>158733.33333333334</v>
      </c>
      <c r="O17" s="5">
        <f t="shared" si="2"/>
        <v>0.95166106677866447</v>
      </c>
      <c r="P17" s="5"/>
      <c r="Q17" s="22">
        <f t="shared" si="3"/>
        <v>23810</v>
      </c>
      <c r="R17" s="22">
        <f t="shared" si="4"/>
        <v>95240</v>
      </c>
      <c r="S17" s="22">
        <f t="shared" si="5"/>
        <v>39683.333333333336</v>
      </c>
      <c r="T17" s="22">
        <f t="shared" si="6"/>
        <v>19841.666666666668</v>
      </c>
      <c r="U17" s="22">
        <f t="shared" si="7"/>
        <v>2381</v>
      </c>
      <c r="V17" s="19">
        <f t="shared" si="8"/>
        <v>156352.33333333334</v>
      </c>
    </row>
    <row r="18" spans="1:22" ht="15" thickBot="1" x14ac:dyDescent="0.4">
      <c r="A18" s="3" t="s">
        <v>29</v>
      </c>
      <c r="B18" s="1">
        <v>26746</v>
      </c>
      <c r="C18" s="2"/>
      <c r="D18" s="2">
        <v>927</v>
      </c>
      <c r="E18" s="2"/>
      <c r="F18" s="1">
        <v>22265</v>
      </c>
      <c r="G18" s="1">
        <v>3133</v>
      </c>
      <c r="H18" s="2">
        <v>109</v>
      </c>
      <c r="I18" s="1">
        <v>180084</v>
      </c>
      <c r="J18" s="1">
        <v>21098</v>
      </c>
      <c r="K18" s="7"/>
      <c r="L18" s="8"/>
      <c r="M18" s="26">
        <f t="shared" si="0"/>
        <v>3.4659388319748748E-2</v>
      </c>
      <c r="N18" s="4">
        <f t="shared" si="1"/>
        <v>61800</v>
      </c>
      <c r="O18" s="5">
        <f t="shared" si="2"/>
        <v>0.6397249190938511</v>
      </c>
      <c r="P18" s="5"/>
      <c r="Q18" s="22">
        <f t="shared" si="3"/>
        <v>9270</v>
      </c>
      <c r="R18" s="22">
        <f t="shared" si="4"/>
        <v>37080</v>
      </c>
      <c r="S18" s="22">
        <f t="shared" si="5"/>
        <v>15450</v>
      </c>
      <c r="T18" s="22">
        <f t="shared" si="6"/>
        <v>7725</v>
      </c>
      <c r="U18" s="22">
        <f t="shared" si="7"/>
        <v>927</v>
      </c>
      <c r="V18" s="19">
        <f t="shared" si="8"/>
        <v>60873</v>
      </c>
    </row>
    <row r="19" spans="1:22" ht="15" thickBot="1" x14ac:dyDescent="0.4">
      <c r="A19" s="46" t="s">
        <v>21</v>
      </c>
      <c r="B19" s="1">
        <v>25729</v>
      </c>
      <c r="C19" s="2"/>
      <c r="D19" s="1">
        <v>1485</v>
      </c>
      <c r="E19" s="2"/>
      <c r="F19" s="1">
        <v>20076</v>
      </c>
      <c r="G19" s="1">
        <v>2201</v>
      </c>
      <c r="H19" s="2">
        <v>127</v>
      </c>
      <c r="I19" s="1">
        <v>225854</v>
      </c>
      <c r="J19" s="1">
        <v>19322</v>
      </c>
      <c r="K19" s="7"/>
      <c r="L19" s="8"/>
      <c r="M19" s="26">
        <f t="shared" si="0"/>
        <v>5.7716973065412569E-2</v>
      </c>
      <c r="N19" s="4">
        <f t="shared" si="1"/>
        <v>99000</v>
      </c>
      <c r="O19" s="5">
        <f t="shared" si="2"/>
        <v>0.79721212121212126</v>
      </c>
      <c r="P19" s="5"/>
      <c r="Q19" s="22">
        <f t="shared" si="3"/>
        <v>14850</v>
      </c>
      <c r="R19" s="22">
        <f t="shared" si="4"/>
        <v>59400</v>
      </c>
      <c r="S19" s="22">
        <f t="shared" si="5"/>
        <v>24750</v>
      </c>
      <c r="T19" s="22">
        <f t="shared" si="6"/>
        <v>12375</v>
      </c>
      <c r="U19" s="22">
        <f t="shared" si="7"/>
        <v>1485</v>
      </c>
      <c r="V19" s="19">
        <f t="shared" si="8"/>
        <v>97515</v>
      </c>
    </row>
    <row r="20" spans="1:22" ht="15" thickBot="1" x14ac:dyDescent="0.4">
      <c r="A20" s="3" t="s">
        <v>27</v>
      </c>
      <c r="B20" s="1">
        <v>25473</v>
      </c>
      <c r="C20" s="2"/>
      <c r="D20" s="1">
        <v>1619</v>
      </c>
      <c r="E20" s="2"/>
      <c r="F20" s="1">
        <v>21985</v>
      </c>
      <c r="G20" s="1">
        <v>3784</v>
      </c>
      <c r="H20" s="2">
        <v>240</v>
      </c>
      <c r="I20" s="1">
        <v>154083</v>
      </c>
      <c r="J20" s="1">
        <v>22887</v>
      </c>
      <c r="K20" s="7"/>
      <c r="L20" s="8"/>
      <c r="M20" s="26">
        <f t="shared" si="0"/>
        <v>6.3557492246692576E-2</v>
      </c>
      <c r="N20" s="4">
        <f t="shared" si="1"/>
        <v>107933.33333333334</v>
      </c>
      <c r="O20" s="5">
        <f t="shared" si="2"/>
        <v>0.79630945027794942</v>
      </c>
      <c r="P20" s="5"/>
      <c r="Q20" s="22">
        <f t="shared" si="3"/>
        <v>16190</v>
      </c>
      <c r="R20" s="22">
        <f t="shared" si="4"/>
        <v>64760</v>
      </c>
      <c r="S20" s="22">
        <f t="shared" si="5"/>
        <v>26983.333333333336</v>
      </c>
      <c r="T20" s="22">
        <f t="shared" si="6"/>
        <v>13491.666666666668</v>
      </c>
      <c r="U20" s="22">
        <f t="shared" si="7"/>
        <v>1619</v>
      </c>
      <c r="V20" s="19">
        <f t="shared" si="8"/>
        <v>106314.33333333334</v>
      </c>
    </row>
    <row r="21" spans="1:22" ht="15" thickBot="1" x14ac:dyDescent="0.4">
      <c r="A21" s="3" t="s">
        <v>18</v>
      </c>
      <c r="B21" s="1">
        <v>20475</v>
      </c>
      <c r="C21" s="2"/>
      <c r="D21" s="1">
        <v>1062</v>
      </c>
      <c r="E21" s="2"/>
      <c r="F21" s="1">
        <v>18718</v>
      </c>
      <c r="G21" s="1">
        <v>3555</v>
      </c>
      <c r="H21" s="2">
        <v>184</v>
      </c>
      <c r="I21" s="1">
        <v>112505</v>
      </c>
      <c r="J21" s="1">
        <v>19536</v>
      </c>
      <c r="K21" s="8"/>
      <c r="L21" s="8"/>
      <c r="M21" s="26">
        <f t="shared" si="0"/>
        <v>5.186813186813187E-2</v>
      </c>
      <c r="N21" s="4">
        <f t="shared" si="1"/>
        <v>70800</v>
      </c>
      <c r="O21" s="5">
        <f t="shared" si="2"/>
        <v>0.73562146892655367</v>
      </c>
      <c r="P21" s="5"/>
      <c r="Q21" s="22">
        <f t="shared" si="3"/>
        <v>10620</v>
      </c>
      <c r="R21" s="22">
        <f t="shared" si="4"/>
        <v>42480</v>
      </c>
      <c r="S21" s="22">
        <f t="shared" si="5"/>
        <v>17700</v>
      </c>
      <c r="T21" s="22">
        <f t="shared" si="6"/>
        <v>8850</v>
      </c>
      <c r="U21" s="22">
        <f t="shared" si="7"/>
        <v>1062</v>
      </c>
      <c r="V21" s="19">
        <f t="shared" si="8"/>
        <v>69738</v>
      </c>
    </row>
    <row r="22" spans="1:22" ht="15" thickBot="1" x14ac:dyDescent="0.4">
      <c r="A22" s="46" t="s">
        <v>9</v>
      </c>
      <c r="B22" s="1">
        <v>18281</v>
      </c>
      <c r="C22" s="2"/>
      <c r="D22" s="2">
        <v>975</v>
      </c>
      <c r="E22" s="2"/>
      <c r="F22" s="1">
        <v>13040</v>
      </c>
      <c r="G22" s="1">
        <v>2401</v>
      </c>
      <c r="H22" s="2">
        <v>128</v>
      </c>
      <c r="I22" s="1">
        <v>261080</v>
      </c>
      <c r="J22" s="1">
        <v>34285</v>
      </c>
      <c r="K22" s="7"/>
      <c r="L22" s="8"/>
      <c r="M22" s="26">
        <f t="shared" si="0"/>
        <v>5.3334062688036761E-2</v>
      </c>
      <c r="N22" s="4">
        <f t="shared" si="1"/>
        <v>65000</v>
      </c>
      <c r="O22" s="5">
        <f t="shared" si="2"/>
        <v>0.79938461538461536</v>
      </c>
      <c r="P22" s="5"/>
      <c r="Q22" s="22">
        <f t="shared" si="3"/>
        <v>9750</v>
      </c>
      <c r="R22" s="22">
        <f t="shared" si="4"/>
        <v>39000</v>
      </c>
      <c r="S22" s="22">
        <f t="shared" si="5"/>
        <v>16250</v>
      </c>
      <c r="T22" s="22">
        <f t="shared" si="6"/>
        <v>8125</v>
      </c>
      <c r="U22" s="22">
        <f t="shared" si="7"/>
        <v>975</v>
      </c>
      <c r="V22" s="19">
        <f t="shared" si="8"/>
        <v>64025</v>
      </c>
    </row>
    <row r="23" spans="1:22" ht="15" thickBot="1" x14ac:dyDescent="0.4">
      <c r="A23" s="3" t="s">
        <v>20</v>
      </c>
      <c r="B23" s="1">
        <v>16370</v>
      </c>
      <c r="C23" s="2"/>
      <c r="D23" s="2">
        <v>273</v>
      </c>
      <c r="E23" s="2"/>
      <c r="F23" s="1">
        <v>7467</v>
      </c>
      <c r="G23" s="1">
        <v>2397</v>
      </c>
      <c r="H23" s="2">
        <v>40</v>
      </c>
      <c r="I23" s="1">
        <v>292917</v>
      </c>
      <c r="J23" s="1">
        <v>42892</v>
      </c>
      <c r="K23" s="7"/>
      <c r="L23" s="8"/>
      <c r="M23" s="26">
        <f t="shared" si="0"/>
        <v>1.6676847892486257E-2</v>
      </c>
      <c r="N23" s="30">
        <f t="shared" si="1"/>
        <v>18200</v>
      </c>
      <c r="O23" s="31">
        <f t="shared" si="2"/>
        <v>0.5897252747252747</v>
      </c>
      <c r="P23" s="5"/>
      <c r="Q23" s="22">
        <f t="shared" si="3"/>
        <v>2730</v>
      </c>
      <c r="R23" s="22">
        <f t="shared" si="4"/>
        <v>10920</v>
      </c>
      <c r="S23" s="22">
        <f t="shared" si="5"/>
        <v>4550</v>
      </c>
      <c r="T23" s="22">
        <f t="shared" si="6"/>
        <v>2275</v>
      </c>
      <c r="U23" s="22">
        <f t="shared" si="7"/>
        <v>273</v>
      </c>
      <c r="V23" s="19">
        <f t="shared" si="8"/>
        <v>17927</v>
      </c>
    </row>
    <row r="24" spans="1:22" ht="15" thickBot="1" x14ac:dyDescent="0.4">
      <c r="A24" s="3" t="s">
        <v>24</v>
      </c>
      <c r="B24" s="1">
        <v>16351</v>
      </c>
      <c r="C24" s="2"/>
      <c r="D24" s="2">
        <v>625</v>
      </c>
      <c r="E24" s="2"/>
      <c r="F24" s="1">
        <v>6611</v>
      </c>
      <c r="G24" s="1">
        <v>1559</v>
      </c>
      <c r="H24" s="2">
        <v>60</v>
      </c>
      <c r="I24" s="1">
        <v>210457</v>
      </c>
      <c r="J24" s="1">
        <v>20066</v>
      </c>
      <c r="K24" s="7"/>
      <c r="L24" s="8"/>
      <c r="M24" s="26">
        <f t="shared" si="0"/>
        <v>3.82239618371965E-2</v>
      </c>
      <c r="N24" s="4">
        <f t="shared" si="1"/>
        <v>41666.666666666672</v>
      </c>
      <c r="O24" s="5">
        <f t="shared" si="2"/>
        <v>0.84133599999999997</v>
      </c>
      <c r="P24" s="5"/>
      <c r="Q24" s="22">
        <f t="shared" si="3"/>
        <v>6250.0000000000009</v>
      </c>
      <c r="R24" s="22">
        <f t="shared" si="4"/>
        <v>25000.000000000004</v>
      </c>
      <c r="S24" s="22">
        <f t="shared" si="5"/>
        <v>10416.666666666668</v>
      </c>
      <c r="T24" s="22">
        <f t="shared" si="6"/>
        <v>5208.3333333333339</v>
      </c>
      <c r="U24" s="22">
        <f t="shared" si="7"/>
        <v>625</v>
      </c>
      <c r="V24" s="19">
        <f t="shared" si="8"/>
        <v>41041.666666666672</v>
      </c>
    </row>
    <row r="25" spans="1:22" ht="15" thickBot="1" x14ac:dyDescent="0.4">
      <c r="A25" s="3" t="s">
        <v>41</v>
      </c>
      <c r="B25" s="1">
        <v>13289</v>
      </c>
      <c r="C25" s="2"/>
      <c r="D25" s="2">
        <v>306</v>
      </c>
      <c r="E25" s="2"/>
      <c r="F25" s="1">
        <v>7029</v>
      </c>
      <c r="G25" s="1">
        <v>4212</v>
      </c>
      <c r="H25" s="2">
        <v>97</v>
      </c>
      <c r="I25" s="1">
        <v>85719</v>
      </c>
      <c r="J25" s="1">
        <v>27169</v>
      </c>
      <c r="K25" s="7"/>
      <c r="L25" s="8"/>
      <c r="M25" s="26">
        <f t="shared" si="0"/>
        <v>2.3026563323049139E-2</v>
      </c>
      <c r="N25" s="4">
        <f t="shared" si="1"/>
        <v>20400</v>
      </c>
      <c r="O25" s="5">
        <f t="shared" si="2"/>
        <v>0.65544117647058819</v>
      </c>
      <c r="P25" s="5"/>
      <c r="Q25" s="22">
        <f t="shared" si="3"/>
        <v>3060</v>
      </c>
      <c r="R25" s="22">
        <f t="shared" si="4"/>
        <v>12240</v>
      </c>
      <c r="S25" s="22">
        <f t="shared" si="5"/>
        <v>5100</v>
      </c>
      <c r="T25" s="22">
        <f t="shared" si="6"/>
        <v>2550</v>
      </c>
      <c r="U25" s="22">
        <f t="shared" si="7"/>
        <v>306</v>
      </c>
      <c r="V25" s="19">
        <f t="shared" si="8"/>
        <v>20094</v>
      </c>
    </row>
    <row r="26" spans="1:22" ht="15" thickBot="1" x14ac:dyDescent="0.4">
      <c r="A26" s="3" t="s">
        <v>32</v>
      </c>
      <c r="B26" s="1">
        <v>12917</v>
      </c>
      <c r="C26" s="2"/>
      <c r="D26" s="2">
        <v>638</v>
      </c>
      <c r="E26" s="2"/>
      <c r="F26" s="1">
        <v>3492</v>
      </c>
      <c r="G26" s="1">
        <v>2290</v>
      </c>
      <c r="H26" s="2">
        <v>113</v>
      </c>
      <c r="I26" s="1">
        <v>122035</v>
      </c>
      <c r="J26" s="1">
        <v>21639</v>
      </c>
      <c r="K26" s="7"/>
      <c r="L26" s="8"/>
      <c r="M26" s="26">
        <f t="shared" si="0"/>
        <v>4.9392273747774253E-2</v>
      </c>
      <c r="N26" s="4">
        <f t="shared" si="1"/>
        <v>42533.333333333336</v>
      </c>
      <c r="O26" s="5">
        <f t="shared" si="2"/>
        <v>0.91789968652037623</v>
      </c>
      <c r="P26" s="5"/>
      <c r="Q26" s="22">
        <f t="shared" si="3"/>
        <v>6380</v>
      </c>
      <c r="R26" s="22">
        <f t="shared" si="4"/>
        <v>25520</v>
      </c>
      <c r="S26" s="22">
        <f t="shared" si="5"/>
        <v>10633.333333333334</v>
      </c>
      <c r="T26" s="22">
        <f t="shared" si="6"/>
        <v>5316.666666666667</v>
      </c>
      <c r="U26" s="22">
        <f t="shared" si="7"/>
        <v>638</v>
      </c>
      <c r="V26" s="19">
        <f t="shared" si="8"/>
        <v>41895.333333333336</v>
      </c>
    </row>
    <row r="27" spans="1:22" ht="15" thickBot="1" x14ac:dyDescent="0.4">
      <c r="A27" s="3" t="s">
        <v>33</v>
      </c>
      <c r="B27" s="1">
        <v>12176</v>
      </c>
      <c r="C27" s="2"/>
      <c r="D27" s="2">
        <v>594</v>
      </c>
      <c r="E27" s="2"/>
      <c r="F27" s="1">
        <v>11512</v>
      </c>
      <c r="G27" s="1">
        <v>1673</v>
      </c>
      <c r="H27" s="2">
        <v>82</v>
      </c>
      <c r="I27" s="1">
        <v>165810</v>
      </c>
      <c r="J27" s="1">
        <v>22780</v>
      </c>
      <c r="K27" s="8"/>
      <c r="L27" s="8"/>
      <c r="M27" s="26">
        <f t="shared" ref="M27:M48" si="9">D27/B27</f>
        <v>4.8784494086727991E-2</v>
      </c>
      <c r="N27" s="4">
        <f t="shared" ref="N27:N49" si="10">D27/$O$1</f>
        <v>39600</v>
      </c>
      <c r="O27" s="5">
        <f t="shared" ref="O27:O49" si="11">ABS(F27-N27)/N27</f>
        <v>0.70929292929292931</v>
      </c>
      <c r="P27" s="5"/>
      <c r="Q27" s="22">
        <f t="shared" ref="Q27:Q48" si="12">$Q$2*$N27</f>
        <v>5940</v>
      </c>
      <c r="R27" s="22">
        <f t="shared" ref="R27:R48" si="13">$R$2*$N27</f>
        <v>23760</v>
      </c>
      <c r="S27" s="22">
        <f t="shared" ref="S27:S48" si="14">$S$2*$N27</f>
        <v>9900</v>
      </c>
      <c r="T27" s="22">
        <f t="shared" ref="T27:T48" si="15">$T$2*$N27</f>
        <v>4950</v>
      </c>
      <c r="U27" s="22">
        <f t="shared" ref="U27:U48" si="16">$U$2*$N27</f>
        <v>594</v>
      </c>
      <c r="V27" s="19">
        <f t="shared" ref="V27:V48" si="17">N27-U27</f>
        <v>39006</v>
      </c>
    </row>
    <row r="28" spans="1:22" ht="15" thickBot="1" x14ac:dyDescent="0.4">
      <c r="A28" s="3" t="s">
        <v>40</v>
      </c>
      <c r="B28" s="1">
        <v>11835</v>
      </c>
      <c r="C28" s="2"/>
      <c r="D28" s="2">
        <v>462</v>
      </c>
      <c r="E28" s="2"/>
      <c r="F28" s="1">
        <v>10487</v>
      </c>
      <c r="G28" s="1">
        <v>11172</v>
      </c>
      <c r="H28" s="2">
        <v>436</v>
      </c>
      <c r="I28" s="1">
        <v>97922</v>
      </c>
      <c r="J28" s="1">
        <v>92435</v>
      </c>
      <c r="K28" s="8"/>
      <c r="L28" s="8"/>
      <c r="M28" s="26">
        <f t="shared" si="9"/>
        <v>3.9036755386565272E-2</v>
      </c>
      <c r="N28" s="4">
        <f t="shared" si="10"/>
        <v>30800</v>
      </c>
      <c r="O28" s="5">
        <f t="shared" si="11"/>
        <v>0.659512987012987</v>
      </c>
      <c r="P28" s="5"/>
      <c r="Q28" s="22">
        <f t="shared" si="12"/>
        <v>4620</v>
      </c>
      <c r="R28" s="22">
        <f t="shared" si="13"/>
        <v>18480</v>
      </c>
      <c r="S28" s="22">
        <f t="shared" si="14"/>
        <v>7700</v>
      </c>
      <c r="T28" s="22">
        <f t="shared" si="15"/>
        <v>3850</v>
      </c>
      <c r="U28" s="22">
        <f t="shared" si="16"/>
        <v>462</v>
      </c>
      <c r="V28" s="19">
        <f t="shared" si="17"/>
        <v>30338</v>
      </c>
    </row>
    <row r="29" spans="1:22" ht="15" thickBot="1" x14ac:dyDescent="0.4">
      <c r="A29" s="3" t="s">
        <v>22</v>
      </c>
      <c r="B29" s="1">
        <v>10902</v>
      </c>
      <c r="C29" s="2"/>
      <c r="D29" s="2">
        <v>421</v>
      </c>
      <c r="E29" s="2"/>
      <c r="F29" s="1">
        <v>4808</v>
      </c>
      <c r="G29" s="1">
        <v>1872</v>
      </c>
      <c r="H29" s="2">
        <v>72</v>
      </c>
      <c r="I29" s="1">
        <v>128013</v>
      </c>
      <c r="J29" s="1">
        <v>21986</v>
      </c>
      <c r="K29" s="7"/>
      <c r="L29" s="8"/>
      <c r="M29" s="26">
        <f t="shared" si="9"/>
        <v>3.8616767565584298E-2</v>
      </c>
      <c r="N29" s="4">
        <f t="shared" si="10"/>
        <v>28066.666666666668</v>
      </c>
      <c r="O29" s="5">
        <f t="shared" si="11"/>
        <v>0.82869358669833726</v>
      </c>
      <c r="P29" s="5"/>
      <c r="Q29" s="22">
        <f t="shared" si="12"/>
        <v>4210</v>
      </c>
      <c r="R29" s="22">
        <f t="shared" si="13"/>
        <v>16840</v>
      </c>
      <c r="S29" s="22">
        <f t="shared" si="14"/>
        <v>7016.666666666667</v>
      </c>
      <c r="T29" s="22">
        <f t="shared" si="15"/>
        <v>3508.3333333333335</v>
      </c>
      <c r="U29" s="22">
        <f t="shared" si="16"/>
        <v>421</v>
      </c>
      <c r="V29" s="19">
        <f t="shared" si="17"/>
        <v>27645.666666666668</v>
      </c>
    </row>
    <row r="30" spans="1:22" ht="15" thickBot="1" x14ac:dyDescent="0.4">
      <c r="A30" s="3" t="s">
        <v>36</v>
      </c>
      <c r="B30" s="1">
        <v>10700</v>
      </c>
      <c r="C30" s="2"/>
      <c r="D30" s="2">
        <v>450</v>
      </c>
      <c r="E30" s="2"/>
      <c r="F30" s="1">
        <v>10230</v>
      </c>
      <c r="G30" s="1">
        <v>2182</v>
      </c>
      <c r="H30" s="2">
        <v>92</v>
      </c>
      <c r="I30" s="1">
        <v>138103</v>
      </c>
      <c r="J30" s="1">
        <v>28166</v>
      </c>
      <c r="K30" s="8"/>
      <c r="L30" s="8"/>
      <c r="M30" s="26">
        <f t="shared" si="9"/>
        <v>4.2056074766355138E-2</v>
      </c>
      <c r="N30" s="4">
        <f t="shared" si="10"/>
        <v>30000</v>
      </c>
      <c r="O30" s="5">
        <f t="shared" si="11"/>
        <v>0.65900000000000003</v>
      </c>
      <c r="P30" s="5"/>
      <c r="Q30" s="22">
        <f t="shared" si="12"/>
        <v>4500</v>
      </c>
      <c r="R30" s="22">
        <f t="shared" si="13"/>
        <v>18000</v>
      </c>
      <c r="S30" s="22">
        <f t="shared" si="14"/>
        <v>7500</v>
      </c>
      <c r="T30" s="22">
        <f t="shared" si="15"/>
        <v>3750</v>
      </c>
      <c r="U30" s="22">
        <f t="shared" si="16"/>
        <v>450</v>
      </c>
      <c r="V30" s="19">
        <f t="shared" si="17"/>
        <v>29550</v>
      </c>
    </row>
    <row r="31" spans="1:22" ht="15" thickBot="1" x14ac:dyDescent="0.4">
      <c r="A31" s="3" t="s">
        <v>35</v>
      </c>
      <c r="B31" s="1">
        <v>10355</v>
      </c>
      <c r="C31" s="2"/>
      <c r="D31" s="2">
        <v>548</v>
      </c>
      <c r="E31" s="2"/>
      <c r="F31" s="1">
        <v>7153</v>
      </c>
      <c r="G31" s="1">
        <v>1687</v>
      </c>
      <c r="H31" s="2">
        <v>89</v>
      </c>
      <c r="I31" s="1">
        <v>124142</v>
      </c>
      <c r="J31" s="1">
        <v>20227</v>
      </c>
      <c r="K31" s="7"/>
      <c r="L31" s="8"/>
      <c r="M31" s="26">
        <f t="shared" si="9"/>
        <v>5.2921294060840174E-2</v>
      </c>
      <c r="N31" s="4">
        <f t="shared" si="10"/>
        <v>36533.333333333336</v>
      </c>
      <c r="O31" s="5">
        <f t="shared" si="11"/>
        <v>0.80420620437956203</v>
      </c>
      <c r="P31" s="5"/>
      <c r="Q31" s="22">
        <f t="shared" si="12"/>
        <v>5480</v>
      </c>
      <c r="R31" s="22">
        <f t="shared" si="13"/>
        <v>21920</v>
      </c>
      <c r="S31" s="22">
        <f t="shared" si="14"/>
        <v>9133.3333333333339</v>
      </c>
      <c r="T31" s="22">
        <f t="shared" si="15"/>
        <v>4566.666666666667</v>
      </c>
      <c r="U31" s="22">
        <f t="shared" si="16"/>
        <v>548</v>
      </c>
      <c r="V31" s="19">
        <f t="shared" si="17"/>
        <v>35985.333333333336</v>
      </c>
    </row>
    <row r="32" spans="1:22" ht="15" thickBot="1" x14ac:dyDescent="0.4">
      <c r="A32" s="3" t="s">
        <v>30</v>
      </c>
      <c r="B32" s="1">
        <v>10090</v>
      </c>
      <c r="C32" s="2"/>
      <c r="D32" s="2">
        <v>465</v>
      </c>
      <c r="E32" s="2"/>
      <c r="F32" s="1">
        <v>3357</v>
      </c>
      <c r="G32" s="1">
        <v>3390</v>
      </c>
      <c r="H32" s="2">
        <v>156</v>
      </c>
      <c r="I32" s="1">
        <v>100048</v>
      </c>
      <c r="J32" s="1">
        <v>33617</v>
      </c>
      <c r="K32" s="7"/>
      <c r="L32" s="8"/>
      <c r="M32" s="26">
        <f t="shared" si="9"/>
        <v>4.6085232903865216E-2</v>
      </c>
      <c r="N32" s="4">
        <f t="shared" si="10"/>
        <v>31000</v>
      </c>
      <c r="O32" s="5">
        <f t="shared" si="11"/>
        <v>0.89170967741935481</v>
      </c>
      <c r="P32" s="5"/>
      <c r="Q32" s="22">
        <f t="shared" si="12"/>
        <v>4650</v>
      </c>
      <c r="R32" s="22">
        <f t="shared" si="13"/>
        <v>18600</v>
      </c>
      <c r="S32" s="22">
        <f t="shared" si="14"/>
        <v>7750</v>
      </c>
      <c r="T32" s="22">
        <f t="shared" si="15"/>
        <v>3875</v>
      </c>
      <c r="U32" s="22">
        <f t="shared" si="16"/>
        <v>465</v>
      </c>
      <c r="V32" s="19">
        <f t="shared" si="17"/>
        <v>30535</v>
      </c>
    </row>
    <row r="33" spans="1:22" ht="15" thickBot="1" x14ac:dyDescent="0.4">
      <c r="A33" s="3" t="s">
        <v>50</v>
      </c>
      <c r="B33" s="1">
        <v>9075</v>
      </c>
      <c r="C33" s="2"/>
      <c r="D33" s="2">
        <v>107</v>
      </c>
      <c r="E33" s="2"/>
      <c r="F33" s="1">
        <v>8946</v>
      </c>
      <c r="G33" s="1">
        <v>4691</v>
      </c>
      <c r="H33" s="2">
        <v>55</v>
      </c>
      <c r="I33" s="1">
        <v>53427</v>
      </c>
      <c r="J33" s="1">
        <v>27619</v>
      </c>
      <c r="K33" s="7"/>
      <c r="L33" s="8"/>
      <c r="M33" s="26">
        <f t="shared" si="9"/>
        <v>1.1790633608815427E-2</v>
      </c>
      <c r="N33" s="4">
        <f t="shared" si="10"/>
        <v>7133.3333333333339</v>
      </c>
      <c r="O33" s="5">
        <f t="shared" si="11"/>
        <v>0.25411214953271016</v>
      </c>
      <c r="P33" s="5"/>
      <c r="Q33" s="22">
        <f t="shared" si="12"/>
        <v>1070</v>
      </c>
      <c r="R33" s="22">
        <f t="shared" si="13"/>
        <v>4280</v>
      </c>
      <c r="S33" s="22">
        <f t="shared" si="14"/>
        <v>1783.3333333333335</v>
      </c>
      <c r="T33" s="22">
        <f t="shared" si="15"/>
        <v>891.66666666666674</v>
      </c>
      <c r="U33" s="22">
        <f t="shared" si="16"/>
        <v>107</v>
      </c>
      <c r="V33" s="19">
        <f t="shared" si="17"/>
        <v>7026.3333333333339</v>
      </c>
    </row>
    <row r="34" spans="1:22" ht="15" thickBot="1" x14ac:dyDescent="0.4">
      <c r="A34" s="3" t="s">
        <v>25</v>
      </c>
      <c r="B34" s="1">
        <v>8030</v>
      </c>
      <c r="C34" s="2"/>
      <c r="D34" s="2">
        <v>362</v>
      </c>
      <c r="E34" s="2"/>
      <c r="F34" s="1">
        <v>2787</v>
      </c>
      <c r="G34" s="1">
        <v>1560</v>
      </c>
      <c r="H34" s="2">
        <v>70</v>
      </c>
      <c r="I34" s="1">
        <v>95866</v>
      </c>
      <c r="J34" s="1">
        <v>18619</v>
      </c>
      <c r="K34" s="7"/>
      <c r="L34" s="8"/>
      <c r="M34" s="26">
        <f t="shared" si="9"/>
        <v>4.5080946450809463E-2</v>
      </c>
      <c r="N34" s="4">
        <f t="shared" si="10"/>
        <v>24133.333333333336</v>
      </c>
      <c r="O34" s="5">
        <f t="shared" si="11"/>
        <v>0.88451657458563537</v>
      </c>
      <c r="P34" s="5"/>
      <c r="Q34" s="22">
        <f t="shared" si="12"/>
        <v>3620.0000000000005</v>
      </c>
      <c r="R34" s="22">
        <f t="shared" si="13"/>
        <v>14480.000000000002</v>
      </c>
      <c r="S34" s="22">
        <f t="shared" si="14"/>
        <v>6033.3333333333339</v>
      </c>
      <c r="T34" s="22">
        <f t="shared" si="15"/>
        <v>3016.666666666667</v>
      </c>
      <c r="U34" s="22">
        <f t="shared" si="16"/>
        <v>362</v>
      </c>
      <c r="V34" s="19">
        <f t="shared" si="17"/>
        <v>23771.333333333336</v>
      </c>
    </row>
    <row r="35" spans="1:22" ht="15" thickBot="1" x14ac:dyDescent="0.4">
      <c r="A35" s="3" t="s">
        <v>45</v>
      </c>
      <c r="B35" s="1">
        <v>7507</v>
      </c>
      <c r="C35" s="2"/>
      <c r="D35" s="2">
        <v>188</v>
      </c>
      <c r="E35" s="2"/>
      <c r="F35" s="1">
        <v>5462</v>
      </c>
      <c r="G35" s="1">
        <v>2577</v>
      </c>
      <c r="H35" s="2">
        <v>65</v>
      </c>
      <c r="I35" s="1">
        <v>57544</v>
      </c>
      <c r="J35" s="1">
        <v>19752</v>
      </c>
      <c r="K35" s="7"/>
      <c r="L35" s="8"/>
      <c r="M35" s="26">
        <f t="shared" si="9"/>
        <v>2.5043292926601839E-2</v>
      </c>
      <c r="N35" s="4">
        <f t="shared" si="10"/>
        <v>12533.333333333334</v>
      </c>
      <c r="O35" s="5">
        <f t="shared" si="11"/>
        <v>0.56420212765957445</v>
      </c>
      <c r="P35" s="5"/>
      <c r="Q35" s="22">
        <f t="shared" si="12"/>
        <v>1880</v>
      </c>
      <c r="R35" s="22">
        <f t="shared" si="13"/>
        <v>7520</v>
      </c>
      <c r="S35" s="22">
        <f t="shared" si="14"/>
        <v>3133.3333333333335</v>
      </c>
      <c r="T35" s="22">
        <f t="shared" si="15"/>
        <v>1566.6666666666667</v>
      </c>
      <c r="U35" s="22">
        <f t="shared" si="16"/>
        <v>188</v>
      </c>
      <c r="V35" s="19">
        <f t="shared" si="17"/>
        <v>12345.333333333334</v>
      </c>
    </row>
    <row r="36" spans="1:22" ht="15" thickBot="1" x14ac:dyDescent="0.4">
      <c r="A36" s="3" t="s">
        <v>38</v>
      </c>
      <c r="B36" s="1">
        <v>7080</v>
      </c>
      <c r="C36" s="2"/>
      <c r="D36" s="2">
        <v>326</v>
      </c>
      <c r="E36" s="2"/>
      <c r="F36" s="1">
        <v>4105</v>
      </c>
      <c r="G36" s="1">
        <v>1585</v>
      </c>
      <c r="H36" s="2">
        <v>73</v>
      </c>
      <c r="I36" s="1">
        <v>117395</v>
      </c>
      <c r="J36" s="1">
        <v>26277</v>
      </c>
      <c r="K36" s="8"/>
      <c r="L36" s="8"/>
      <c r="M36" s="26">
        <f t="shared" si="9"/>
        <v>4.6045197740112995E-2</v>
      </c>
      <c r="N36" s="4">
        <f t="shared" si="10"/>
        <v>21733.333333333336</v>
      </c>
      <c r="O36" s="5">
        <f t="shared" si="11"/>
        <v>0.81111963190184055</v>
      </c>
      <c r="P36" s="5"/>
      <c r="Q36" s="22">
        <f t="shared" si="12"/>
        <v>3260.0000000000005</v>
      </c>
      <c r="R36" s="22">
        <f t="shared" si="13"/>
        <v>13040.000000000002</v>
      </c>
      <c r="S36" s="22">
        <f t="shared" si="14"/>
        <v>5433.3333333333339</v>
      </c>
      <c r="T36" s="22">
        <f t="shared" si="15"/>
        <v>2716.666666666667</v>
      </c>
      <c r="U36" s="22">
        <f t="shared" si="16"/>
        <v>326</v>
      </c>
      <c r="V36" s="19">
        <f t="shared" si="17"/>
        <v>21407.333333333336</v>
      </c>
    </row>
    <row r="37" spans="1:22" ht="15" thickBot="1" x14ac:dyDescent="0.4">
      <c r="A37" s="3" t="s">
        <v>43</v>
      </c>
      <c r="B37" s="1">
        <v>6952</v>
      </c>
      <c r="C37" s="2"/>
      <c r="D37" s="2">
        <v>247</v>
      </c>
      <c r="E37" s="2"/>
      <c r="F37" s="1">
        <v>3763</v>
      </c>
      <c r="G37" s="1">
        <v>7139</v>
      </c>
      <c r="H37" s="2">
        <v>254</v>
      </c>
      <c r="I37" s="1">
        <v>34753</v>
      </c>
      <c r="J37" s="1">
        <v>35689</v>
      </c>
      <c r="K37" s="8"/>
      <c r="L37" s="8"/>
      <c r="M37" s="26">
        <f t="shared" si="9"/>
        <v>3.552934407364787E-2</v>
      </c>
      <c r="N37" s="4">
        <f t="shared" si="10"/>
        <v>16466.666666666668</v>
      </c>
      <c r="O37" s="5">
        <f t="shared" si="11"/>
        <v>0.77147773279352228</v>
      </c>
      <c r="P37" s="5"/>
      <c r="Q37" s="22">
        <f t="shared" si="12"/>
        <v>2470</v>
      </c>
      <c r="R37" s="22">
        <f t="shared" si="13"/>
        <v>9880</v>
      </c>
      <c r="S37" s="22">
        <f t="shared" si="14"/>
        <v>4116.666666666667</v>
      </c>
      <c r="T37" s="22">
        <f t="shared" si="15"/>
        <v>2058.3333333333335</v>
      </c>
      <c r="U37" s="22">
        <f t="shared" si="16"/>
        <v>247</v>
      </c>
      <c r="V37" s="19">
        <f t="shared" si="17"/>
        <v>16219.666666666668</v>
      </c>
    </row>
    <row r="38" spans="1:22" ht="15" thickBot="1" x14ac:dyDescent="0.4">
      <c r="A38" s="3" t="s">
        <v>28</v>
      </c>
      <c r="B38" s="1">
        <v>6620</v>
      </c>
      <c r="C38" s="2"/>
      <c r="D38" s="2">
        <v>75</v>
      </c>
      <c r="E38" s="2"/>
      <c r="F38" s="1">
        <v>3278</v>
      </c>
      <c r="G38" s="1">
        <v>2065</v>
      </c>
      <c r="H38" s="2">
        <v>23</v>
      </c>
      <c r="I38" s="1">
        <v>156786</v>
      </c>
      <c r="J38" s="1">
        <v>48905</v>
      </c>
      <c r="K38" s="8"/>
      <c r="L38" s="8"/>
      <c r="M38" s="26">
        <f t="shared" si="9"/>
        <v>1.1329305135951661E-2</v>
      </c>
      <c r="N38" s="4">
        <f t="shared" si="10"/>
        <v>5000</v>
      </c>
      <c r="O38" s="5">
        <f t="shared" si="11"/>
        <v>0.34439999999999998</v>
      </c>
      <c r="P38" s="5"/>
      <c r="Q38" s="22">
        <f t="shared" si="12"/>
        <v>750</v>
      </c>
      <c r="R38" s="22">
        <f t="shared" si="13"/>
        <v>3000</v>
      </c>
      <c r="S38" s="22">
        <f t="shared" si="14"/>
        <v>1250</v>
      </c>
      <c r="T38" s="22">
        <f t="shared" si="15"/>
        <v>625</v>
      </c>
      <c r="U38" s="22">
        <f t="shared" si="16"/>
        <v>75</v>
      </c>
      <c r="V38" s="19">
        <f t="shared" si="17"/>
        <v>4925</v>
      </c>
    </row>
    <row r="39" spans="1:22" ht="21.5" thickBot="1" x14ac:dyDescent="0.4">
      <c r="A39" s="3" t="s">
        <v>63</v>
      </c>
      <c r="B39" s="1">
        <v>6584</v>
      </c>
      <c r="C39" s="2"/>
      <c r="D39" s="2">
        <v>350</v>
      </c>
      <c r="E39" s="2"/>
      <c r="F39" s="1">
        <v>5300</v>
      </c>
      <c r="G39" s="1">
        <v>9329</v>
      </c>
      <c r="H39" s="2">
        <v>496</v>
      </c>
      <c r="I39" s="1">
        <v>31658</v>
      </c>
      <c r="J39" s="1">
        <v>44857</v>
      </c>
      <c r="K39" s="8"/>
      <c r="L39" s="8"/>
      <c r="M39" s="26">
        <f t="shared" si="9"/>
        <v>5.3159173754556498E-2</v>
      </c>
      <c r="N39" s="4">
        <f t="shared" si="10"/>
        <v>23333.333333333336</v>
      </c>
      <c r="O39" s="5">
        <f t="shared" si="11"/>
        <v>0.77285714285714291</v>
      </c>
      <c r="P39" s="5"/>
      <c r="Q39" s="22">
        <f t="shared" si="12"/>
        <v>3500.0000000000005</v>
      </c>
      <c r="R39" s="22">
        <f t="shared" si="13"/>
        <v>14000.000000000002</v>
      </c>
      <c r="S39" s="22">
        <f t="shared" si="14"/>
        <v>5833.3333333333339</v>
      </c>
      <c r="T39" s="22">
        <f t="shared" si="15"/>
        <v>2916.666666666667</v>
      </c>
      <c r="U39" s="22">
        <f t="shared" si="16"/>
        <v>350</v>
      </c>
      <c r="V39" s="19">
        <f t="shared" si="17"/>
        <v>22983.333333333336</v>
      </c>
    </row>
    <row r="40" spans="1:22" ht="15" thickBot="1" x14ac:dyDescent="0.4">
      <c r="A40" s="3" t="s">
        <v>31</v>
      </c>
      <c r="B40" s="1">
        <v>6394</v>
      </c>
      <c r="C40" s="2"/>
      <c r="D40" s="2">
        <v>331</v>
      </c>
      <c r="E40" s="2"/>
      <c r="F40" s="1">
        <v>1866</v>
      </c>
      <c r="G40" s="1">
        <v>2076</v>
      </c>
      <c r="H40" s="2">
        <v>107</v>
      </c>
      <c r="I40" s="1">
        <v>79735</v>
      </c>
      <c r="J40" s="1">
        <v>25887</v>
      </c>
      <c r="K40" s="7"/>
      <c r="L40" s="8"/>
      <c r="M40" s="26">
        <f t="shared" si="9"/>
        <v>5.1767281826712544E-2</v>
      </c>
      <c r="N40" s="4">
        <f t="shared" si="10"/>
        <v>22066.666666666668</v>
      </c>
      <c r="O40" s="5">
        <f t="shared" si="11"/>
        <v>0.91543806646525683</v>
      </c>
      <c r="P40" s="5"/>
      <c r="Q40" s="22">
        <f t="shared" si="12"/>
        <v>3310</v>
      </c>
      <c r="R40" s="22">
        <f t="shared" si="13"/>
        <v>13240</v>
      </c>
      <c r="S40" s="22">
        <f t="shared" si="14"/>
        <v>5516.666666666667</v>
      </c>
      <c r="T40" s="22">
        <f t="shared" si="15"/>
        <v>2758.3333333333335</v>
      </c>
      <c r="U40" s="22">
        <f t="shared" si="16"/>
        <v>331</v>
      </c>
      <c r="V40" s="19">
        <f t="shared" si="17"/>
        <v>21735.666666666668</v>
      </c>
    </row>
    <row r="41" spans="1:22" ht="15" thickBot="1" x14ac:dyDescent="0.4">
      <c r="A41" s="3" t="s">
        <v>44</v>
      </c>
      <c r="B41" s="1">
        <v>5364</v>
      </c>
      <c r="C41" s="2"/>
      <c r="D41" s="2">
        <v>231</v>
      </c>
      <c r="E41" s="2"/>
      <c r="F41" s="1">
        <v>3618</v>
      </c>
      <c r="G41" s="1">
        <v>2558</v>
      </c>
      <c r="H41" s="2">
        <v>110</v>
      </c>
      <c r="I41" s="1">
        <v>115011</v>
      </c>
      <c r="J41" s="1">
        <v>54850</v>
      </c>
      <c r="K41" s="7"/>
      <c r="L41" s="8"/>
      <c r="M41" s="26">
        <f t="shared" si="9"/>
        <v>4.3064876957494405E-2</v>
      </c>
      <c r="N41" s="4">
        <f t="shared" si="10"/>
        <v>15400</v>
      </c>
      <c r="O41" s="5">
        <f t="shared" si="11"/>
        <v>0.76506493506493511</v>
      </c>
      <c r="P41" s="5"/>
      <c r="Q41" s="22">
        <f t="shared" si="12"/>
        <v>2310</v>
      </c>
      <c r="R41" s="22">
        <f t="shared" si="13"/>
        <v>9240</v>
      </c>
      <c r="S41" s="22">
        <f t="shared" si="14"/>
        <v>3850</v>
      </c>
      <c r="T41" s="22">
        <f t="shared" si="15"/>
        <v>1925</v>
      </c>
      <c r="U41" s="22">
        <f t="shared" si="16"/>
        <v>231</v>
      </c>
      <c r="V41" s="19">
        <f t="shared" si="17"/>
        <v>15169</v>
      </c>
    </row>
    <row r="42" spans="1:22" ht="15" thickBot="1" x14ac:dyDescent="0.4">
      <c r="A42" s="3" t="s">
        <v>46</v>
      </c>
      <c r="B42" s="1">
        <v>4852</v>
      </c>
      <c r="C42" s="2"/>
      <c r="D42" s="2">
        <v>278</v>
      </c>
      <c r="E42" s="2"/>
      <c r="F42" s="1">
        <v>1015</v>
      </c>
      <c r="G42" s="1">
        <v>1226</v>
      </c>
      <c r="H42" s="2">
        <v>70</v>
      </c>
      <c r="I42" s="1">
        <v>109859</v>
      </c>
      <c r="J42" s="1">
        <v>27763</v>
      </c>
      <c r="K42" s="7"/>
      <c r="L42" s="8"/>
      <c r="M42" s="26">
        <f t="shared" si="9"/>
        <v>5.7295960428689202E-2</v>
      </c>
      <c r="N42" s="4">
        <f t="shared" si="10"/>
        <v>18533.333333333336</v>
      </c>
      <c r="O42" s="5">
        <f t="shared" si="11"/>
        <v>0.94523381294964026</v>
      </c>
      <c r="P42" s="5"/>
      <c r="Q42" s="22">
        <f t="shared" si="12"/>
        <v>2780.0000000000005</v>
      </c>
      <c r="R42" s="22">
        <f t="shared" si="13"/>
        <v>11120.000000000002</v>
      </c>
      <c r="S42" s="22">
        <f t="shared" si="14"/>
        <v>4633.3333333333339</v>
      </c>
      <c r="T42" s="22">
        <f t="shared" si="15"/>
        <v>2316.666666666667</v>
      </c>
      <c r="U42" s="22">
        <f t="shared" si="16"/>
        <v>278</v>
      </c>
      <c r="V42" s="19">
        <f t="shared" si="17"/>
        <v>18255.333333333336</v>
      </c>
    </row>
    <row r="43" spans="1:22" ht="15" thickBot="1" x14ac:dyDescent="0.4">
      <c r="A43" s="3" t="s">
        <v>34</v>
      </c>
      <c r="B43" s="1">
        <v>4236</v>
      </c>
      <c r="C43" s="2"/>
      <c r="D43" s="2">
        <v>97</v>
      </c>
      <c r="E43" s="2"/>
      <c r="F43" s="2">
        <v>862</v>
      </c>
      <c r="G43" s="1">
        <v>1404</v>
      </c>
      <c r="H43" s="2">
        <v>32</v>
      </c>
      <c r="I43" s="1">
        <v>75818</v>
      </c>
      <c r="J43" s="1">
        <v>25124</v>
      </c>
      <c r="K43" s="8"/>
      <c r="L43" s="8"/>
      <c r="M43" s="26">
        <f t="shared" si="9"/>
        <v>2.2898961284230405E-2</v>
      </c>
      <c r="N43" s="4">
        <f t="shared" si="10"/>
        <v>6466.666666666667</v>
      </c>
      <c r="O43" s="5">
        <f t="shared" si="11"/>
        <v>0.86670103092783501</v>
      </c>
      <c r="P43" s="5"/>
      <c r="Q43" s="22">
        <f t="shared" si="12"/>
        <v>970</v>
      </c>
      <c r="R43" s="22">
        <f t="shared" si="13"/>
        <v>3880</v>
      </c>
      <c r="S43" s="22">
        <f t="shared" si="14"/>
        <v>1616.6666666666667</v>
      </c>
      <c r="T43" s="22">
        <f t="shared" si="15"/>
        <v>808.33333333333337</v>
      </c>
      <c r="U43" s="22">
        <f t="shared" si="16"/>
        <v>97</v>
      </c>
      <c r="V43" s="19">
        <f t="shared" si="17"/>
        <v>6369.666666666667</v>
      </c>
    </row>
    <row r="44" spans="1:22" ht="15" thickBot="1" x14ac:dyDescent="0.4">
      <c r="A44" s="3" t="s">
        <v>54</v>
      </c>
      <c r="B44" s="1">
        <v>3732</v>
      </c>
      <c r="C44" s="2"/>
      <c r="D44" s="2">
        <v>39</v>
      </c>
      <c r="E44" s="2"/>
      <c r="F44" s="1">
        <v>1326</v>
      </c>
      <c r="G44" s="1">
        <v>4219</v>
      </c>
      <c r="H44" s="2">
        <v>44</v>
      </c>
      <c r="I44" s="1">
        <v>25844</v>
      </c>
      <c r="J44" s="1">
        <v>29214</v>
      </c>
      <c r="K44" s="8"/>
      <c r="L44" s="8"/>
      <c r="M44" s="26">
        <f t="shared" si="9"/>
        <v>1.045016077170418E-2</v>
      </c>
      <c r="N44" s="4">
        <f t="shared" si="10"/>
        <v>2600</v>
      </c>
      <c r="O44" s="5">
        <f t="shared" si="11"/>
        <v>0.49</v>
      </c>
      <c r="P44" s="5"/>
      <c r="Q44" s="22">
        <f t="shared" si="12"/>
        <v>390</v>
      </c>
      <c r="R44" s="22">
        <f t="shared" si="13"/>
        <v>1560</v>
      </c>
      <c r="S44" s="22">
        <f t="shared" si="14"/>
        <v>650</v>
      </c>
      <c r="T44" s="22">
        <f t="shared" si="15"/>
        <v>325</v>
      </c>
      <c r="U44" s="22">
        <f t="shared" si="16"/>
        <v>39</v>
      </c>
      <c r="V44" s="19">
        <f t="shared" si="17"/>
        <v>2561</v>
      </c>
    </row>
    <row r="45" spans="1:22" ht="15" thickBot="1" x14ac:dyDescent="0.4">
      <c r="A45" s="3" t="s">
        <v>37</v>
      </c>
      <c r="B45" s="1">
        <v>3416</v>
      </c>
      <c r="C45" s="2"/>
      <c r="D45" s="2">
        <v>134</v>
      </c>
      <c r="E45" s="2"/>
      <c r="F45" s="1">
        <v>1876</v>
      </c>
      <c r="G45" s="2">
        <v>810</v>
      </c>
      <c r="H45" s="2">
        <v>32</v>
      </c>
      <c r="I45" s="1">
        <v>83987</v>
      </c>
      <c r="J45" s="1">
        <v>19913</v>
      </c>
      <c r="K45" s="7"/>
      <c r="L45" s="8"/>
      <c r="M45" s="26">
        <f t="shared" si="9"/>
        <v>3.9227166276346606E-2</v>
      </c>
      <c r="N45" s="4">
        <f t="shared" si="10"/>
        <v>8933.3333333333339</v>
      </c>
      <c r="O45" s="5">
        <f t="shared" si="11"/>
        <v>0.79</v>
      </c>
      <c r="P45" s="5"/>
      <c r="Q45" s="22">
        <f t="shared" si="12"/>
        <v>1340</v>
      </c>
      <c r="R45" s="22">
        <f t="shared" si="13"/>
        <v>5360</v>
      </c>
      <c r="S45" s="22">
        <f t="shared" si="14"/>
        <v>2233.3333333333335</v>
      </c>
      <c r="T45" s="22">
        <f t="shared" si="15"/>
        <v>1116.6666666666667</v>
      </c>
      <c r="U45" s="22">
        <f t="shared" si="16"/>
        <v>134</v>
      </c>
      <c r="V45" s="19">
        <f t="shared" si="17"/>
        <v>8799.3333333333339</v>
      </c>
    </row>
    <row r="46" spans="1:22" ht="15" thickBot="1" x14ac:dyDescent="0.4">
      <c r="A46" s="3" t="s">
        <v>42</v>
      </c>
      <c r="B46" s="1">
        <v>3299</v>
      </c>
      <c r="C46" s="2"/>
      <c r="D46" s="2">
        <v>150</v>
      </c>
      <c r="E46" s="2"/>
      <c r="F46" s="1">
        <v>1913</v>
      </c>
      <c r="G46" s="1">
        <v>2426</v>
      </c>
      <c r="H46" s="2">
        <v>110</v>
      </c>
      <c r="I46" s="1">
        <v>39175</v>
      </c>
      <c r="J46" s="1">
        <v>28811</v>
      </c>
      <c r="K46" s="8"/>
      <c r="L46" s="8"/>
      <c r="M46" s="26">
        <f t="shared" si="9"/>
        <v>4.5468323734464987E-2</v>
      </c>
      <c r="N46" s="4">
        <f t="shared" si="10"/>
        <v>10000</v>
      </c>
      <c r="O46" s="5">
        <f t="shared" si="11"/>
        <v>0.80869999999999997</v>
      </c>
      <c r="P46" s="5"/>
      <c r="Q46" s="22">
        <f t="shared" si="12"/>
        <v>1500</v>
      </c>
      <c r="R46" s="22">
        <f t="shared" si="13"/>
        <v>6000</v>
      </c>
      <c r="S46" s="22">
        <f t="shared" si="14"/>
        <v>2500</v>
      </c>
      <c r="T46" s="22">
        <f t="shared" si="15"/>
        <v>1250</v>
      </c>
      <c r="U46" s="22">
        <f t="shared" si="16"/>
        <v>150</v>
      </c>
      <c r="V46" s="19">
        <f t="shared" si="17"/>
        <v>9850</v>
      </c>
    </row>
    <row r="47" spans="1:22" ht="15" thickBot="1" x14ac:dyDescent="0.4">
      <c r="A47" s="3" t="s">
        <v>49</v>
      </c>
      <c r="B47" s="1">
        <v>2324</v>
      </c>
      <c r="C47" s="2"/>
      <c r="D47" s="2">
        <v>70</v>
      </c>
      <c r="E47" s="2"/>
      <c r="F47" s="2">
        <v>875</v>
      </c>
      <c r="G47" s="1">
        <v>1300</v>
      </c>
      <c r="H47" s="2">
        <v>39</v>
      </c>
      <c r="I47" s="1">
        <v>33128</v>
      </c>
      <c r="J47" s="1">
        <v>18538</v>
      </c>
      <c r="K47" s="7"/>
      <c r="L47" s="8"/>
      <c r="M47" s="26">
        <f t="shared" si="9"/>
        <v>3.0120481927710843E-2</v>
      </c>
      <c r="N47" s="4">
        <f t="shared" si="10"/>
        <v>4666.666666666667</v>
      </c>
      <c r="O47" s="5">
        <f t="shared" si="11"/>
        <v>0.8125</v>
      </c>
      <c r="P47" s="5"/>
      <c r="Q47" s="22">
        <f t="shared" si="12"/>
        <v>700</v>
      </c>
      <c r="R47" s="22">
        <f t="shared" si="13"/>
        <v>2800</v>
      </c>
      <c r="S47" s="22">
        <f t="shared" si="14"/>
        <v>1166.6666666666667</v>
      </c>
      <c r="T47" s="22">
        <f t="shared" si="15"/>
        <v>583.33333333333337</v>
      </c>
      <c r="U47" s="22">
        <f t="shared" si="16"/>
        <v>70</v>
      </c>
      <c r="V47" s="19">
        <f t="shared" si="17"/>
        <v>4596.666666666667</v>
      </c>
    </row>
    <row r="48" spans="1:22" ht="15" thickBot="1" x14ac:dyDescent="0.4">
      <c r="A48" s="3" t="s">
        <v>53</v>
      </c>
      <c r="B48" s="1">
        <v>1647</v>
      </c>
      <c r="C48" s="2"/>
      <c r="D48" s="2">
        <v>40</v>
      </c>
      <c r="E48" s="2"/>
      <c r="F48" s="2">
        <v>638</v>
      </c>
      <c r="G48" s="1">
        <v>2161</v>
      </c>
      <c r="H48" s="2">
        <v>52</v>
      </c>
      <c r="I48" s="1">
        <v>48945</v>
      </c>
      <c r="J48" s="1">
        <v>64227</v>
      </c>
      <c r="K48" s="8"/>
      <c r="L48" s="8"/>
      <c r="M48" s="26">
        <f t="shared" si="9"/>
        <v>2.4286581663630843E-2</v>
      </c>
      <c r="N48" s="4">
        <f t="shared" si="10"/>
        <v>2666.666666666667</v>
      </c>
      <c r="O48" s="5">
        <f t="shared" si="11"/>
        <v>0.76075000000000004</v>
      </c>
      <c r="P48" s="5"/>
      <c r="Q48" s="22">
        <f t="shared" si="12"/>
        <v>400.00000000000006</v>
      </c>
      <c r="R48" s="22">
        <f t="shared" si="13"/>
        <v>1600.0000000000002</v>
      </c>
      <c r="S48" s="22">
        <f t="shared" si="14"/>
        <v>666.66666666666674</v>
      </c>
      <c r="T48" s="22">
        <f t="shared" si="15"/>
        <v>333.33333333333337</v>
      </c>
      <c r="U48" s="22">
        <f t="shared" si="16"/>
        <v>40</v>
      </c>
      <c r="V48" s="19">
        <f t="shared" si="17"/>
        <v>2626.666666666667</v>
      </c>
    </row>
    <row r="49" spans="1:21" ht="15" thickBot="1" x14ac:dyDescent="0.4">
      <c r="A49" s="3" t="s">
        <v>39</v>
      </c>
      <c r="B49" s="1">
        <v>1515</v>
      </c>
      <c r="C49" s="2"/>
      <c r="D49" s="2">
        <v>66</v>
      </c>
      <c r="E49" s="2"/>
      <c r="F49" s="2">
        <v>506</v>
      </c>
      <c r="G49" s="1">
        <v>1127</v>
      </c>
      <c r="H49" s="2">
        <v>49</v>
      </c>
      <c r="I49" s="1">
        <v>33035</v>
      </c>
      <c r="J49" s="1">
        <v>24576</v>
      </c>
      <c r="K49" s="7"/>
      <c r="L49" s="8"/>
      <c r="M49" s="25"/>
      <c r="N49" s="4">
        <f t="shared" si="10"/>
        <v>4400</v>
      </c>
      <c r="O49" s="5">
        <f t="shared" si="11"/>
        <v>0.88500000000000001</v>
      </c>
      <c r="P49" s="5"/>
      <c r="Q49" s="22">
        <f>Q46*$N49</f>
        <v>6600000</v>
      </c>
      <c r="R49" s="22">
        <f>R46*$N49</f>
        <v>26400000</v>
      </c>
      <c r="S49" s="22">
        <f>S46*$N49</f>
        <v>11000000</v>
      </c>
      <c r="T49" s="22">
        <f>T46*$N49</f>
        <v>5500000</v>
      </c>
      <c r="U49" s="22">
        <f>U46*$N49</f>
        <v>660000</v>
      </c>
    </row>
    <row r="50" spans="1:21" ht="15" thickBot="1" x14ac:dyDescent="0.4">
      <c r="A50" s="3" t="s">
        <v>56</v>
      </c>
      <c r="B50" s="1">
        <v>1404</v>
      </c>
      <c r="C50" s="2"/>
      <c r="D50" s="2">
        <v>59</v>
      </c>
      <c r="E50" s="2"/>
      <c r="F50" s="2">
        <v>532</v>
      </c>
      <c r="G50" s="2">
        <v>783</v>
      </c>
      <c r="H50" s="2">
        <v>33</v>
      </c>
      <c r="I50" s="1">
        <v>67110</v>
      </c>
      <c r="J50" s="1">
        <v>37447</v>
      </c>
      <c r="K50" s="8"/>
      <c r="L50" s="8"/>
      <c r="M50" s="24"/>
      <c r="N50" s="4"/>
      <c r="O50" s="5"/>
      <c r="P50" s="5"/>
    </row>
    <row r="51" spans="1:21" ht="15" thickBot="1" x14ac:dyDescent="0.4">
      <c r="A51" s="3" t="s">
        <v>48</v>
      </c>
      <c r="B51" s="2">
        <v>929</v>
      </c>
      <c r="C51" s="2"/>
      <c r="D51" s="2">
        <v>53</v>
      </c>
      <c r="E51" s="2"/>
      <c r="F51" s="2">
        <v>87</v>
      </c>
      <c r="G51" s="1">
        <v>1489</v>
      </c>
      <c r="H51" s="2">
        <v>85</v>
      </c>
      <c r="I51" s="1">
        <v>21676</v>
      </c>
      <c r="J51" s="1">
        <v>34738</v>
      </c>
      <c r="K51" s="8"/>
      <c r="L51" s="8"/>
    </row>
    <row r="52" spans="1:21" ht="15" thickBot="1" x14ac:dyDescent="0.4">
      <c r="A52" s="3" t="s">
        <v>55</v>
      </c>
      <c r="B52" s="2">
        <v>688</v>
      </c>
      <c r="C52" s="2"/>
      <c r="D52" s="2">
        <v>7</v>
      </c>
      <c r="E52" s="2"/>
      <c r="F52" s="2">
        <v>201</v>
      </c>
      <c r="G52" s="1">
        <v>1189</v>
      </c>
      <c r="H52" s="2">
        <v>12</v>
      </c>
      <c r="I52" s="1">
        <v>15059</v>
      </c>
      <c r="J52" s="1">
        <v>26019</v>
      </c>
      <c r="K52" s="7"/>
      <c r="L52" s="8"/>
    </row>
    <row r="53" spans="1:21" ht="15" thickBot="1" x14ac:dyDescent="0.4">
      <c r="A53" s="3" t="s">
        <v>47</v>
      </c>
      <c r="B53" s="2">
        <v>638</v>
      </c>
      <c r="C53" s="2"/>
      <c r="D53" s="2">
        <v>17</v>
      </c>
      <c r="E53" s="2"/>
      <c r="F53" s="2">
        <v>58</v>
      </c>
      <c r="G53" s="2">
        <v>451</v>
      </c>
      <c r="H53" s="2">
        <v>12</v>
      </c>
      <c r="I53" s="1">
        <v>38365</v>
      </c>
      <c r="J53" s="1">
        <v>27096</v>
      </c>
      <c r="K53" s="7"/>
      <c r="L53" s="8"/>
    </row>
    <row r="54" spans="1:21" ht="15" thickBot="1" x14ac:dyDescent="0.4">
      <c r="A54" s="3" t="s">
        <v>51</v>
      </c>
      <c r="B54" s="2">
        <v>462</v>
      </c>
      <c r="C54" s="2"/>
      <c r="D54" s="2">
        <v>16</v>
      </c>
      <c r="E54" s="2"/>
      <c r="F54" s="2">
        <v>16</v>
      </c>
      <c r="G54" s="2">
        <v>432</v>
      </c>
      <c r="H54" s="2">
        <v>15</v>
      </c>
      <c r="I54" s="1">
        <v>23852</v>
      </c>
      <c r="J54" s="1">
        <v>22317</v>
      </c>
      <c r="K54" s="7"/>
      <c r="L54" s="8"/>
    </row>
    <row r="55" spans="1:21" ht="15" thickBot="1" x14ac:dyDescent="0.4">
      <c r="A55" s="3" t="s">
        <v>52</v>
      </c>
      <c r="B55" s="2">
        <v>383</v>
      </c>
      <c r="C55" s="2"/>
      <c r="D55" s="2">
        <v>10</v>
      </c>
      <c r="E55" s="2"/>
      <c r="F55" s="2">
        <v>39</v>
      </c>
      <c r="G55" s="2">
        <v>524</v>
      </c>
      <c r="H55" s="2">
        <v>14</v>
      </c>
      <c r="I55" s="1">
        <v>30649</v>
      </c>
      <c r="J55" s="1">
        <v>41896</v>
      </c>
      <c r="K55" s="8"/>
      <c r="L55" s="8"/>
    </row>
    <row r="56" spans="1:21" ht="15" thickBot="1" x14ac:dyDescent="0.4">
      <c r="A56" s="3" t="s">
        <v>64</v>
      </c>
      <c r="B56" s="2">
        <v>152</v>
      </c>
      <c r="C56" s="2"/>
      <c r="D56" s="2">
        <v>5</v>
      </c>
      <c r="E56" s="2"/>
      <c r="F56" s="2">
        <v>16</v>
      </c>
      <c r="G56" s="2"/>
      <c r="H56" s="2"/>
      <c r="I56" s="2">
        <v>605</v>
      </c>
      <c r="J56" s="2"/>
      <c r="K56" s="8"/>
      <c r="L56" s="7"/>
    </row>
    <row r="57" spans="1:21" ht="21.5" thickBot="1" x14ac:dyDescent="0.4">
      <c r="A57" s="3" t="s">
        <v>67</v>
      </c>
      <c r="B57" s="2">
        <v>19</v>
      </c>
      <c r="C57" s="2"/>
      <c r="D57" s="2">
        <v>2</v>
      </c>
      <c r="E57" s="2"/>
      <c r="F57" s="2">
        <v>5</v>
      </c>
      <c r="G57" s="2"/>
      <c r="H57" s="2"/>
      <c r="I57" s="1">
        <v>3040</v>
      </c>
      <c r="J57" s="2"/>
      <c r="K57" s="7"/>
      <c r="L57" s="7"/>
    </row>
    <row r="58" spans="1:21" ht="15" thickBot="1" x14ac:dyDescent="0.4">
      <c r="A58" s="3" t="s">
        <v>65</v>
      </c>
      <c r="B58" s="1">
        <v>2329</v>
      </c>
      <c r="C58" s="2"/>
      <c r="D58" s="2">
        <v>115</v>
      </c>
      <c r="E58" s="2"/>
      <c r="F58" s="1">
        <v>1468</v>
      </c>
      <c r="G58" s="2">
        <v>688</v>
      </c>
      <c r="H58" s="2">
        <v>34</v>
      </c>
      <c r="I58" s="1">
        <v>13022</v>
      </c>
      <c r="J58" s="1">
        <v>3845</v>
      </c>
      <c r="K58" s="7"/>
      <c r="L58" s="7"/>
    </row>
    <row r="59" spans="1:21" ht="21.5" thickBot="1" x14ac:dyDescent="0.4">
      <c r="A59" s="59" t="s">
        <v>66</v>
      </c>
      <c r="B59" s="60">
        <v>69</v>
      </c>
      <c r="C59" s="60"/>
      <c r="D59" s="60">
        <v>6</v>
      </c>
      <c r="E59" s="60"/>
      <c r="F59" s="60">
        <v>2</v>
      </c>
      <c r="G59" s="60"/>
      <c r="H59" s="60"/>
      <c r="I59" s="61">
        <v>1242</v>
      </c>
      <c r="J59" s="60"/>
      <c r="K59" s="62"/>
      <c r="L59" s="47"/>
    </row>
  </sheetData>
  <mergeCells count="2">
    <mergeCell ref="L1:N1"/>
    <mergeCell ref="Q1:U1"/>
  </mergeCells>
  <hyperlinks>
    <hyperlink ref="A5" r:id="rId1" display="https://www.worldometers.info/coronavirus/usa/new-york/" xr:uid="{1BB583FD-D228-466A-92D2-B8E463E8DA19}"/>
    <hyperlink ref="A6" r:id="rId2" display="https://www.worldometers.info/coronavirus/usa/new-jersey/" xr:uid="{C86C9728-6F14-4450-B4A4-0F5C8C44D8D2}"/>
    <hyperlink ref="A8" r:id="rId3" display="https://www.worldometers.info/coronavirus/usa/massachusetts/" xr:uid="{48D82AAD-7AC5-4EAB-98CC-B30A43E125A8}"/>
    <hyperlink ref="A9" r:id="rId4" display="https://www.worldometers.info/coronavirus/usa/california/" xr:uid="{C34583C6-95DB-40B9-B585-2A5EFC0671DA}"/>
    <hyperlink ref="A10" r:id="rId5" display="https://www.worldometers.info/coronavirus/usa/pennsylvania/" xr:uid="{A9CE6900-35D3-4326-BD23-63F46E7CF0F4}"/>
    <hyperlink ref="A12" r:id="rId6" display="https://www.worldometers.info/coronavirus/usa/texas/" xr:uid="{ADD5320F-4487-4558-9B81-4C2C3B7A39CA}"/>
    <hyperlink ref="A13" r:id="rId7" display="https://www.worldometers.info/coronavirus/usa/florida/" xr:uid="{816EFDDF-B6A7-4B8F-961B-F4FD5A3D3CFE}"/>
    <hyperlink ref="A17" r:id="rId8" display="https://www.worldometers.info/coronavirus/usa/louisiana/" xr:uid="{EF34C99D-6931-41B5-A33C-46CF5E836C20}"/>
    <hyperlink ref="A19" r:id="rId9" display="https://www.worldometers.info/coronavirus/usa/ohio/" xr:uid="{EB7CD394-6543-4F67-B6F4-34F1CADD000D}"/>
    <hyperlink ref="A22" r:id="rId10" display="https://www.worldometers.info/coronavirus/usa/washington/" xr:uid="{13A67ABF-5307-4DB6-A207-271877CAAE16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4.08984375" style="34" customWidth="1"/>
    <col min="12" max="12" width="10.08984375" style="34" customWidth="1"/>
    <col min="13" max="13" width="8.7265625" style="34"/>
    <col min="14" max="14" width="12.6328125" style="34" customWidth="1"/>
    <col min="15" max="15" width="9.81640625" style="54" customWidth="1"/>
    <col min="16" max="16384" width="8.7265625" style="34"/>
  </cols>
  <sheetData>
    <row r="1" spans="1:15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  <c r="N1" s="33" t="s">
        <v>100</v>
      </c>
      <c r="O1" s="33" t="s">
        <v>101</v>
      </c>
    </row>
    <row r="2" spans="1:15" ht="15" thickBot="1" x14ac:dyDescent="0.35">
      <c r="A2" s="3" t="s">
        <v>36</v>
      </c>
      <c r="B2" s="1">
        <v>10700</v>
      </c>
      <c r="C2" s="2"/>
      <c r="D2" s="2">
        <v>450</v>
      </c>
      <c r="E2" s="2"/>
      <c r="F2" s="1">
        <v>10230</v>
      </c>
      <c r="G2" s="1">
        <v>2182</v>
      </c>
      <c r="H2" s="2">
        <v>92</v>
      </c>
      <c r="I2" s="1">
        <v>138103</v>
      </c>
      <c r="J2" s="1">
        <v>28166</v>
      </c>
      <c r="K2" s="8"/>
      <c r="L2" s="51">
        <f>IFERROR(B2/I2,0)</f>
        <v>7.7478403800062268E-2</v>
      </c>
      <c r="M2" s="52">
        <f>IFERROR(H2/G2,0)</f>
        <v>4.2163153070577448E-2</v>
      </c>
      <c r="N2" s="50">
        <f>D2*250</f>
        <v>112500</v>
      </c>
      <c r="O2" s="53">
        <f>ABS(N2-B2)/B2</f>
        <v>9.5140186915887845</v>
      </c>
    </row>
    <row r="3" spans="1:15" ht="15" thickBot="1" x14ac:dyDescent="0.35">
      <c r="A3" s="3" t="s">
        <v>52</v>
      </c>
      <c r="B3" s="2">
        <v>383</v>
      </c>
      <c r="C3" s="2"/>
      <c r="D3" s="2">
        <v>10</v>
      </c>
      <c r="E3" s="2"/>
      <c r="F3" s="2">
        <v>39</v>
      </c>
      <c r="G3" s="2">
        <v>524</v>
      </c>
      <c r="H3" s="2">
        <v>14</v>
      </c>
      <c r="I3" s="1">
        <v>30649</v>
      </c>
      <c r="J3" s="1">
        <v>41896</v>
      </c>
      <c r="K3" s="43"/>
      <c r="L3" s="51">
        <f>IFERROR(B3/I3,0)</f>
        <v>1.2496329407158472E-2</v>
      </c>
      <c r="M3" s="52">
        <f>IFERROR(H3/G3,0)</f>
        <v>2.6717557251908396E-2</v>
      </c>
      <c r="N3" s="50">
        <f>D3*250</f>
        <v>2500</v>
      </c>
      <c r="O3" s="53">
        <f t="shared" ref="O3:O56" si="0">ABS(N3-B3)/B3</f>
        <v>5.5274151436031334</v>
      </c>
    </row>
    <row r="4" spans="1:15" ht="14.5" thickBot="1" x14ac:dyDescent="0.35">
      <c r="A4" s="3" t="s">
        <v>33</v>
      </c>
      <c r="B4" s="1">
        <v>12176</v>
      </c>
      <c r="C4" s="2"/>
      <c r="D4" s="2">
        <v>594</v>
      </c>
      <c r="E4" s="2"/>
      <c r="F4" s="1">
        <v>11512</v>
      </c>
      <c r="G4" s="1">
        <v>1673</v>
      </c>
      <c r="H4" s="2">
        <v>82</v>
      </c>
      <c r="I4" s="1">
        <v>165810</v>
      </c>
      <c r="J4" s="1">
        <v>22780</v>
      </c>
      <c r="K4" s="44"/>
      <c r="L4" s="51">
        <f>IFERROR(B4/I4,0)</f>
        <v>7.3433447922320733E-2</v>
      </c>
      <c r="M4" s="52">
        <f>IFERROR(H4/G4,0)</f>
        <v>4.9013747758517634E-2</v>
      </c>
      <c r="N4" s="50">
        <f>D4*250</f>
        <v>148500</v>
      </c>
      <c r="O4" s="53">
        <f t="shared" si="0"/>
        <v>11.196123521681997</v>
      </c>
    </row>
    <row r="5" spans="1:15" ht="12.5" customHeight="1" thickBot="1" x14ac:dyDescent="0.35">
      <c r="A5" s="3" t="s">
        <v>34</v>
      </c>
      <c r="B5" s="1">
        <v>4236</v>
      </c>
      <c r="C5" s="2"/>
      <c r="D5" s="2">
        <v>97</v>
      </c>
      <c r="E5" s="2"/>
      <c r="F5" s="2">
        <v>862</v>
      </c>
      <c r="G5" s="1">
        <v>1404</v>
      </c>
      <c r="H5" s="2">
        <v>32</v>
      </c>
      <c r="I5" s="1">
        <v>75818</v>
      </c>
      <c r="J5" s="1">
        <v>25124</v>
      </c>
      <c r="K5" s="44"/>
      <c r="L5" s="51">
        <f>IFERROR(B5/I5,0)</f>
        <v>5.5870637579466614E-2</v>
      </c>
      <c r="M5" s="52">
        <f>IFERROR(H5/G5,0)</f>
        <v>2.2792022792022793E-2</v>
      </c>
      <c r="N5" s="50">
        <f>D5*250</f>
        <v>24250</v>
      </c>
      <c r="O5" s="53">
        <f t="shared" si="0"/>
        <v>4.7247403210576016</v>
      </c>
    </row>
    <row r="6" spans="1:15" ht="15" thickBot="1" x14ac:dyDescent="0.35">
      <c r="A6" s="46" t="s">
        <v>10</v>
      </c>
      <c r="B6" s="1">
        <v>72905</v>
      </c>
      <c r="C6" s="2"/>
      <c r="D6" s="1">
        <v>2966</v>
      </c>
      <c r="E6" s="2"/>
      <c r="F6" s="1">
        <v>57833</v>
      </c>
      <c r="G6" s="1">
        <v>1845</v>
      </c>
      <c r="H6" s="2">
        <v>75</v>
      </c>
      <c r="I6" s="1">
        <v>1065592</v>
      </c>
      <c r="J6" s="1">
        <v>26969</v>
      </c>
      <c r="K6" s="44"/>
      <c r="L6" s="51">
        <f>IFERROR(B6/I6,0)</f>
        <v>6.8417367998258247E-2</v>
      </c>
      <c r="M6" s="52">
        <f>IFERROR(H6/G6,0)</f>
        <v>4.065040650406504E-2</v>
      </c>
      <c r="N6" s="50">
        <f>D6*250</f>
        <v>741500</v>
      </c>
      <c r="O6" s="53">
        <f t="shared" si="0"/>
        <v>9.1707701803717168</v>
      </c>
    </row>
    <row r="7" spans="1:15" ht="14.5" thickBot="1" x14ac:dyDescent="0.35">
      <c r="A7" s="3" t="s">
        <v>18</v>
      </c>
      <c r="B7" s="1">
        <v>20475</v>
      </c>
      <c r="C7" s="2"/>
      <c r="D7" s="1">
        <v>1062</v>
      </c>
      <c r="E7" s="2"/>
      <c r="F7" s="1">
        <v>18718</v>
      </c>
      <c r="G7" s="1">
        <v>3555</v>
      </c>
      <c r="H7" s="2">
        <v>184</v>
      </c>
      <c r="I7" s="1">
        <v>112505</v>
      </c>
      <c r="J7" s="1">
        <v>19536</v>
      </c>
      <c r="K7" s="44"/>
      <c r="L7" s="51">
        <f>IFERROR(B7/I7,0)</f>
        <v>0.18199191147060131</v>
      </c>
      <c r="M7" s="52">
        <f>IFERROR(H7/G7,0)</f>
        <v>5.1758087201125173E-2</v>
      </c>
      <c r="N7" s="50">
        <f>D7*250</f>
        <v>265500</v>
      </c>
      <c r="O7" s="53">
        <f t="shared" si="0"/>
        <v>11.967032967032967</v>
      </c>
    </row>
    <row r="8" spans="1:15" ht="14.5" thickBot="1" x14ac:dyDescent="0.35">
      <c r="A8" s="3" t="s">
        <v>23</v>
      </c>
      <c r="B8" s="1">
        <v>34855</v>
      </c>
      <c r="C8" s="2"/>
      <c r="D8" s="1">
        <v>3125</v>
      </c>
      <c r="E8" s="2"/>
      <c r="F8" s="1">
        <v>28801</v>
      </c>
      <c r="G8" s="1">
        <v>9776</v>
      </c>
      <c r="H8" s="2">
        <v>877</v>
      </c>
      <c r="I8" s="1">
        <v>142943</v>
      </c>
      <c r="J8" s="1">
        <v>40093</v>
      </c>
      <c r="K8" s="44"/>
      <c r="L8" s="51">
        <f>IFERROR(B8/I8,0)</f>
        <v>0.2438384530896931</v>
      </c>
      <c r="M8" s="52">
        <f>IFERROR(H8/G8,0)</f>
        <v>8.9709492635024549E-2</v>
      </c>
      <c r="N8" s="50">
        <f>D8*250</f>
        <v>781250</v>
      </c>
      <c r="O8" s="53">
        <f t="shared" si="0"/>
        <v>21.414287763592025</v>
      </c>
    </row>
    <row r="9" spans="1:15" ht="14.5" thickBot="1" x14ac:dyDescent="0.35">
      <c r="A9" s="3" t="s">
        <v>43</v>
      </c>
      <c r="B9" s="1">
        <v>6952</v>
      </c>
      <c r="C9" s="2"/>
      <c r="D9" s="2">
        <v>247</v>
      </c>
      <c r="E9" s="2"/>
      <c r="F9" s="1">
        <v>3763</v>
      </c>
      <c r="G9" s="1">
        <v>7139</v>
      </c>
      <c r="H9" s="2">
        <v>254</v>
      </c>
      <c r="I9" s="1">
        <v>34753</v>
      </c>
      <c r="J9" s="1">
        <v>35689</v>
      </c>
      <c r="K9" s="44"/>
      <c r="L9" s="51">
        <f>IFERROR(B9/I9,0)</f>
        <v>0.20004028429200357</v>
      </c>
      <c r="M9" s="52">
        <f>IFERROR(H9/G9,0)</f>
        <v>3.5579212774898443E-2</v>
      </c>
      <c r="N9" s="50">
        <f>D9*250</f>
        <v>61750</v>
      </c>
      <c r="O9" s="53">
        <f t="shared" si="0"/>
        <v>7.8823360184119675</v>
      </c>
    </row>
    <row r="10" spans="1:15" ht="15" thickBot="1" x14ac:dyDescent="0.35">
      <c r="A10" s="3" t="s">
        <v>63</v>
      </c>
      <c r="B10" s="1">
        <v>6584</v>
      </c>
      <c r="C10" s="2"/>
      <c r="D10" s="2">
        <v>350</v>
      </c>
      <c r="E10" s="2"/>
      <c r="F10" s="1">
        <v>5300</v>
      </c>
      <c r="G10" s="1">
        <v>9329</v>
      </c>
      <c r="H10" s="2">
        <v>496</v>
      </c>
      <c r="I10" s="1">
        <v>31658</v>
      </c>
      <c r="J10" s="1">
        <v>44857</v>
      </c>
      <c r="K10" s="43"/>
      <c r="L10" s="51">
        <f>IFERROR(B10/I10,0)</f>
        <v>0.20797270832017184</v>
      </c>
      <c r="M10" s="52">
        <f>IFERROR(H10/G10,0)</f>
        <v>5.3167542073105367E-2</v>
      </c>
      <c r="N10" s="50">
        <f>D10*250</f>
        <v>87500</v>
      </c>
      <c r="O10" s="53">
        <f t="shared" si="0"/>
        <v>12.289793438639125</v>
      </c>
    </row>
    <row r="11" spans="1:15" ht="15" thickBot="1" x14ac:dyDescent="0.35">
      <c r="A11" s="46" t="s">
        <v>13</v>
      </c>
      <c r="B11" s="1">
        <v>42402</v>
      </c>
      <c r="C11" s="2"/>
      <c r="D11" s="1">
        <v>1829</v>
      </c>
      <c r="E11" s="2"/>
      <c r="F11" s="1">
        <v>33480</v>
      </c>
      <c r="G11" s="1">
        <v>1974</v>
      </c>
      <c r="H11" s="2">
        <v>85</v>
      </c>
      <c r="I11" s="1">
        <v>595495</v>
      </c>
      <c r="J11" s="1">
        <v>27726</v>
      </c>
      <c r="K11" s="44"/>
      <c r="L11" s="51">
        <f>IFERROR(B11/I11,0)</f>
        <v>7.120462808251958E-2</v>
      </c>
      <c r="M11" s="52">
        <f>IFERROR(H11/G11,0)</f>
        <v>4.3059777102330291E-2</v>
      </c>
      <c r="N11" s="50">
        <f>D11*250</f>
        <v>457250</v>
      </c>
      <c r="O11" s="53">
        <f t="shared" si="0"/>
        <v>9.7836894486109145</v>
      </c>
    </row>
    <row r="12" spans="1:15" ht="15" thickBot="1" x14ac:dyDescent="0.35">
      <c r="A12" s="3" t="s">
        <v>16</v>
      </c>
      <c r="B12" s="1">
        <v>35427</v>
      </c>
      <c r="C12" s="2"/>
      <c r="D12" s="1">
        <v>1517</v>
      </c>
      <c r="E12" s="2"/>
      <c r="F12" s="1">
        <v>33570</v>
      </c>
      <c r="G12" s="1">
        <v>3337</v>
      </c>
      <c r="H12" s="2">
        <v>143</v>
      </c>
      <c r="I12" s="1">
        <v>273904</v>
      </c>
      <c r="J12" s="1">
        <v>25798</v>
      </c>
      <c r="K12" s="43"/>
      <c r="L12" s="51">
        <f>IFERROR(B12/I12,0)</f>
        <v>0.12934093697061744</v>
      </c>
      <c r="M12" s="52">
        <f>IFERROR(H12/G12,0)</f>
        <v>4.285286185196284E-2</v>
      </c>
      <c r="N12" s="50">
        <f>D12*250</f>
        <v>379250</v>
      </c>
      <c r="O12" s="53">
        <f t="shared" si="0"/>
        <v>9.7051119202867877</v>
      </c>
    </row>
    <row r="13" spans="1:15" ht="15" thickBot="1" x14ac:dyDescent="0.35">
      <c r="A13" s="3" t="s">
        <v>64</v>
      </c>
      <c r="B13" s="2">
        <v>152</v>
      </c>
      <c r="C13" s="2"/>
      <c r="D13" s="2">
        <v>5</v>
      </c>
      <c r="E13" s="2"/>
      <c r="F13" s="2">
        <v>16</v>
      </c>
      <c r="G13" s="2"/>
      <c r="H13" s="2"/>
      <c r="I13" s="2">
        <v>605</v>
      </c>
      <c r="J13" s="2"/>
      <c r="K13" s="43"/>
      <c r="L13" s="51">
        <f>IFERROR(B13/I13,0)</f>
        <v>0.25123966942148762</v>
      </c>
      <c r="M13" s="52">
        <f>IFERROR(H13/G13,0)</f>
        <v>0</v>
      </c>
      <c r="N13" s="50">
        <f>D13*250</f>
        <v>1250</v>
      </c>
      <c r="O13" s="53">
        <f t="shared" si="0"/>
        <v>7.2236842105263159</v>
      </c>
    </row>
    <row r="14" spans="1:15" ht="14.5" thickBot="1" x14ac:dyDescent="0.35">
      <c r="A14" s="3" t="s">
        <v>47</v>
      </c>
      <c r="B14" s="2">
        <v>638</v>
      </c>
      <c r="C14" s="2"/>
      <c r="D14" s="2">
        <v>17</v>
      </c>
      <c r="E14" s="2"/>
      <c r="F14" s="2">
        <v>58</v>
      </c>
      <c r="G14" s="2">
        <v>451</v>
      </c>
      <c r="H14" s="2">
        <v>12</v>
      </c>
      <c r="I14" s="1">
        <v>38365</v>
      </c>
      <c r="J14" s="1">
        <v>27096</v>
      </c>
      <c r="K14" s="44"/>
      <c r="L14" s="51">
        <f>IFERROR(B14/I14,0)</f>
        <v>1.6629740649029064E-2</v>
      </c>
      <c r="M14" s="52">
        <f>IFERROR(H14/G14,0)</f>
        <v>2.6607538802660754E-2</v>
      </c>
      <c r="N14" s="50">
        <f>D14*250</f>
        <v>4250</v>
      </c>
      <c r="O14" s="53">
        <f t="shared" si="0"/>
        <v>5.661442006269592</v>
      </c>
    </row>
    <row r="15" spans="1:15" ht="14.5" thickBot="1" x14ac:dyDescent="0.35">
      <c r="A15" s="3" t="s">
        <v>49</v>
      </c>
      <c r="B15" s="1">
        <v>2324</v>
      </c>
      <c r="C15" s="2"/>
      <c r="D15" s="2">
        <v>70</v>
      </c>
      <c r="E15" s="2"/>
      <c r="F15" s="2">
        <v>875</v>
      </c>
      <c r="G15" s="1">
        <v>1300</v>
      </c>
      <c r="H15" s="2">
        <v>39</v>
      </c>
      <c r="I15" s="1">
        <v>33128</v>
      </c>
      <c r="J15" s="1">
        <v>18538</v>
      </c>
      <c r="K15" s="44"/>
      <c r="L15" s="51">
        <f>IFERROR(B15/I15,0)</f>
        <v>7.0152137164936013E-2</v>
      </c>
      <c r="M15" s="52">
        <f>IFERROR(H15/G15,0)</f>
        <v>0.03</v>
      </c>
      <c r="N15" s="50">
        <f>D15*250</f>
        <v>17500</v>
      </c>
      <c r="O15" s="53">
        <f t="shared" si="0"/>
        <v>6.5301204819277112</v>
      </c>
    </row>
    <row r="16" spans="1:15" ht="14.5" thickBot="1" x14ac:dyDescent="0.35">
      <c r="A16" s="3" t="s">
        <v>12</v>
      </c>
      <c r="B16" s="1">
        <v>84698</v>
      </c>
      <c r="C16" s="2"/>
      <c r="D16" s="1">
        <v>3792</v>
      </c>
      <c r="E16" s="2"/>
      <c r="F16" s="1">
        <v>71681</v>
      </c>
      <c r="G16" s="1">
        <v>6684</v>
      </c>
      <c r="H16" s="2">
        <v>299</v>
      </c>
      <c r="I16" s="1">
        <v>489359</v>
      </c>
      <c r="J16" s="1">
        <v>38618</v>
      </c>
      <c r="K16" s="44"/>
      <c r="L16" s="51">
        <f>IFERROR(B16/I16,0)</f>
        <v>0.17307947743885368</v>
      </c>
      <c r="M16" s="52">
        <f>IFERROR(H16/G16,0)</f>
        <v>4.4733692399760619E-2</v>
      </c>
      <c r="N16" s="50">
        <f>D16*250</f>
        <v>948000</v>
      </c>
      <c r="O16" s="53">
        <f t="shared" si="0"/>
        <v>10.192708210347352</v>
      </c>
    </row>
    <row r="17" spans="1:15" ht="14.5" thickBot="1" x14ac:dyDescent="0.35">
      <c r="A17" s="3" t="s">
        <v>27</v>
      </c>
      <c r="B17" s="1">
        <v>25473</v>
      </c>
      <c r="C17" s="2"/>
      <c r="D17" s="1">
        <v>1619</v>
      </c>
      <c r="E17" s="2"/>
      <c r="F17" s="1">
        <v>21985</v>
      </c>
      <c r="G17" s="1">
        <v>3784</v>
      </c>
      <c r="H17" s="2">
        <v>240</v>
      </c>
      <c r="I17" s="1">
        <v>154083</v>
      </c>
      <c r="J17" s="1">
        <v>22887</v>
      </c>
      <c r="K17" s="44"/>
      <c r="L17" s="51">
        <f>IFERROR(B17/I17,0)</f>
        <v>0.16531998987558655</v>
      </c>
      <c r="M17" s="52">
        <f>IFERROR(H17/G17,0)</f>
        <v>6.3424947145877375E-2</v>
      </c>
      <c r="N17" s="50">
        <f>D17*250</f>
        <v>404750</v>
      </c>
      <c r="O17" s="53">
        <f t="shared" si="0"/>
        <v>14.889373061673144</v>
      </c>
    </row>
    <row r="18" spans="1:15" ht="15" thickBot="1" x14ac:dyDescent="0.35">
      <c r="A18" s="3" t="s">
        <v>41</v>
      </c>
      <c r="B18" s="1">
        <v>13289</v>
      </c>
      <c r="C18" s="2"/>
      <c r="D18" s="2">
        <v>306</v>
      </c>
      <c r="E18" s="2"/>
      <c r="F18" s="1">
        <v>7029</v>
      </c>
      <c r="G18" s="1">
        <v>4212</v>
      </c>
      <c r="H18" s="2">
        <v>97</v>
      </c>
      <c r="I18" s="1">
        <v>85719</v>
      </c>
      <c r="J18" s="1">
        <v>27169</v>
      </c>
      <c r="K18" s="43"/>
      <c r="L18" s="51">
        <f>IFERROR(B18/I18,0)</f>
        <v>0.15502980669396516</v>
      </c>
      <c r="M18" s="52">
        <f>IFERROR(H18/G18,0)</f>
        <v>2.3029439696106362E-2</v>
      </c>
      <c r="N18" s="50">
        <f>D18*250</f>
        <v>76500</v>
      </c>
      <c r="O18" s="53">
        <f t="shared" si="0"/>
        <v>4.7566408307622847</v>
      </c>
    </row>
    <row r="19" spans="1:15" ht="15" thickBot="1" x14ac:dyDescent="0.35">
      <c r="A19" s="3" t="s">
        <v>45</v>
      </c>
      <c r="B19" s="1">
        <v>7507</v>
      </c>
      <c r="C19" s="2"/>
      <c r="D19" s="2">
        <v>188</v>
      </c>
      <c r="E19" s="2"/>
      <c r="F19" s="1">
        <v>5462</v>
      </c>
      <c r="G19" s="1">
        <v>2577</v>
      </c>
      <c r="H19" s="2">
        <v>65</v>
      </c>
      <c r="I19" s="1">
        <v>57544</v>
      </c>
      <c r="J19" s="1">
        <v>19752</v>
      </c>
      <c r="K19" s="43"/>
      <c r="L19" s="51">
        <f>IFERROR(B19/I19,0)</f>
        <v>0.1304566940080634</v>
      </c>
      <c r="M19" s="52">
        <f>IFERROR(H19/G19,0)</f>
        <v>2.5223127667830809E-2</v>
      </c>
      <c r="N19" s="50">
        <f>D19*250</f>
        <v>47000</v>
      </c>
      <c r="O19" s="53">
        <f t="shared" si="0"/>
        <v>5.26082323165046</v>
      </c>
    </row>
    <row r="20" spans="1:15" ht="14.5" thickBot="1" x14ac:dyDescent="0.35">
      <c r="A20" s="3" t="s">
        <v>38</v>
      </c>
      <c r="B20" s="1">
        <v>7080</v>
      </c>
      <c r="C20" s="2"/>
      <c r="D20" s="2">
        <v>326</v>
      </c>
      <c r="E20" s="2"/>
      <c r="F20" s="1">
        <v>4105</v>
      </c>
      <c r="G20" s="1">
        <v>1585</v>
      </c>
      <c r="H20" s="2">
        <v>73</v>
      </c>
      <c r="I20" s="1">
        <v>117395</v>
      </c>
      <c r="J20" s="1">
        <v>26277</v>
      </c>
      <c r="K20" s="44"/>
      <c r="L20" s="51">
        <f>IFERROR(B20/I20,0)</f>
        <v>6.0309212487755018E-2</v>
      </c>
      <c r="M20" s="52">
        <f>IFERROR(H20/G20,0)</f>
        <v>4.6056782334384858E-2</v>
      </c>
      <c r="N20" s="50">
        <f>D20*250</f>
        <v>81500</v>
      </c>
      <c r="O20" s="53">
        <f t="shared" si="0"/>
        <v>10.511299435028249</v>
      </c>
    </row>
    <row r="21" spans="1:15" ht="15" thickBot="1" x14ac:dyDescent="0.35">
      <c r="A21" s="46" t="s">
        <v>14</v>
      </c>
      <c r="B21" s="1">
        <v>32662</v>
      </c>
      <c r="C21" s="2"/>
      <c r="D21" s="1">
        <v>2381</v>
      </c>
      <c r="E21" s="2"/>
      <c r="F21" s="1">
        <v>7673</v>
      </c>
      <c r="G21" s="1">
        <v>7026</v>
      </c>
      <c r="H21" s="2">
        <v>512</v>
      </c>
      <c r="I21" s="1">
        <v>237904</v>
      </c>
      <c r="J21" s="1">
        <v>51175</v>
      </c>
      <c r="K21" s="43"/>
      <c r="L21" s="51">
        <f>IFERROR(B21/I21,0)</f>
        <v>0.1372906718676441</v>
      </c>
      <c r="M21" s="52">
        <f>IFERROR(H21/G21,0)</f>
        <v>7.2872189012240254E-2</v>
      </c>
      <c r="N21" s="50">
        <f>D21*250</f>
        <v>595250</v>
      </c>
      <c r="O21" s="53">
        <f t="shared" si="0"/>
        <v>17.224542281550427</v>
      </c>
    </row>
    <row r="22" spans="1:15" ht="15" thickBot="1" x14ac:dyDescent="0.35">
      <c r="A22" s="3" t="s">
        <v>39</v>
      </c>
      <c r="B22" s="1">
        <v>1515</v>
      </c>
      <c r="C22" s="2"/>
      <c r="D22" s="2">
        <v>66</v>
      </c>
      <c r="E22" s="2"/>
      <c r="F22" s="2">
        <v>506</v>
      </c>
      <c r="G22" s="1">
        <v>1127</v>
      </c>
      <c r="H22" s="2">
        <v>49</v>
      </c>
      <c r="I22" s="1">
        <v>33035</v>
      </c>
      <c r="J22" s="1">
        <v>24576</v>
      </c>
      <c r="K22" s="43"/>
      <c r="L22" s="51">
        <f>IFERROR(B22/I22,0)</f>
        <v>4.5860451036779173E-2</v>
      </c>
      <c r="M22" s="52">
        <f>IFERROR(H22/G22,0)</f>
        <v>4.3478260869565216E-2</v>
      </c>
      <c r="N22" s="50">
        <f>D22*250</f>
        <v>16500</v>
      </c>
      <c r="O22" s="53">
        <f t="shared" si="0"/>
        <v>9.8910891089108919</v>
      </c>
    </row>
    <row r="23" spans="1:15" ht="14.5" thickBot="1" x14ac:dyDescent="0.35">
      <c r="A23" s="3" t="s">
        <v>26</v>
      </c>
      <c r="B23" s="1">
        <v>34812</v>
      </c>
      <c r="C23" s="2"/>
      <c r="D23" s="1">
        <v>1809</v>
      </c>
      <c r="E23" s="2"/>
      <c r="F23" s="1">
        <v>30547</v>
      </c>
      <c r="G23" s="1">
        <v>5758</v>
      </c>
      <c r="H23" s="2">
        <v>299</v>
      </c>
      <c r="I23" s="1">
        <v>173574</v>
      </c>
      <c r="J23" s="1">
        <v>28710</v>
      </c>
      <c r="K23" s="44"/>
      <c r="L23" s="51">
        <f>IFERROR(B23/I23,0)</f>
        <v>0.2005599917038266</v>
      </c>
      <c r="M23" s="52">
        <f>IFERROR(H23/G23,0)</f>
        <v>5.1927752691906914E-2</v>
      </c>
      <c r="N23" s="50">
        <f>D23*250</f>
        <v>452250</v>
      </c>
      <c r="O23" s="53">
        <f t="shared" si="0"/>
        <v>11.991209927611168</v>
      </c>
    </row>
    <row r="24" spans="1:15" ht="15" thickBot="1" x14ac:dyDescent="0.35">
      <c r="A24" s="46" t="s">
        <v>17</v>
      </c>
      <c r="B24" s="1">
        <v>80497</v>
      </c>
      <c r="C24" s="2"/>
      <c r="D24" s="1">
        <v>5315</v>
      </c>
      <c r="E24" s="2"/>
      <c r="F24" s="1">
        <v>47370</v>
      </c>
      <c r="G24" s="1">
        <v>11679</v>
      </c>
      <c r="H24" s="2">
        <v>771</v>
      </c>
      <c r="I24" s="1">
        <v>410032</v>
      </c>
      <c r="J24" s="1">
        <v>59490</v>
      </c>
      <c r="K24" s="44"/>
      <c r="L24" s="51">
        <f>IFERROR(B24/I24,0)</f>
        <v>0.19631882389667149</v>
      </c>
      <c r="M24" s="52">
        <f>IFERROR(H24/G24,0)</f>
        <v>6.6015926021063445E-2</v>
      </c>
      <c r="N24" s="50">
        <f>D24*250</f>
        <v>1328750</v>
      </c>
      <c r="O24" s="53">
        <f t="shared" si="0"/>
        <v>15.506826341354337</v>
      </c>
    </row>
    <row r="25" spans="1:15" ht="14.5" thickBot="1" x14ac:dyDescent="0.35">
      <c r="A25" s="3" t="s">
        <v>11</v>
      </c>
      <c r="B25" s="1">
        <v>48391</v>
      </c>
      <c r="C25" s="2"/>
      <c r="D25" s="1">
        <v>4714</v>
      </c>
      <c r="E25" s="2"/>
      <c r="F25" s="1">
        <v>20991</v>
      </c>
      <c r="G25" s="1">
        <v>4845</v>
      </c>
      <c r="H25" s="2">
        <v>472</v>
      </c>
      <c r="I25" s="1">
        <v>329639</v>
      </c>
      <c r="J25" s="1">
        <v>33007</v>
      </c>
      <c r="K25" s="44"/>
      <c r="L25" s="51">
        <f>IFERROR(B25/I25,0)</f>
        <v>0.14679998422516752</v>
      </c>
      <c r="M25" s="52">
        <f>IFERROR(H25/G25,0)</f>
        <v>9.7420020639834876E-2</v>
      </c>
      <c r="N25" s="50">
        <f>D25*250</f>
        <v>1178500</v>
      </c>
      <c r="O25" s="53">
        <f t="shared" si="0"/>
        <v>23.353702134694469</v>
      </c>
    </row>
    <row r="26" spans="1:15" ht="14.5" thickBot="1" x14ac:dyDescent="0.35">
      <c r="A26" s="3" t="s">
        <v>32</v>
      </c>
      <c r="B26" s="1">
        <v>12917</v>
      </c>
      <c r="C26" s="2"/>
      <c r="D26" s="2">
        <v>638</v>
      </c>
      <c r="E26" s="2"/>
      <c r="F26" s="1">
        <v>3492</v>
      </c>
      <c r="G26" s="1">
        <v>2290</v>
      </c>
      <c r="H26" s="2">
        <v>113</v>
      </c>
      <c r="I26" s="1">
        <v>122035</v>
      </c>
      <c r="J26" s="1">
        <v>21639</v>
      </c>
      <c r="K26" s="44"/>
      <c r="L26" s="51">
        <f>IFERROR(B26/I26,0)</f>
        <v>0.10584668332855328</v>
      </c>
      <c r="M26" s="52">
        <f>IFERROR(H26/G26,0)</f>
        <v>4.9344978165938864E-2</v>
      </c>
      <c r="N26" s="50">
        <f>D26*250</f>
        <v>159500</v>
      </c>
      <c r="O26" s="53">
        <f t="shared" si="0"/>
        <v>11.348068436943564</v>
      </c>
    </row>
    <row r="27" spans="1:15" ht="15" thickBot="1" x14ac:dyDescent="0.35">
      <c r="A27" s="3" t="s">
        <v>30</v>
      </c>
      <c r="B27" s="1">
        <v>10090</v>
      </c>
      <c r="C27" s="2"/>
      <c r="D27" s="2">
        <v>465</v>
      </c>
      <c r="E27" s="2"/>
      <c r="F27" s="1">
        <v>3357</v>
      </c>
      <c r="G27" s="1">
        <v>3390</v>
      </c>
      <c r="H27" s="2">
        <v>156</v>
      </c>
      <c r="I27" s="1">
        <v>100048</v>
      </c>
      <c r="J27" s="1">
        <v>33617</v>
      </c>
      <c r="K27" s="43"/>
      <c r="L27" s="51">
        <f>IFERROR(B27/I27,0)</f>
        <v>0.10085159123620661</v>
      </c>
      <c r="M27" s="52">
        <f>IFERROR(H27/G27,0)</f>
        <v>4.6017699115044247E-2</v>
      </c>
      <c r="N27" s="50">
        <f>D27*250</f>
        <v>116250</v>
      </c>
      <c r="O27" s="53">
        <f t="shared" si="0"/>
        <v>10.521308225966303</v>
      </c>
    </row>
    <row r="28" spans="1:15" ht="14.5" thickBot="1" x14ac:dyDescent="0.35">
      <c r="A28" s="3" t="s">
        <v>35</v>
      </c>
      <c r="B28" s="1">
        <v>10355</v>
      </c>
      <c r="C28" s="2"/>
      <c r="D28" s="2">
        <v>548</v>
      </c>
      <c r="E28" s="2"/>
      <c r="F28" s="1">
        <v>7153</v>
      </c>
      <c r="G28" s="1">
        <v>1687</v>
      </c>
      <c r="H28" s="2">
        <v>89</v>
      </c>
      <c r="I28" s="1">
        <v>124142</v>
      </c>
      <c r="J28" s="1">
        <v>20227</v>
      </c>
      <c r="K28" s="44"/>
      <c r="L28" s="51">
        <f>IFERROR(B28/I28,0)</f>
        <v>8.3412543699956501E-2</v>
      </c>
      <c r="M28" s="52">
        <f>IFERROR(H28/G28,0)</f>
        <v>5.2756372258446947E-2</v>
      </c>
      <c r="N28" s="50">
        <f>D28*250</f>
        <v>137000</v>
      </c>
      <c r="O28" s="53">
        <f t="shared" si="0"/>
        <v>12.230323515210044</v>
      </c>
    </row>
    <row r="29" spans="1:15" ht="14.5" thickBot="1" x14ac:dyDescent="0.35">
      <c r="A29" s="3" t="s">
        <v>51</v>
      </c>
      <c r="B29" s="2">
        <v>462</v>
      </c>
      <c r="C29" s="2"/>
      <c r="D29" s="2">
        <v>16</v>
      </c>
      <c r="E29" s="2"/>
      <c r="F29" s="2">
        <v>16</v>
      </c>
      <c r="G29" s="2">
        <v>432</v>
      </c>
      <c r="H29" s="2">
        <v>15</v>
      </c>
      <c r="I29" s="1">
        <v>23852</v>
      </c>
      <c r="J29" s="1">
        <v>22317</v>
      </c>
      <c r="K29" s="44"/>
      <c r="L29" s="51">
        <f>IFERROR(B29/I29,0)</f>
        <v>1.9369444910280059E-2</v>
      </c>
      <c r="M29" s="52">
        <f>IFERROR(H29/G29,0)</f>
        <v>3.4722222222222224E-2</v>
      </c>
      <c r="N29" s="50">
        <f>D29*250</f>
        <v>4000</v>
      </c>
      <c r="O29" s="53">
        <f t="shared" si="0"/>
        <v>7.6580086580086579</v>
      </c>
    </row>
    <row r="30" spans="1:15" ht="14.5" thickBot="1" x14ac:dyDescent="0.35">
      <c r="A30" s="3" t="s">
        <v>50</v>
      </c>
      <c r="B30" s="1">
        <v>9075</v>
      </c>
      <c r="C30" s="2"/>
      <c r="D30" s="2">
        <v>107</v>
      </c>
      <c r="E30" s="2"/>
      <c r="F30" s="1">
        <v>8946</v>
      </c>
      <c r="G30" s="1">
        <v>4691</v>
      </c>
      <c r="H30" s="2">
        <v>55</v>
      </c>
      <c r="I30" s="1">
        <v>53427</v>
      </c>
      <c r="J30" s="1">
        <v>27619</v>
      </c>
      <c r="K30" s="44"/>
      <c r="L30" s="51">
        <f>IFERROR(B30/I30,0)</f>
        <v>0.169857936998147</v>
      </c>
      <c r="M30" s="52">
        <f>IFERROR(H30/G30,0)</f>
        <v>1.17245789810275E-2</v>
      </c>
      <c r="N30" s="50">
        <f>D30*250</f>
        <v>26750</v>
      </c>
      <c r="O30" s="53">
        <f t="shared" si="0"/>
        <v>1.9476584022038568</v>
      </c>
    </row>
    <row r="31" spans="1:15" ht="15" thickBot="1" x14ac:dyDescent="0.35">
      <c r="A31" s="3" t="s">
        <v>31</v>
      </c>
      <c r="B31" s="1">
        <v>6394</v>
      </c>
      <c r="C31" s="2"/>
      <c r="D31" s="2">
        <v>331</v>
      </c>
      <c r="E31" s="2"/>
      <c r="F31" s="1">
        <v>1866</v>
      </c>
      <c r="G31" s="1">
        <v>2076</v>
      </c>
      <c r="H31" s="2">
        <v>107</v>
      </c>
      <c r="I31" s="1">
        <v>79735</v>
      </c>
      <c r="J31" s="1">
        <v>25887</v>
      </c>
      <c r="K31" s="43"/>
      <c r="L31" s="51">
        <f>IFERROR(B31/I31,0)</f>
        <v>8.0190631466733553E-2</v>
      </c>
      <c r="M31" s="52">
        <f>IFERROR(H31/G31,0)</f>
        <v>5.1541425818882464E-2</v>
      </c>
      <c r="N31" s="50">
        <f>D31*250</f>
        <v>82750</v>
      </c>
      <c r="O31" s="53">
        <f t="shared" si="0"/>
        <v>11.941820456678135</v>
      </c>
    </row>
    <row r="32" spans="1:15" ht="15" thickBot="1" x14ac:dyDescent="0.35">
      <c r="A32" s="3" t="s">
        <v>42</v>
      </c>
      <c r="B32" s="1">
        <v>3299</v>
      </c>
      <c r="C32" s="2"/>
      <c r="D32" s="2">
        <v>150</v>
      </c>
      <c r="E32" s="2"/>
      <c r="F32" s="1">
        <v>1913</v>
      </c>
      <c r="G32" s="1">
        <v>2426</v>
      </c>
      <c r="H32" s="2">
        <v>110</v>
      </c>
      <c r="I32" s="1">
        <v>39175</v>
      </c>
      <c r="J32" s="1">
        <v>28811</v>
      </c>
      <c r="K32" s="43"/>
      <c r="L32" s="51">
        <f>IFERROR(B32/I32,0)</f>
        <v>8.4211869814932991E-2</v>
      </c>
      <c r="M32" s="52">
        <f>IFERROR(H32/G32,0)</f>
        <v>4.5342126957955482E-2</v>
      </c>
      <c r="N32" s="50">
        <f>D32*250</f>
        <v>37500</v>
      </c>
      <c r="O32" s="53">
        <f t="shared" si="0"/>
        <v>10.367080933616247</v>
      </c>
    </row>
    <row r="33" spans="1:15" ht="15" thickBot="1" x14ac:dyDescent="0.35">
      <c r="A33" s="46" t="s">
        <v>8</v>
      </c>
      <c r="B33" s="1">
        <v>142861</v>
      </c>
      <c r="C33" s="2"/>
      <c r="D33" s="1">
        <v>9727</v>
      </c>
      <c r="E33" s="2"/>
      <c r="F33" s="1">
        <v>129846</v>
      </c>
      <c r="G33" s="1">
        <v>16084</v>
      </c>
      <c r="H33" s="1">
        <v>1095</v>
      </c>
      <c r="I33" s="1">
        <v>441450</v>
      </c>
      <c r="J33" s="1">
        <v>49701</v>
      </c>
      <c r="K33" s="43"/>
      <c r="L33" s="51">
        <f>IFERROR(B33/I33,0)</f>
        <v>0.3236176237399479</v>
      </c>
      <c r="M33" s="52">
        <f>IFERROR(H33/G33,0)</f>
        <v>6.808007958219349E-2</v>
      </c>
      <c r="N33" s="50">
        <f>D33*250</f>
        <v>2431750</v>
      </c>
      <c r="O33" s="53">
        <f t="shared" si="0"/>
        <v>16.021790411658884</v>
      </c>
    </row>
    <row r="34" spans="1:15" ht="15" thickBot="1" x14ac:dyDescent="0.35">
      <c r="A34" s="3" t="s">
        <v>44</v>
      </c>
      <c r="B34" s="1">
        <v>5364</v>
      </c>
      <c r="C34" s="2"/>
      <c r="D34" s="2">
        <v>231</v>
      </c>
      <c r="E34" s="2"/>
      <c r="F34" s="1">
        <v>3618</v>
      </c>
      <c r="G34" s="1">
        <v>2558</v>
      </c>
      <c r="H34" s="2">
        <v>110</v>
      </c>
      <c r="I34" s="1">
        <v>115011</v>
      </c>
      <c r="J34" s="1">
        <v>54850</v>
      </c>
      <c r="K34" s="43"/>
      <c r="L34" s="51">
        <f>IFERROR(B34/I34,0)</f>
        <v>4.6639017137491197E-2</v>
      </c>
      <c r="M34" s="52">
        <f>IFERROR(H34/G34,0)</f>
        <v>4.300234558248632E-2</v>
      </c>
      <c r="N34" s="50">
        <f>D34*250</f>
        <v>57750</v>
      </c>
      <c r="O34" s="53">
        <f t="shared" si="0"/>
        <v>9.7662192393736014</v>
      </c>
    </row>
    <row r="35" spans="1:15" ht="15" thickBot="1" x14ac:dyDescent="0.35">
      <c r="A35" s="46" t="s">
        <v>7</v>
      </c>
      <c r="B35" s="1">
        <v>350848</v>
      </c>
      <c r="C35" s="2"/>
      <c r="D35" s="1">
        <v>27290</v>
      </c>
      <c r="E35" s="2"/>
      <c r="F35" s="1">
        <v>264341</v>
      </c>
      <c r="G35" s="1">
        <v>18035</v>
      </c>
      <c r="H35" s="1">
        <v>1403</v>
      </c>
      <c r="I35" s="1">
        <v>1258907</v>
      </c>
      <c r="J35" s="1">
        <v>64713</v>
      </c>
      <c r="K35" s="44"/>
      <c r="L35" s="51">
        <f>IFERROR(B35/I35,0)</f>
        <v>0.27869254837728286</v>
      </c>
      <c r="M35" s="52">
        <f>IFERROR(H35/G35,0)</f>
        <v>7.7793179927917941E-2</v>
      </c>
      <c r="N35" s="50">
        <f>D35*250</f>
        <v>6822500</v>
      </c>
      <c r="O35" s="53">
        <f t="shared" si="0"/>
        <v>18.445742885808098</v>
      </c>
    </row>
    <row r="36" spans="1:15" ht="14.5" thickBot="1" x14ac:dyDescent="0.35">
      <c r="A36" s="3" t="s">
        <v>24</v>
      </c>
      <c r="B36" s="1">
        <v>16351</v>
      </c>
      <c r="C36" s="2"/>
      <c r="D36" s="2">
        <v>625</v>
      </c>
      <c r="E36" s="2"/>
      <c r="F36" s="1">
        <v>6611</v>
      </c>
      <c r="G36" s="1">
        <v>1559</v>
      </c>
      <c r="H36" s="2">
        <v>60</v>
      </c>
      <c r="I36" s="1">
        <v>210457</v>
      </c>
      <c r="J36" s="1">
        <v>20066</v>
      </c>
      <c r="K36" s="44"/>
      <c r="L36" s="51">
        <f>IFERROR(B36/I36,0)</f>
        <v>7.7692830364397475E-2</v>
      </c>
      <c r="M36" s="52">
        <f>IFERROR(H36/G36,0)</f>
        <v>3.8486209108402822E-2</v>
      </c>
      <c r="N36" s="50">
        <f>D36*250</f>
        <v>156250</v>
      </c>
      <c r="O36" s="53">
        <f t="shared" si="0"/>
        <v>8.5559904592991263</v>
      </c>
    </row>
    <row r="37" spans="1:15" ht="14.5" thickBot="1" x14ac:dyDescent="0.35">
      <c r="A37" s="3" t="s">
        <v>53</v>
      </c>
      <c r="B37" s="1">
        <v>1647</v>
      </c>
      <c r="C37" s="2"/>
      <c r="D37" s="2">
        <v>40</v>
      </c>
      <c r="E37" s="2"/>
      <c r="F37" s="2">
        <v>638</v>
      </c>
      <c r="G37" s="1">
        <v>2161</v>
      </c>
      <c r="H37" s="2">
        <v>52</v>
      </c>
      <c r="I37" s="1">
        <v>48945</v>
      </c>
      <c r="J37" s="1">
        <v>64227</v>
      </c>
      <c r="K37" s="44"/>
      <c r="L37" s="51">
        <f>IFERROR(B37/I37,0)</f>
        <v>3.3650015323322097E-2</v>
      </c>
      <c r="M37" s="52">
        <f>IFERROR(H37/G37,0)</f>
        <v>2.4062933826931976E-2</v>
      </c>
      <c r="N37" s="50">
        <f>D37*250</f>
        <v>10000</v>
      </c>
      <c r="O37" s="53">
        <f t="shared" si="0"/>
        <v>5.0716454159077111</v>
      </c>
    </row>
    <row r="38" spans="1:15" ht="15" thickBot="1" x14ac:dyDescent="0.35">
      <c r="A38" s="3" t="s">
        <v>67</v>
      </c>
      <c r="B38" s="2">
        <v>19</v>
      </c>
      <c r="C38" s="2"/>
      <c r="D38" s="2">
        <v>2</v>
      </c>
      <c r="E38" s="2"/>
      <c r="F38" s="2">
        <v>5</v>
      </c>
      <c r="G38" s="2"/>
      <c r="H38" s="2"/>
      <c r="I38" s="1">
        <v>3040</v>
      </c>
      <c r="J38" s="2"/>
      <c r="K38" s="43"/>
      <c r="L38" s="51">
        <f>IFERROR(B38/I38,0)</f>
        <v>6.2500000000000003E-3</v>
      </c>
      <c r="M38" s="52">
        <f>IFERROR(H38/G38,0)</f>
        <v>0</v>
      </c>
      <c r="N38" s="50">
        <f>D38*250</f>
        <v>500</v>
      </c>
      <c r="O38" s="53">
        <f t="shared" si="0"/>
        <v>25.315789473684209</v>
      </c>
    </row>
    <row r="39" spans="1:15" ht="15" thickBot="1" x14ac:dyDescent="0.35">
      <c r="A39" s="46" t="s">
        <v>21</v>
      </c>
      <c r="B39" s="1">
        <v>25729</v>
      </c>
      <c r="C39" s="2"/>
      <c r="D39" s="1">
        <v>1485</v>
      </c>
      <c r="E39" s="2"/>
      <c r="F39" s="1">
        <v>20076</v>
      </c>
      <c r="G39" s="1">
        <v>2201</v>
      </c>
      <c r="H39" s="2">
        <v>127</v>
      </c>
      <c r="I39" s="1">
        <v>225854</v>
      </c>
      <c r="J39" s="1">
        <v>19322</v>
      </c>
      <c r="K39" s="44"/>
      <c r="L39" s="51">
        <f>IFERROR(B39/I39,0)</f>
        <v>0.11391872625678535</v>
      </c>
      <c r="M39" s="52">
        <f>IFERROR(H39/G39,0)</f>
        <v>5.770104497955475E-2</v>
      </c>
      <c r="N39" s="50">
        <f>D39*250</f>
        <v>371250</v>
      </c>
      <c r="O39" s="53">
        <f t="shared" si="0"/>
        <v>13.429243266353142</v>
      </c>
    </row>
    <row r="40" spans="1:15" ht="14.5" thickBot="1" x14ac:dyDescent="0.35">
      <c r="A40" s="3" t="s">
        <v>46</v>
      </c>
      <c r="B40" s="1">
        <v>4852</v>
      </c>
      <c r="C40" s="2"/>
      <c r="D40" s="2">
        <v>278</v>
      </c>
      <c r="E40" s="2"/>
      <c r="F40" s="1">
        <v>1015</v>
      </c>
      <c r="G40" s="1">
        <v>1226</v>
      </c>
      <c r="H40" s="2">
        <v>70</v>
      </c>
      <c r="I40" s="1">
        <v>109859</v>
      </c>
      <c r="J40" s="1">
        <v>27763</v>
      </c>
      <c r="K40" s="44"/>
      <c r="L40" s="51">
        <f>IFERROR(B40/I40,0)</f>
        <v>4.4165703310607235E-2</v>
      </c>
      <c r="M40" s="52">
        <f>IFERROR(H40/G40,0)</f>
        <v>5.7096247960848286E-2</v>
      </c>
      <c r="N40" s="50">
        <f>D40*250</f>
        <v>69500</v>
      </c>
      <c r="O40" s="53">
        <f t="shared" si="0"/>
        <v>13.3239901071723</v>
      </c>
    </row>
    <row r="41" spans="1:15" ht="14.5" thickBot="1" x14ac:dyDescent="0.35">
      <c r="A41" s="3" t="s">
        <v>37</v>
      </c>
      <c r="B41" s="1">
        <v>3416</v>
      </c>
      <c r="C41" s="2"/>
      <c r="D41" s="2">
        <v>134</v>
      </c>
      <c r="E41" s="2"/>
      <c r="F41" s="1">
        <v>1876</v>
      </c>
      <c r="G41" s="2">
        <v>810</v>
      </c>
      <c r="H41" s="2">
        <v>32</v>
      </c>
      <c r="I41" s="1">
        <v>83987</v>
      </c>
      <c r="J41" s="1">
        <v>19913</v>
      </c>
      <c r="K41" s="44"/>
      <c r="L41" s="51">
        <f>IFERROR(B41/I41,0)</f>
        <v>4.0672961291628465E-2</v>
      </c>
      <c r="M41" s="52">
        <f>IFERROR(H41/G41,0)</f>
        <v>3.9506172839506172E-2</v>
      </c>
      <c r="N41" s="50">
        <f>D41*250</f>
        <v>33500</v>
      </c>
      <c r="O41" s="53">
        <f t="shared" si="0"/>
        <v>8.8067915690866503</v>
      </c>
    </row>
    <row r="42" spans="1:15" ht="15" thickBot="1" x14ac:dyDescent="0.35">
      <c r="A42" s="46" t="s">
        <v>19</v>
      </c>
      <c r="B42" s="1">
        <v>62213</v>
      </c>
      <c r="C42" s="2"/>
      <c r="D42" s="1">
        <v>4147</v>
      </c>
      <c r="E42" s="2"/>
      <c r="F42" s="1">
        <v>51560</v>
      </c>
      <c r="G42" s="1">
        <v>4860</v>
      </c>
      <c r="H42" s="2">
        <v>324</v>
      </c>
      <c r="I42" s="1">
        <v>312629</v>
      </c>
      <c r="J42" s="1">
        <v>24420</v>
      </c>
      <c r="K42" s="44"/>
      <c r="L42" s="51">
        <f>IFERROR(B42/I42,0)</f>
        <v>0.19899945302579095</v>
      </c>
      <c r="M42" s="52">
        <f>IFERROR(H42/G42,0)</f>
        <v>6.6666666666666666E-2</v>
      </c>
      <c r="N42" s="50">
        <f>D42*250</f>
        <v>1036750</v>
      </c>
      <c r="O42" s="53">
        <f t="shared" si="0"/>
        <v>15.664523491874689</v>
      </c>
    </row>
    <row r="43" spans="1:15" ht="14.5" thickBot="1" x14ac:dyDescent="0.35">
      <c r="A43" s="3" t="s">
        <v>65</v>
      </c>
      <c r="B43" s="1">
        <v>2329</v>
      </c>
      <c r="C43" s="2"/>
      <c r="D43" s="2">
        <v>115</v>
      </c>
      <c r="E43" s="2"/>
      <c r="F43" s="1">
        <v>1468</v>
      </c>
      <c r="G43" s="2">
        <v>688</v>
      </c>
      <c r="H43" s="2">
        <v>34</v>
      </c>
      <c r="I43" s="1">
        <v>13022</v>
      </c>
      <c r="J43" s="1">
        <v>3845</v>
      </c>
      <c r="K43" s="44"/>
      <c r="L43" s="51">
        <f>IFERROR(B43/I43,0)</f>
        <v>0.17885117493472585</v>
      </c>
      <c r="M43" s="52">
        <f>IFERROR(H43/G43,0)</f>
        <v>4.9418604651162788E-2</v>
      </c>
      <c r="N43" s="50">
        <f>D43*250</f>
        <v>28750</v>
      </c>
      <c r="O43" s="53">
        <f t="shared" si="0"/>
        <v>11.344353799914126</v>
      </c>
    </row>
    <row r="44" spans="1:15" ht="14.5" thickBot="1" x14ac:dyDescent="0.35">
      <c r="A44" s="3" t="s">
        <v>40</v>
      </c>
      <c r="B44" s="1">
        <v>11835</v>
      </c>
      <c r="C44" s="2"/>
      <c r="D44" s="2">
        <v>462</v>
      </c>
      <c r="E44" s="2"/>
      <c r="F44" s="1">
        <v>10487</v>
      </c>
      <c r="G44" s="1">
        <v>11172</v>
      </c>
      <c r="H44" s="2">
        <v>436</v>
      </c>
      <c r="I44" s="1">
        <v>97922</v>
      </c>
      <c r="J44" s="1">
        <v>92435</v>
      </c>
      <c r="K44" s="44"/>
      <c r="L44" s="51">
        <f>IFERROR(B44/I44,0)</f>
        <v>0.12086150201180532</v>
      </c>
      <c r="M44" s="52">
        <f>IFERROR(H44/G44,0)</f>
        <v>3.9026136770497676E-2</v>
      </c>
      <c r="N44" s="50">
        <f>D44*250</f>
        <v>115500</v>
      </c>
      <c r="O44" s="53">
        <f t="shared" si="0"/>
        <v>8.7591888466413188</v>
      </c>
    </row>
    <row r="45" spans="1:15" ht="14.5" thickBot="1" x14ac:dyDescent="0.35">
      <c r="A45" s="3" t="s">
        <v>25</v>
      </c>
      <c r="B45" s="1">
        <v>8030</v>
      </c>
      <c r="C45" s="2"/>
      <c r="D45" s="2">
        <v>362</v>
      </c>
      <c r="E45" s="2"/>
      <c r="F45" s="1">
        <v>2787</v>
      </c>
      <c r="G45" s="1">
        <v>1560</v>
      </c>
      <c r="H45" s="2">
        <v>70</v>
      </c>
      <c r="I45" s="1">
        <v>95866</v>
      </c>
      <c r="J45" s="1">
        <v>18619</v>
      </c>
      <c r="K45" s="44"/>
      <c r="L45" s="51">
        <f>IFERROR(B45/I45,0)</f>
        <v>8.3762752174910818E-2</v>
      </c>
      <c r="M45" s="52">
        <f>IFERROR(H45/G45,0)</f>
        <v>4.4871794871794872E-2</v>
      </c>
      <c r="N45" s="50">
        <f>D45*250</f>
        <v>90500</v>
      </c>
      <c r="O45" s="53">
        <f t="shared" si="0"/>
        <v>10.270236612702366</v>
      </c>
    </row>
    <row r="46" spans="1:15" ht="14.5" thickBot="1" x14ac:dyDescent="0.35">
      <c r="A46" s="3" t="s">
        <v>54</v>
      </c>
      <c r="B46" s="1">
        <v>3732</v>
      </c>
      <c r="C46" s="2"/>
      <c r="D46" s="2">
        <v>39</v>
      </c>
      <c r="E46" s="2"/>
      <c r="F46" s="1">
        <v>1326</v>
      </c>
      <c r="G46" s="1">
        <v>4219</v>
      </c>
      <c r="H46" s="2">
        <v>44</v>
      </c>
      <c r="I46" s="1">
        <v>25844</v>
      </c>
      <c r="J46" s="1">
        <v>29214</v>
      </c>
      <c r="K46" s="44"/>
      <c r="L46" s="51">
        <f>IFERROR(B46/I46,0)</f>
        <v>0.14440489088376413</v>
      </c>
      <c r="M46" s="52">
        <f>IFERROR(H46/G46,0)</f>
        <v>1.0429011614126571E-2</v>
      </c>
      <c r="N46" s="50">
        <f>D46*250</f>
        <v>9750</v>
      </c>
      <c r="O46" s="53">
        <f t="shared" si="0"/>
        <v>1.612540192926045</v>
      </c>
    </row>
    <row r="47" spans="1:15" ht="14.5" thickBot="1" x14ac:dyDescent="0.35">
      <c r="A47" s="3" t="s">
        <v>20</v>
      </c>
      <c r="B47" s="1">
        <v>16370</v>
      </c>
      <c r="C47" s="2"/>
      <c r="D47" s="2">
        <v>273</v>
      </c>
      <c r="E47" s="2"/>
      <c r="F47" s="1">
        <v>7467</v>
      </c>
      <c r="G47" s="1">
        <v>2397</v>
      </c>
      <c r="H47" s="2">
        <v>40</v>
      </c>
      <c r="I47" s="1">
        <v>292917</v>
      </c>
      <c r="J47" s="1">
        <v>42892</v>
      </c>
      <c r="K47" s="44"/>
      <c r="L47" s="51">
        <f>IFERROR(B47/I47,0)</f>
        <v>5.5886138394152608E-2</v>
      </c>
      <c r="M47" s="52">
        <f>IFERROR(H47/G47,0)</f>
        <v>1.6687526074259492E-2</v>
      </c>
      <c r="N47" s="50">
        <f>D47*250</f>
        <v>68250</v>
      </c>
      <c r="O47" s="53">
        <f t="shared" si="0"/>
        <v>3.169211973121564</v>
      </c>
    </row>
    <row r="48" spans="1:15" ht="15" thickBot="1" x14ac:dyDescent="0.35">
      <c r="A48" s="46" t="s">
        <v>15</v>
      </c>
      <c r="B48" s="1">
        <v>43502</v>
      </c>
      <c r="C48" s="2"/>
      <c r="D48" s="1">
        <v>1217</v>
      </c>
      <c r="E48" s="2"/>
      <c r="F48" s="1">
        <v>18602</v>
      </c>
      <c r="G48" s="1">
        <v>1500</v>
      </c>
      <c r="H48" s="2">
        <v>42</v>
      </c>
      <c r="I48" s="1">
        <v>587431</v>
      </c>
      <c r="J48" s="1">
        <v>20259</v>
      </c>
      <c r="K48" s="44"/>
      <c r="L48" s="51">
        <f>IFERROR(B48/I48,0)</f>
        <v>7.4054654929685354E-2</v>
      </c>
      <c r="M48" s="52">
        <f>IFERROR(H48/G48,0)</f>
        <v>2.8000000000000001E-2</v>
      </c>
      <c r="N48" s="50">
        <f>D48*250</f>
        <v>304250</v>
      </c>
      <c r="O48" s="53">
        <f t="shared" si="0"/>
        <v>5.9939313135028272</v>
      </c>
    </row>
    <row r="49" spans="1:15" ht="15" thickBot="1" x14ac:dyDescent="0.35">
      <c r="A49" s="63" t="s">
        <v>66</v>
      </c>
      <c r="B49" s="57">
        <v>69</v>
      </c>
      <c r="C49" s="57"/>
      <c r="D49" s="57">
        <v>6</v>
      </c>
      <c r="E49" s="57"/>
      <c r="F49" s="57">
        <v>2</v>
      </c>
      <c r="G49" s="57"/>
      <c r="H49" s="57"/>
      <c r="I49" s="58">
        <v>1242</v>
      </c>
      <c r="J49" s="57"/>
      <c r="K49" s="64"/>
      <c r="L49" s="51">
        <f>IFERROR(B49/I49,0)</f>
        <v>5.5555555555555552E-2</v>
      </c>
      <c r="M49" s="52">
        <f>IFERROR(H49/G49,0)</f>
        <v>0</v>
      </c>
      <c r="N49" s="50">
        <f>D49*250</f>
        <v>1500</v>
      </c>
      <c r="O49" s="53">
        <f t="shared" si="0"/>
        <v>20.739130434782609</v>
      </c>
    </row>
    <row r="50" spans="1:15" ht="15" thickBot="1" x14ac:dyDescent="0.35">
      <c r="A50" s="3" t="s">
        <v>28</v>
      </c>
      <c r="B50" s="1">
        <v>6620</v>
      </c>
      <c r="C50" s="2"/>
      <c r="D50" s="2">
        <v>75</v>
      </c>
      <c r="E50" s="2"/>
      <c r="F50" s="1">
        <v>3278</v>
      </c>
      <c r="G50" s="1">
        <v>2065</v>
      </c>
      <c r="H50" s="2">
        <v>23</v>
      </c>
      <c r="I50" s="1">
        <v>156786</v>
      </c>
      <c r="J50" s="1">
        <v>48905</v>
      </c>
      <c r="K50" s="43"/>
      <c r="L50" s="51">
        <f>IFERROR(B50/I50,0)</f>
        <v>4.2223157679894888E-2</v>
      </c>
      <c r="M50" s="52">
        <f>IFERROR(H50/G50,0)</f>
        <v>1.1138014527845037E-2</v>
      </c>
      <c r="N50" s="50">
        <f>D50*250</f>
        <v>18750</v>
      </c>
      <c r="O50" s="53">
        <f t="shared" si="0"/>
        <v>1.8323262839879153</v>
      </c>
    </row>
    <row r="51" spans="1:15" ht="15" thickBot="1" x14ac:dyDescent="0.35">
      <c r="A51" s="3" t="s">
        <v>48</v>
      </c>
      <c r="B51" s="2">
        <v>929</v>
      </c>
      <c r="C51" s="2"/>
      <c r="D51" s="2">
        <v>53</v>
      </c>
      <c r="E51" s="2"/>
      <c r="F51" s="2">
        <v>87</v>
      </c>
      <c r="G51" s="1">
        <v>1489</v>
      </c>
      <c r="H51" s="2">
        <v>85</v>
      </c>
      <c r="I51" s="1">
        <v>21676</v>
      </c>
      <c r="J51" s="1">
        <v>34738</v>
      </c>
      <c r="K51" s="43"/>
      <c r="L51" s="51">
        <f>IFERROR(B51/I51,0)</f>
        <v>4.285846097065879E-2</v>
      </c>
      <c r="M51" s="52">
        <f>IFERROR(H51/G51,0)</f>
        <v>5.7085292142377432E-2</v>
      </c>
      <c r="N51" s="50">
        <f>D51*250</f>
        <v>13250</v>
      </c>
      <c r="O51" s="53">
        <f t="shared" si="0"/>
        <v>13.262648008611411</v>
      </c>
    </row>
    <row r="52" spans="1:15" ht="15" thickBot="1" x14ac:dyDescent="0.35">
      <c r="A52" s="3" t="s">
        <v>29</v>
      </c>
      <c r="B52" s="1">
        <v>26746</v>
      </c>
      <c r="C52" s="2"/>
      <c r="D52" s="2">
        <v>927</v>
      </c>
      <c r="E52" s="2"/>
      <c r="F52" s="1">
        <v>22265</v>
      </c>
      <c r="G52" s="1">
        <v>3133</v>
      </c>
      <c r="H52" s="2">
        <v>109</v>
      </c>
      <c r="I52" s="1">
        <v>180084</v>
      </c>
      <c r="J52" s="1">
        <v>21098</v>
      </c>
      <c r="K52" s="43"/>
      <c r="L52" s="51">
        <f>IFERROR(B52/I52,0)</f>
        <v>0.14851957975167143</v>
      </c>
      <c r="M52" s="52">
        <f>IFERROR(H52/G52,0)</f>
        <v>3.4790935205872967E-2</v>
      </c>
      <c r="N52" s="50">
        <f>D52*250</f>
        <v>231750</v>
      </c>
      <c r="O52" s="53">
        <f t="shared" si="0"/>
        <v>7.6648470799371866</v>
      </c>
    </row>
    <row r="53" spans="1:15" ht="15" thickBot="1" x14ac:dyDescent="0.35">
      <c r="A53" s="46" t="s">
        <v>9</v>
      </c>
      <c r="B53" s="1">
        <v>18281</v>
      </c>
      <c r="C53" s="2"/>
      <c r="D53" s="2">
        <v>975</v>
      </c>
      <c r="E53" s="2"/>
      <c r="F53" s="1">
        <v>13040</v>
      </c>
      <c r="G53" s="1">
        <v>2401</v>
      </c>
      <c r="H53" s="2">
        <v>128</v>
      </c>
      <c r="I53" s="1">
        <v>261080</v>
      </c>
      <c r="J53" s="1">
        <v>34285</v>
      </c>
      <c r="K53" s="44"/>
      <c r="L53" s="51">
        <f>IFERROR(B53/I53,0)</f>
        <v>7.0020683315458868E-2</v>
      </c>
      <c r="M53" s="52">
        <f>IFERROR(H53/G53,0)</f>
        <v>5.3311120366513955E-2</v>
      </c>
      <c r="N53" s="50">
        <f>D53*250</f>
        <v>243750</v>
      </c>
      <c r="O53" s="53">
        <f t="shared" si="0"/>
        <v>12.33351567200919</v>
      </c>
    </row>
    <row r="54" spans="1:15" ht="15" thickBot="1" x14ac:dyDescent="0.35">
      <c r="A54" s="3" t="s">
        <v>56</v>
      </c>
      <c r="B54" s="1">
        <v>1404</v>
      </c>
      <c r="C54" s="2"/>
      <c r="D54" s="2">
        <v>59</v>
      </c>
      <c r="E54" s="2"/>
      <c r="F54" s="2">
        <v>532</v>
      </c>
      <c r="G54" s="2">
        <v>783</v>
      </c>
      <c r="H54" s="2">
        <v>33</v>
      </c>
      <c r="I54" s="1">
        <v>67110</v>
      </c>
      <c r="J54" s="1">
        <v>37447</v>
      </c>
      <c r="K54" s="43"/>
      <c r="L54" s="51">
        <f>IFERROR(B54/I54,0)</f>
        <v>2.0920876173446581E-2</v>
      </c>
      <c r="M54" s="52">
        <f>IFERROR(H54/G54,0)</f>
        <v>4.2145593869731802E-2</v>
      </c>
      <c r="N54" s="50">
        <f>D54*250</f>
        <v>14750</v>
      </c>
      <c r="O54" s="53">
        <f t="shared" si="0"/>
        <v>9.5056980056980063</v>
      </c>
    </row>
    <row r="55" spans="1:15" ht="15" thickBot="1" x14ac:dyDescent="0.35">
      <c r="A55" s="3" t="s">
        <v>22</v>
      </c>
      <c r="B55" s="1">
        <v>10902</v>
      </c>
      <c r="C55" s="2"/>
      <c r="D55" s="2">
        <v>421</v>
      </c>
      <c r="E55" s="2"/>
      <c r="F55" s="1">
        <v>4808</v>
      </c>
      <c r="G55" s="1">
        <v>1872</v>
      </c>
      <c r="H55" s="2">
        <v>72</v>
      </c>
      <c r="I55" s="1">
        <v>128013</v>
      </c>
      <c r="J55" s="1">
        <v>21986</v>
      </c>
      <c r="K55" s="43"/>
      <c r="L55" s="51">
        <f>IFERROR(B55/I55,0)</f>
        <v>8.5163225609899001E-2</v>
      </c>
      <c r="M55" s="52">
        <f>IFERROR(H55/G55,0)</f>
        <v>3.8461538461538464E-2</v>
      </c>
      <c r="N55" s="50">
        <f>D55*250</f>
        <v>105250</v>
      </c>
      <c r="O55" s="53">
        <f t="shared" si="0"/>
        <v>8.6541918913960743</v>
      </c>
    </row>
    <row r="56" spans="1:15" ht="14.5" thickBot="1" x14ac:dyDescent="0.35">
      <c r="A56" s="14" t="s">
        <v>55</v>
      </c>
      <c r="B56" s="15">
        <v>688</v>
      </c>
      <c r="C56" s="15"/>
      <c r="D56" s="15">
        <v>7</v>
      </c>
      <c r="E56" s="15"/>
      <c r="F56" s="15">
        <v>201</v>
      </c>
      <c r="G56" s="38">
        <v>1189</v>
      </c>
      <c r="H56" s="15">
        <v>12</v>
      </c>
      <c r="I56" s="38">
        <v>15059</v>
      </c>
      <c r="J56" s="38">
        <v>26019</v>
      </c>
      <c r="K56" s="65"/>
      <c r="L56" s="51">
        <f>IFERROR(B56/I56,0)</f>
        <v>4.5686964605883527E-2</v>
      </c>
      <c r="M56" s="52">
        <f>IFERROR(H56/G56,0)</f>
        <v>1.0092514718250631E-2</v>
      </c>
      <c r="N56" s="50">
        <f>D56*250</f>
        <v>1750</v>
      </c>
      <c r="O56" s="53">
        <f t="shared" si="0"/>
        <v>1.5436046511627908</v>
      </c>
    </row>
    <row r="57" spans="1:15" ht="15" thickBot="1" x14ac:dyDescent="0.35">
      <c r="A57" s="3"/>
      <c r="B57" s="49">
        <f>SUM(B2:B56)</f>
        <v>1403462</v>
      </c>
      <c r="C57" s="2"/>
      <c r="D57" s="49">
        <f>SUM(D2:D56)</f>
        <v>84060</v>
      </c>
      <c r="E57" s="2"/>
      <c r="F57" s="49">
        <f>SUM(F2:F56)</f>
        <v>1015085</v>
      </c>
      <c r="G57" s="1"/>
      <c r="H57" s="2"/>
      <c r="I57" s="49">
        <f>SUM(I2:I56)</f>
        <v>10124217</v>
      </c>
      <c r="J57" s="1"/>
      <c r="K57" s="8"/>
      <c r="N57" s="49">
        <f>SUM(N2:N56)</f>
        <v>21015000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7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7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7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7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7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7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7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8"/>
      <c r="J67" s="38"/>
      <c r="K67" s="39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F39ED42F-9B25-478A-AF7D-583CB09CE639}"/>
    <hyperlink ref="A33" r:id="rId2" display="https://www.worldometers.info/coronavirus/usa/new-jersey/" xr:uid="{D97E96D6-0E64-413C-97B1-B838F4D68E00}"/>
    <hyperlink ref="A24" r:id="rId3" display="https://www.worldometers.info/coronavirus/usa/massachusetts/" xr:uid="{A4B6C051-7221-437B-ABFB-07D5FD5FDE0E}"/>
    <hyperlink ref="A6" r:id="rId4" display="https://www.worldometers.info/coronavirus/usa/california/" xr:uid="{55C298CB-A362-4555-9458-CD5D65ACAA40}"/>
    <hyperlink ref="A42" r:id="rId5" display="https://www.worldometers.info/coronavirus/usa/pennsylvania/" xr:uid="{14554811-127E-4375-BDC5-82289065963A}"/>
    <hyperlink ref="A48" r:id="rId6" display="https://www.worldometers.info/coronavirus/usa/texas/" xr:uid="{B46CA80A-BFF0-492A-996B-9F42DC3D7CFC}"/>
    <hyperlink ref="A11" r:id="rId7" display="https://www.worldometers.info/coronavirus/usa/florida/" xr:uid="{26BFB72A-BE13-4746-A8D3-9FBB23935581}"/>
    <hyperlink ref="A21" r:id="rId8" display="https://www.worldometers.info/coronavirus/usa/louisiana/" xr:uid="{2828A670-ED4E-4F20-AD23-8BC994BFD710}"/>
    <hyperlink ref="A39" r:id="rId9" display="https://www.worldometers.info/coronavirus/usa/ohio/" xr:uid="{7C0FB690-2B5C-4757-BF92-B2C16972420A}"/>
    <hyperlink ref="A53" r:id="rId10" display="https://www.worldometers.info/coronavirus/usa/washington/" xr:uid="{5754331A-3B38-4F83-81FA-C3CA1C7A9B14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0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5"/>
  </cols>
  <sheetData>
    <row r="1" spans="1:2" ht="15" thickBot="1" x14ac:dyDescent="0.4"/>
    <row r="2" spans="1:2" ht="15" thickBot="1" x14ac:dyDescent="0.4">
      <c r="A2" s="3" t="s">
        <v>36</v>
      </c>
      <c r="B2" s="40">
        <v>450</v>
      </c>
    </row>
    <row r="3" spans="1:2" ht="15" thickBot="1" x14ac:dyDescent="0.4">
      <c r="A3" s="3" t="s">
        <v>52</v>
      </c>
      <c r="B3" s="40">
        <v>10</v>
      </c>
    </row>
    <row r="4" spans="1:2" ht="15" thickBot="1" x14ac:dyDescent="0.4">
      <c r="A4" s="3" t="s">
        <v>33</v>
      </c>
      <c r="B4" s="40">
        <v>594</v>
      </c>
    </row>
    <row r="5" spans="1:2" ht="15" thickBot="1" x14ac:dyDescent="0.4">
      <c r="A5" s="3" t="s">
        <v>34</v>
      </c>
      <c r="B5" s="40">
        <v>97</v>
      </c>
    </row>
    <row r="6" spans="1:2" ht="15" thickBot="1" x14ac:dyDescent="0.4">
      <c r="A6" s="46" t="s">
        <v>10</v>
      </c>
      <c r="B6" s="40">
        <v>2966</v>
      </c>
    </row>
    <row r="7" spans="1:2" ht="15" thickBot="1" x14ac:dyDescent="0.4">
      <c r="A7" s="3" t="s">
        <v>18</v>
      </c>
      <c r="B7" s="40">
        <v>1062</v>
      </c>
    </row>
    <row r="8" spans="1:2" ht="15" thickBot="1" x14ac:dyDescent="0.4">
      <c r="A8" s="3" t="s">
        <v>23</v>
      </c>
      <c r="B8" s="40">
        <v>3125</v>
      </c>
    </row>
    <row r="9" spans="1:2" ht="15" thickBot="1" x14ac:dyDescent="0.4">
      <c r="A9" s="3" t="s">
        <v>43</v>
      </c>
      <c r="B9" s="40">
        <v>247</v>
      </c>
    </row>
    <row r="10" spans="1:2" ht="21.5" thickBot="1" x14ac:dyDescent="0.4">
      <c r="A10" s="3" t="s">
        <v>63</v>
      </c>
      <c r="B10" s="40">
        <v>350</v>
      </c>
    </row>
    <row r="11" spans="1:2" ht="15" thickBot="1" x14ac:dyDescent="0.4">
      <c r="A11" s="46" t="s">
        <v>13</v>
      </c>
      <c r="B11" s="40">
        <v>1829</v>
      </c>
    </row>
    <row r="12" spans="1:2" ht="15" thickBot="1" x14ac:dyDescent="0.4">
      <c r="A12" s="3" t="s">
        <v>16</v>
      </c>
      <c r="B12" s="40">
        <v>1517</v>
      </c>
    </row>
    <row r="13" spans="1:2" ht="15" thickBot="1" x14ac:dyDescent="0.4">
      <c r="A13" s="3" t="s">
        <v>64</v>
      </c>
      <c r="B13" s="40">
        <v>5</v>
      </c>
    </row>
    <row r="14" spans="1:2" ht="15" thickBot="1" x14ac:dyDescent="0.4">
      <c r="A14" s="3" t="s">
        <v>47</v>
      </c>
      <c r="B14" s="40">
        <v>17</v>
      </c>
    </row>
    <row r="15" spans="1:2" ht="15" thickBot="1" x14ac:dyDescent="0.4">
      <c r="A15" s="3" t="s">
        <v>49</v>
      </c>
      <c r="B15" s="40">
        <v>70</v>
      </c>
    </row>
    <row r="16" spans="1:2" ht="15" thickBot="1" x14ac:dyDescent="0.4">
      <c r="A16" s="3" t="s">
        <v>12</v>
      </c>
      <c r="B16" s="40">
        <v>3792</v>
      </c>
    </row>
    <row r="17" spans="1:2" ht="15" thickBot="1" x14ac:dyDescent="0.4">
      <c r="A17" s="3" t="s">
        <v>27</v>
      </c>
      <c r="B17" s="40">
        <v>1619</v>
      </c>
    </row>
    <row r="18" spans="1:2" ht="15" thickBot="1" x14ac:dyDescent="0.4">
      <c r="A18" s="3" t="s">
        <v>41</v>
      </c>
      <c r="B18" s="40">
        <v>306</v>
      </c>
    </row>
    <row r="19" spans="1:2" ht="15" thickBot="1" x14ac:dyDescent="0.4">
      <c r="A19" s="3" t="s">
        <v>45</v>
      </c>
      <c r="B19" s="40">
        <v>188</v>
      </c>
    </row>
    <row r="20" spans="1:2" ht="15" thickBot="1" x14ac:dyDescent="0.4">
      <c r="A20" s="3" t="s">
        <v>38</v>
      </c>
      <c r="B20" s="40">
        <v>326</v>
      </c>
    </row>
    <row r="21" spans="1:2" ht="15" thickBot="1" x14ac:dyDescent="0.4">
      <c r="A21" s="46" t="s">
        <v>14</v>
      </c>
      <c r="B21" s="40">
        <v>2381</v>
      </c>
    </row>
    <row r="22" spans="1:2" ht="15" thickBot="1" x14ac:dyDescent="0.4">
      <c r="A22" s="3" t="s">
        <v>39</v>
      </c>
      <c r="B22" s="40">
        <v>66</v>
      </c>
    </row>
    <row r="23" spans="1:2" ht="15" thickBot="1" x14ac:dyDescent="0.4">
      <c r="A23" s="3" t="s">
        <v>26</v>
      </c>
      <c r="B23" s="40">
        <v>1809</v>
      </c>
    </row>
    <row r="24" spans="1:2" ht="15" thickBot="1" x14ac:dyDescent="0.4">
      <c r="A24" s="46" t="s">
        <v>17</v>
      </c>
      <c r="B24" s="40">
        <v>5315</v>
      </c>
    </row>
    <row r="25" spans="1:2" ht="15" thickBot="1" x14ac:dyDescent="0.4">
      <c r="A25" s="3" t="s">
        <v>11</v>
      </c>
      <c r="B25" s="40">
        <v>4714</v>
      </c>
    </row>
    <row r="26" spans="1:2" ht="15" thickBot="1" x14ac:dyDescent="0.4">
      <c r="A26" s="3" t="s">
        <v>32</v>
      </c>
      <c r="B26" s="40">
        <v>638</v>
      </c>
    </row>
    <row r="27" spans="1:2" ht="15" thickBot="1" x14ac:dyDescent="0.4">
      <c r="A27" s="3" t="s">
        <v>30</v>
      </c>
      <c r="B27" s="40">
        <v>465</v>
      </c>
    </row>
    <row r="28" spans="1:2" ht="15" thickBot="1" x14ac:dyDescent="0.4">
      <c r="A28" s="3" t="s">
        <v>35</v>
      </c>
      <c r="B28" s="40">
        <v>548</v>
      </c>
    </row>
    <row r="29" spans="1:2" ht="15" thickBot="1" x14ac:dyDescent="0.4">
      <c r="A29" s="3" t="s">
        <v>51</v>
      </c>
      <c r="B29" s="40">
        <v>16</v>
      </c>
    </row>
    <row r="30" spans="1:2" ht="15" thickBot="1" x14ac:dyDescent="0.4">
      <c r="A30" s="3" t="s">
        <v>50</v>
      </c>
      <c r="B30" s="40">
        <v>107</v>
      </c>
    </row>
    <row r="31" spans="1:2" ht="15" thickBot="1" x14ac:dyDescent="0.4">
      <c r="A31" s="3" t="s">
        <v>31</v>
      </c>
      <c r="B31" s="40">
        <v>331</v>
      </c>
    </row>
    <row r="32" spans="1:2" ht="15" thickBot="1" x14ac:dyDescent="0.4">
      <c r="A32" s="3" t="s">
        <v>42</v>
      </c>
      <c r="B32" s="40">
        <v>150</v>
      </c>
    </row>
    <row r="33" spans="1:2" ht="15" thickBot="1" x14ac:dyDescent="0.4">
      <c r="A33" s="46" t="s">
        <v>8</v>
      </c>
      <c r="B33" s="40">
        <v>9727</v>
      </c>
    </row>
    <row r="34" spans="1:2" ht="15" thickBot="1" x14ac:dyDescent="0.4">
      <c r="A34" s="3" t="s">
        <v>44</v>
      </c>
      <c r="B34" s="40">
        <v>231</v>
      </c>
    </row>
    <row r="35" spans="1:2" ht="15" thickBot="1" x14ac:dyDescent="0.4">
      <c r="A35" s="46" t="s">
        <v>7</v>
      </c>
      <c r="B35" s="40">
        <v>27290</v>
      </c>
    </row>
    <row r="36" spans="1:2" ht="15" thickBot="1" x14ac:dyDescent="0.4">
      <c r="A36" s="3" t="s">
        <v>24</v>
      </c>
      <c r="B36" s="40">
        <v>625</v>
      </c>
    </row>
    <row r="37" spans="1:2" ht="15" thickBot="1" x14ac:dyDescent="0.4">
      <c r="A37" s="3" t="s">
        <v>53</v>
      </c>
      <c r="B37" s="40">
        <v>40</v>
      </c>
    </row>
    <row r="38" spans="1:2" ht="21.5" thickBot="1" x14ac:dyDescent="0.4">
      <c r="A38" s="3" t="s">
        <v>67</v>
      </c>
      <c r="B38" s="40">
        <v>2</v>
      </c>
    </row>
    <row r="39" spans="1:2" ht="15" thickBot="1" x14ac:dyDescent="0.4">
      <c r="A39" s="46" t="s">
        <v>21</v>
      </c>
      <c r="B39" s="40">
        <v>1485</v>
      </c>
    </row>
    <row r="40" spans="1:2" ht="15" thickBot="1" x14ac:dyDescent="0.4">
      <c r="A40" s="3" t="s">
        <v>46</v>
      </c>
      <c r="B40" s="40">
        <v>278</v>
      </c>
    </row>
    <row r="41" spans="1:2" ht="15" thickBot="1" x14ac:dyDescent="0.4">
      <c r="A41" s="3" t="s">
        <v>37</v>
      </c>
      <c r="B41" s="40">
        <v>134</v>
      </c>
    </row>
    <row r="42" spans="1:2" ht="15" thickBot="1" x14ac:dyDescent="0.4">
      <c r="A42" s="46" t="s">
        <v>19</v>
      </c>
      <c r="B42" s="40">
        <v>4147</v>
      </c>
    </row>
    <row r="43" spans="1:2" ht="15" thickBot="1" x14ac:dyDescent="0.4">
      <c r="A43" s="3" t="s">
        <v>65</v>
      </c>
      <c r="B43" s="40">
        <v>115</v>
      </c>
    </row>
    <row r="44" spans="1:2" ht="15" thickBot="1" x14ac:dyDescent="0.4">
      <c r="A44" s="3" t="s">
        <v>40</v>
      </c>
      <c r="B44" s="40">
        <v>462</v>
      </c>
    </row>
    <row r="45" spans="1:2" ht="15" thickBot="1" x14ac:dyDescent="0.4">
      <c r="A45" s="3" t="s">
        <v>25</v>
      </c>
      <c r="B45" s="40">
        <v>362</v>
      </c>
    </row>
    <row r="46" spans="1:2" ht="15" thickBot="1" x14ac:dyDescent="0.4">
      <c r="A46" s="3" t="s">
        <v>54</v>
      </c>
      <c r="B46" s="40">
        <v>39</v>
      </c>
    </row>
    <row r="47" spans="1:2" ht="15" thickBot="1" x14ac:dyDescent="0.4">
      <c r="A47" s="3" t="s">
        <v>20</v>
      </c>
      <c r="B47" s="40">
        <v>273</v>
      </c>
    </row>
    <row r="48" spans="1:2" ht="15" thickBot="1" x14ac:dyDescent="0.4">
      <c r="A48" s="46" t="s">
        <v>15</v>
      </c>
      <c r="B48" s="40">
        <v>1217</v>
      </c>
    </row>
    <row r="49" spans="1:2" ht="21.5" thickBot="1" x14ac:dyDescent="0.4">
      <c r="A49" s="63" t="s">
        <v>66</v>
      </c>
      <c r="B49" s="66">
        <v>6</v>
      </c>
    </row>
    <row r="50" spans="1:2" ht="15" thickBot="1" x14ac:dyDescent="0.4">
      <c r="A50" s="3" t="s">
        <v>28</v>
      </c>
      <c r="B50" s="40">
        <v>75</v>
      </c>
    </row>
    <row r="51" spans="1:2" ht="15" thickBot="1" x14ac:dyDescent="0.4">
      <c r="A51" s="3" t="s">
        <v>48</v>
      </c>
      <c r="B51" s="40">
        <v>53</v>
      </c>
    </row>
    <row r="52" spans="1:2" ht="15" thickBot="1" x14ac:dyDescent="0.4">
      <c r="A52" s="3" t="s">
        <v>29</v>
      </c>
      <c r="B52" s="40">
        <v>927</v>
      </c>
    </row>
    <row r="53" spans="1:2" ht="15" thickBot="1" x14ac:dyDescent="0.4">
      <c r="A53" s="46" t="s">
        <v>9</v>
      </c>
      <c r="B53" s="40">
        <v>975</v>
      </c>
    </row>
    <row r="54" spans="1:2" ht="15" thickBot="1" x14ac:dyDescent="0.4">
      <c r="A54" s="3" t="s">
        <v>56</v>
      </c>
      <c r="B54" s="40">
        <v>59</v>
      </c>
    </row>
    <row r="55" spans="1:2" ht="15" thickBot="1" x14ac:dyDescent="0.4">
      <c r="A55" s="3" t="s">
        <v>22</v>
      </c>
      <c r="B55" s="40">
        <v>421</v>
      </c>
    </row>
    <row r="56" spans="1:2" ht="15" thickBot="1" x14ac:dyDescent="0.4">
      <c r="A56" s="14" t="s">
        <v>55</v>
      </c>
      <c r="B56" s="41">
        <v>7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1CFFE5CC-E1DE-499D-9A5F-0061548A036A}"/>
    <hyperlink ref="A33" r:id="rId2" display="https://www.worldometers.info/coronavirus/usa/new-jersey/" xr:uid="{8A405A77-CDB1-45FD-98E8-5525216CDCD4}"/>
    <hyperlink ref="A24" r:id="rId3" display="https://www.worldometers.info/coronavirus/usa/massachusetts/" xr:uid="{7F5F4FF8-8321-495A-8D6C-A090A2EBCE19}"/>
    <hyperlink ref="A6" r:id="rId4" display="https://www.worldometers.info/coronavirus/usa/california/" xr:uid="{380B126D-DFE7-4493-B237-41F29B3C2823}"/>
    <hyperlink ref="A42" r:id="rId5" display="https://www.worldometers.info/coronavirus/usa/pennsylvania/" xr:uid="{0AC93070-1662-4E94-8B72-CDB309590953}"/>
    <hyperlink ref="A48" r:id="rId6" display="https://www.worldometers.info/coronavirus/usa/texas/" xr:uid="{AA8FCFFC-2A87-4CFE-97A8-F22860117482}"/>
    <hyperlink ref="A11" r:id="rId7" display="https://www.worldometers.info/coronavirus/usa/florida/" xr:uid="{C72F0121-F050-466B-8C70-E0DEE9A36C71}"/>
    <hyperlink ref="A21" r:id="rId8" display="https://www.worldometers.info/coronavirus/usa/louisiana/" xr:uid="{8E6EF72E-3B14-49BC-9C9F-BF153BC3989A}"/>
    <hyperlink ref="A39" r:id="rId9" display="https://www.worldometers.info/coronavirus/usa/ohio/" xr:uid="{CB394692-052F-4E74-B4E7-60DB02B62D41}"/>
    <hyperlink ref="A53" r:id="rId10" display="https://www.worldometers.info/coronavirus/usa/washington/" xr:uid="{7B22B9ED-134D-4C65-A1CD-F4B941D3161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2" bestFit="1" customWidth="1"/>
    <col min="4" max="16384" width="8.7265625" style="36"/>
  </cols>
  <sheetData>
    <row r="1" spans="1:3" ht="13" thickBot="1" x14ac:dyDescent="0.4">
      <c r="A1" s="36" t="s">
        <v>97</v>
      </c>
      <c r="C1" s="42" t="s">
        <v>96</v>
      </c>
    </row>
    <row r="2" spans="1:3" ht="13" thickBot="1" x14ac:dyDescent="0.4">
      <c r="A2" s="36" t="s">
        <v>36</v>
      </c>
      <c r="B2" s="3" t="s">
        <v>36</v>
      </c>
      <c r="C2" s="40">
        <v>450</v>
      </c>
    </row>
    <row r="3" spans="1:3" ht="13" thickBot="1" x14ac:dyDescent="0.4">
      <c r="B3" s="3" t="s">
        <v>52</v>
      </c>
      <c r="C3" s="40">
        <v>10</v>
      </c>
    </row>
    <row r="4" spans="1:3" ht="13" thickBot="1" x14ac:dyDescent="0.4">
      <c r="A4" s="36" t="s">
        <v>33</v>
      </c>
      <c r="B4" s="3" t="s">
        <v>33</v>
      </c>
      <c r="C4" s="40">
        <v>594</v>
      </c>
    </row>
    <row r="5" spans="1:3" ht="13" thickBot="1" x14ac:dyDescent="0.4">
      <c r="A5" s="36" t="s">
        <v>34</v>
      </c>
      <c r="B5" s="3" t="s">
        <v>34</v>
      </c>
      <c r="C5" s="40">
        <v>97</v>
      </c>
    </row>
    <row r="6" spans="1:3" ht="15" thickBot="1" x14ac:dyDescent="0.4">
      <c r="A6" s="36" t="s">
        <v>10</v>
      </c>
      <c r="B6" s="46" t="s">
        <v>10</v>
      </c>
      <c r="C6" s="40">
        <v>2966</v>
      </c>
    </row>
    <row r="7" spans="1:3" ht="13" thickBot="1" x14ac:dyDescent="0.4">
      <c r="A7" s="36" t="s">
        <v>18</v>
      </c>
      <c r="B7" s="3" t="s">
        <v>18</v>
      </c>
      <c r="C7" s="40">
        <v>1062</v>
      </c>
    </row>
    <row r="8" spans="1:3" ht="13" thickBot="1" x14ac:dyDescent="0.4">
      <c r="A8" s="36" t="s">
        <v>23</v>
      </c>
      <c r="B8" s="3" t="s">
        <v>23</v>
      </c>
      <c r="C8" s="40">
        <v>3125</v>
      </c>
    </row>
    <row r="9" spans="1:3" ht="13" thickBot="1" x14ac:dyDescent="0.4">
      <c r="A9" s="36" t="s">
        <v>43</v>
      </c>
      <c r="B9" s="3" t="s">
        <v>43</v>
      </c>
      <c r="C9" s="40">
        <v>247</v>
      </c>
    </row>
    <row r="10" spans="1:3" ht="13" thickBot="1" x14ac:dyDescent="0.4">
      <c r="A10" s="36" t="s">
        <v>95</v>
      </c>
      <c r="B10" s="3" t="s">
        <v>63</v>
      </c>
      <c r="C10" s="40">
        <v>350</v>
      </c>
    </row>
    <row r="11" spans="1:3" ht="15" thickBot="1" x14ac:dyDescent="0.4">
      <c r="A11" s="36" t="s">
        <v>13</v>
      </c>
      <c r="B11" s="46" t="s">
        <v>13</v>
      </c>
      <c r="C11" s="40">
        <v>1829</v>
      </c>
    </row>
    <row r="12" spans="1:3" ht="13" thickBot="1" x14ac:dyDescent="0.4">
      <c r="A12" s="36" t="s">
        <v>16</v>
      </c>
      <c r="B12" s="3" t="s">
        <v>16</v>
      </c>
      <c r="C12" s="40">
        <v>1517</v>
      </c>
    </row>
    <row r="13" spans="1:3" ht="13" thickBot="1" x14ac:dyDescent="0.4">
      <c r="A13" s="36" t="s">
        <v>64</v>
      </c>
      <c r="B13" s="3" t="s">
        <v>64</v>
      </c>
      <c r="C13" s="40">
        <v>5</v>
      </c>
    </row>
    <row r="14" spans="1:3" ht="13" thickBot="1" x14ac:dyDescent="0.4">
      <c r="B14" s="3" t="s">
        <v>47</v>
      </c>
      <c r="C14" s="40">
        <v>17</v>
      </c>
    </row>
    <row r="15" spans="1:3" ht="13" thickBot="1" x14ac:dyDescent="0.4">
      <c r="A15" s="36" t="s">
        <v>49</v>
      </c>
      <c r="B15" s="3" t="s">
        <v>49</v>
      </c>
      <c r="C15" s="40">
        <v>70</v>
      </c>
    </row>
    <row r="16" spans="1:3" ht="13" thickBot="1" x14ac:dyDescent="0.4">
      <c r="A16" s="36" t="s">
        <v>12</v>
      </c>
      <c r="B16" s="3" t="s">
        <v>12</v>
      </c>
      <c r="C16" s="40">
        <v>3792</v>
      </c>
    </row>
    <row r="17" spans="1:3" ht="13" thickBot="1" x14ac:dyDescent="0.4">
      <c r="A17" s="36" t="s">
        <v>27</v>
      </c>
      <c r="B17" s="3" t="s">
        <v>27</v>
      </c>
      <c r="C17" s="40">
        <v>1619</v>
      </c>
    </row>
    <row r="18" spans="1:3" ht="13" thickBot="1" x14ac:dyDescent="0.4">
      <c r="A18" s="36" t="s">
        <v>41</v>
      </c>
      <c r="B18" s="3" t="s">
        <v>41</v>
      </c>
      <c r="C18" s="40">
        <v>306</v>
      </c>
    </row>
    <row r="19" spans="1:3" ht="13" thickBot="1" x14ac:dyDescent="0.4">
      <c r="A19" s="36" t="s">
        <v>45</v>
      </c>
      <c r="B19" s="3" t="s">
        <v>45</v>
      </c>
      <c r="C19" s="40">
        <v>188</v>
      </c>
    </row>
    <row r="20" spans="1:3" ht="13" thickBot="1" x14ac:dyDescent="0.4">
      <c r="A20" s="36" t="s">
        <v>38</v>
      </c>
      <c r="B20" s="3" t="s">
        <v>38</v>
      </c>
      <c r="C20" s="40">
        <v>326</v>
      </c>
    </row>
    <row r="21" spans="1:3" ht="15" thickBot="1" x14ac:dyDescent="0.4">
      <c r="A21" s="36" t="s">
        <v>14</v>
      </c>
      <c r="B21" s="46" t="s">
        <v>14</v>
      </c>
      <c r="C21" s="40">
        <v>2381</v>
      </c>
    </row>
    <row r="22" spans="1:3" ht="13" thickBot="1" x14ac:dyDescent="0.4">
      <c r="B22" s="3" t="s">
        <v>39</v>
      </c>
      <c r="C22" s="40">
        <v>66</v>
      </c>
    </row>
    <row r="23" spans="1:3" ht="13" thickBot="1" x14ac:dyDescent="0.4">
      <c r="A23" s="36" t="s">
        <v>26</v>
      </c>
      <c r="B23" s="3" t="s">
        <v>26</v>
      </c>
      <c r="C23" s="40">
        <v>1809</v>
      </c>
    </row>
    <row r="24" spans="1:3" ht="15" thickBot="1" x14ac:dyDescent="0.4">
      <c r="A24" s="36" t="s">
        <v>17</v>
      </c>
      <c r="B24" s="46" t="s">
        <v>17</v>
      </c>
      <c r="C24" s="40">
        <v>5315</v>
      </c>
    </row>
    <row r="25" spans="1:3" ht="13" thickBot="1" x14ac:dyDescent="0.4">
      <c r="A25" s="36" t="s">
        <v>11</v>
      </c>
      <c r="B25" s="3" t="s">
        <v>11</v>
      </c>
      <c r="C25" s="40">
        <v>4714</v>
      </c>
    </row>
    <row r="26" spans="1:3" ht="13" thickBot="1" x14ac:dyDescent="0.4">
      <c r="A26" s="36" t="s">
        <v>32</v>
      </c>
      <c r="B26" s="3" t="s">
        <v>32</v>
      </c>
      <c r="C26" s="40">
        <v>638</v>
      </c>
    </row>
    <row r="27" spans="1:3" ht="13" thickBot="1" x14ac:dyDescent="0.4">
      <c r="A27" s="36" t="s">
        <v>30</v>
      </c>
      <c r="B27" s="3" t="s">
        <v>30</v>
      </c>
      <c r="C27" s="40">
        <v>465</v>
      </c>
    </row>
    <row r="28" spans="1:3" ht="13" thickBot="1" x14ac:dyDescent="0.4">
      <c r="A28" s="36" t="s">
        <v>35</v>
      </c>
      <c r="B28" s="3" t="s">
        <v>35</v>
      </c>
      <c r="C28" s="40">
        <v>548</v>
      </c>
    </row>
    <row r="29" spans="1:3" ht="13" thickBot="1" x14ac:dyDescent="0.4">
      <c r="B29" s="3" t="s">
        <v>51</v>
      </c>
      <c r="C29" s="40">
        <v>16</v>
      </c>
    </row>
    <row r="30" spans="1:3" ht="13" thickBot="1" x14ac:dyDescent="0.4">
      <c r="B30" s="3" t="s">
        <v>50</v>
      </c>
      <c r="C30" s="40">
        <v>107</v>
      </c>
    </row>
    <row r="31" spans="1:3" ht="13" thickBot="1" x14ac:dyDescent="0.4">
      <c r="A31" s="36" t="s">
        <v>31</v>
      </c>
      <c r="B31" s="3" t="s">
        <v>31</v>
      </c>
      <c r="C31" s="40">
        <v>331</v>
      </c>
    </row>
    <row r="32" spans="1:3" ht="13" thickBot="1" x14ac:dyDescent="0.4">
      <c r="A32" s="36" t="s">
        <v>42</v>
      </c>
      <c r="B32" s="3" t="s">
        <v>42</v>
      </c>
      <c r="C32" s="40">
        <v>150</v>
      </c>
    </row>
    <row r="33" spans="1:3" ht="15" thickBot="1" x14ac:dyDescent="0.4">
      <c r="A33" s="36" t="s">
        <v>8</v>
      </c>
      <c r="B33" s="46" t="s">
        <v>8</v>
      </c>
      <c r="C33" s="40">
        <v>9727</v>
      </c>
    </row>
    <row r="34" spans="1:3" ht="13" thickBot="1" x14ac:dyDescent="0.4">
      <c r="A34" s="36" t="s">
        <v>44</v>
      </c>
      <c r="B34" s="3" t="s">
        <v>44</v>
      </c>
      <c r="C34" s="40">
        <v>231</v>
      </c>
    </row>
    <row r="35" spans="1:3" ht="15" thickBot="1" x14ac:dyDescent="0.4">
      <c r="A35" s="36" t="s">
        <v>7</v>
      </c>
      <c r="B35" s="46" t="s">
        <v>7</v>
      </c>
      <c r="C35" s="40">
        <v>27290</v>
      </c>
    </row>
    <row r="36" spans="1:3" ht="13" thickBot="1" x14ac:dyDescent="0.4">
      <c r="A36" s="36" t="s">
        <v>24</v>
      </c>
      <c r="B36" s="3" t="s">
        <v>24</v>
      </c>
      <c r="C36" s="40">
        <v>625</v>
      </c>
    </row>
    <row r="37" spans="1:3" ht="13" thickBot="1" x14ac:dyDescent="0.4">
      <c r="B37" s="3" t="s">
        <v>53</v>
      </c>
      <c r="C37" s="40">
        <v>40</v>
      </c>
    </row>
    <row r="38" spans="1:3" ht="15" thickBot="1" x14ac:dyDescent="0.4">
      <c r="A38" s="36" t="s">
        <v>21</v>
      </c>
      <c r="B38" s="46" t="s">
        <v>21</v>
      </c>
      <c r="C38" s="40">
        <v>1485</v>
      </c>
    </row>
    <row r="39" spans="1:3" ht="13" thickBot="1" x14ac:dyDescent="0.4">
      <c r="A39" s="36" t="s">
        <v>46</v>
      </c>
      <c r="B39" s="3" t="s">
        <v>46</v>
      </c>
      <c r="C39" s="40">
        <v>278</v>
      </c>
    </row>
    <row r="40" spans="1:3" ht="13" thickBot="1" x14ac:dyDescent="0.4">
      <c r="A40" s="36" t="s">
        <v>37</v>
      </c>
      <c r="B40" s="3" t="s">
        <v>37</v>
      </c>
      <c r="C40" s="40">
        <v>134</v>
      </c>
    </row>
    <row r="41" spans="1:3" ht="15" thickBot="1" x14ac:dyDescent="0.4">
      <c r="A41" s="36" t="s">
        <v>19</v>
      </c>
      <c r="B41" s="46" t="s">
        <v>19</v>
      </c>
      <c r="C41" s="40">
        <v>4147</v>
      </c>
    </row>
    <row r="42" spans="1:3" ht="13" thickBot="1" x14ac:dyDescent="0.4">
      <c r="A42" s="36" t="s">
        <v>65</v>
      </c>
      <c r="B42" s="3" t="s">
        <v>65</v>
      </c>
      <c r="C42" s="40">
        <v>115</v>
      </c>
    </row>
    <row r="43" spans="1:3" ht="13" thickBot="1" x14ac:dyDescent="0.4">
      <c r="B43" s="3" t="s">
        <v>40</v>
      </c>
      <c r="C43" s="40">
        <v>462</v>
      </c>
    </row>
    <row r="44" spans="1:3" ht="13" thickBot="1" x14ac:dyDescent="0.4">
      <c r="A44" s="36" t="s">
        <v>25</v>
      </c>
      <c r="B44" s="3" t="s">
        <v>25</v>
      </c>
      <c r="C44" s="40">
        <v>362</v>
      </c>
    </row>
    <row r="45" spans="1:3" ht="13" thickBot="1" x14ac:dyDescent="0.4">
      <c r="A45" s="36" t="s">
        <v>54</v>
      </c>
      <c r="B45" s="3" t="s">
        <v>54</v>
      </c>
      <c r="C45" s="40">
        <v>39</v>
      </c>
    </row>
    <row r="46" spans="1:3" ht="13" thickBot="1" x14ac:dyDescent="0.4">
      <c r="A46" s="36" t="s">
        <v>20</v>
      </c>
      <c r="B46" s="3" t="s">
        <v>20</v>
      </c>
      <c r="C46" s="40">
        <v>273</v>
      </c>
    </row>
    <row r="47" spans="1:3" ht="15" thickBot="1" x14ac:dyDescent="0.4">
      <c r="A47" s="36" t="s">
        <v>15</v>
      </c>
      <c r="B47" s="46" t="s">
        <v>15</v>
      </c>
      <c r="C47" s="40">
        <v>1217</v>
      </c>
    </row>
    <row r="48" spans="1:3" ht="13" thickBot="1" x14ac:dyDescent="0.4">
      <c r="A48" s="36" t="s">
        <v>28</v>
      </c>
      <c r="B48" s="3" t="s">
        <v>28</v>
      </c>
      <c r="C48" s="40">
        <v>75</v>
      </c>
    </row>
    <row r="49" spans="1:3" ht="13" thickBot="1" x14ac:dyDescent="0.4">
      <c r="A49" s="36" t="s">
        <v>48</v>
      </c>
      <c r="B49" s="3" t="s">
        <v>48</v>
      </c>
      <c r="C49" s="40">
        <v>53</v>
      </c>
    </row>
    <row r="50" spans="1:3" ht="13" thickBot="1" x14ac:dyDescent="0.4">
      <c r="A50" s="36" t="s">
        <v>29</v>
      </c>
      <c r="B50" s="3" t="s">
        <v>29</v>
      </c>
      <c r="C50" s="40">
        <v>927</v>
      </c>
    </row>
    <row r="51" spans="1:3" ht="15" thickBot="1" x14ac:dyDescent="0.4">
      <c r="A51" s="36" t="s">
        <v>9</v>
      </c>
      <c r="B51" s="46" t="s">
        <v>9</v>
      </c>
      <c r="C51" s="40">
        <v>975</v>
      </c>
    </row>
    <row r="52" spans="1:3" ht="13" thickBot="1" x14ac:dyDescent="0.4">
      <c r="B52" s="3" t="s">
        <v>56</v>
      </c>
      <c r="C52" s="40">
        <v>59</v>
      </c>
    </row>
    <row r="53" spans="1:3" ht="13" thickBot="1" x14ac:dyDescent="0.4">
      <c r="A53" s="36" t="s">
        <v>22</v>
      </c>
      <c r="B53" s="3" t="s">
        <v>22</v>
      </c>
      <c r="C53" s="40">
        <v>421</v>
      </c>
    </row>
    <row r="54" spans="1:3" ht="13" thickBot="1" x14ac:dyDescent="0.4">
      <c r="A54" s="36" t="s">
        <v>55</v>
      </c>
      <c r="B54" s="14" t="s">
        <v>55</v>
      </c>
      <c r="C54" s="41">
        <v>7</v>
      </c>
    </row>
    <row r="59" spans="1:3" ht="13" thickBot="1" x14ac:dyDescent="0.4"/>
    <row r="60" spans="1:3" ht="14.5" x14ac:dyDescent="0.35">
      <c r="B60" s="3"/>
      <c r="C60" s="45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27FDA831-1295-40F2-B80B-1EA72D731839}"/>
    <hyperlink ref="B33" r:id="rId2" display="https://www.worldometers.info/coronavirus/usa/new-jersey/" xr:uid="{2A5F1E9C-768F-4A57-9F22-ACE76E1488BA}"/>
    <hyperlink ref="B24" r:id="rId3" display="https://www.worldometers.info/coronavirus/usa/massachusetts/" xr:uid="{20B53D76-23B8-4C92-96C5-C92ED7756C19}"/>
    <hyperlink ref="B6" r:id="rId4" display="https://www.worldometers.info/coronavirus/usa/california/" xr:uid="{F2804A7C-2AB5-47BB-8A04-28873FCE39B3}"/>
    <hyperlink ref="B41" r:id="rId5" display="https://www.worldometers.info/coronavirus/usa/pennsylvania/" xr:uid="{546D39DC-88CB-4281-9551-9977B29C08D5}"/>
    <hyperlink ref="B47" r:id="rId6" display="https://www.worldometers.info/coronavirus/usa/texas/" xr:uid="{84F56B59-F0A0-45C9-B2B1-81151E9CF720}"/>
    <hyperlink ref="B11" r:id="rId7" display="https://www.worldometers.info/coronavirus/usa/florida/" xr:uid="{DC9340DE-D2D4-4156-B823-FCA8DF96D777}"/>
    <hyperlink ref="B21" r:id="rId8" display="https://www.worldometers.info/coronavirus/usa/louisiana/" xr:uid="{CA0B1848-0003-4D13-BBE5-729FA765C955}"/>
    <hyperlink ref="B38" r:id="rId9" display="https://www.worldometers.info/coronavirus/usa/ohio/" xr:uid="{C41FED41-93D5-4F1E-BB6B-AB7F54FEA436}"/>
    <hyperlink ref="B51" r:id="rId10" display="https://www.worldometers.info/coronavirus/usa/washington/" xr:uid="{4073B16A-75CC-44EB-B303-046AAB41D0EB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2020-05-14T11:20:10Z</dcterms:modified>
</cp:coreProperties>
</file>