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5" documentId="8_{705B6497-A845-4F32-A17A-DE1C530FB739}" xr6:coauthVersionLast="45" xr6:coauthVersionMax="45" xr10:uidLastSave="{EB664D77-FE80-4CAF-B637-896698607F7B}"/>
  <bookViews>
    <workbookView xWindow="15435" yWindow="-20625" windowWidth="24885" windowHeight="16830" activeTab="1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Updates'!$A$1:$V$43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7" i="3" l="1"/>
  <c r="B57" i="3"/>
  <c r="I57" i="3"/>
  <c r="F57" i="3"/>
  <c r="N31" i="3"/>
  <c r="N29" i="3"/>
  <c r="N13" i="3"/>
  <c r="N28" i="3"/>
  <c r="N52" i="3"/>
  <c r="N43" i="3"/>
  <c r="N25" i="3"/>
  <c r="N5" i="3"/>
  <c r="N34" i="3"/>
  <c r="N11" i="3"/>
  <c r="N18" i="3"/>
  <c r="N51" i="3"/>
  <c r="N42" i="3"/>
  <c r="N47" i="3"/>
  <c r="N48" i="3"/>
  <c r="N2" i="3"/>
  <c r="N38" i="3"/>
  <c r="N10" i="3"/>
  <c r="N17" i="3"/>
  <c r="N37" i="3"/>
  <c r="N40" i="3"/>
  <c r="N53" i="3"/>
  <c r="N12" i="3"/>
  <c r="N33" i="3"/>
  <c r="N8" i="3"/>
  <c r="N14" i="3"/>
  <c r="N23" i="3"/>
  <c r="N21" i="3"/>
  <c r="N46" i="3"/>
  <c r="N16" i="3"/>
  <c r="N4" i="3"/>
  <c r="N55" i="3"/>
  <c r="N22" i="3"/>
  <c r="N56" i="3"/>
  <c r="N30" i="3"/>
  <c r="N45" i="3"/>
  <c r="N6" i="3"/>
  <c r="N35" i="3"/>
  <c r="N32" i="3"/>
  <c r="N49" i="3"/>
  <c r="N24" i="3"/>
  <c r="N41" i="3"/>
  <c r="N3" i="3"/>
  <c r="N44" i="3"/>
  <c r="N39" i="3"/>
  <c r="N26" i="3"/>
  <c r="N36" i="3"/>
  <c r="N20" i="3"/>
  <c r="N7" i="3"/>
  <c r="N15" i="3"/>
  <c r="N27" i="3"/>
  <c r="N19" i="3"/>
  <c r="N9" i="3"/>
  <c r="N54" i="3"/>
  <c r="N50" i="3"/>
  <c r="M56" i="3"/>
  <c r="O2" i="3" l="1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56" i="3"/>
  <c r="O46" i="3"/>
  <c r="O38" i="3"/>
  <c r="O22" i="3"/>
  <c r="O14" i="3"/>
  <c r="O34" i="3"/>
  <c r="O37" i="3"/>
  <c r="O13" i="3"/>
  <c r="O5" i="3"/>
  <c r="O51" i="3"/>
  <c r="O10" i="3"/>
  <c r="O52" i="3"/>
  <c r="O28" i="3"/>
  <c r="O20" i="3"/>
  <c r="O4" i="3"/>
  <c r="N57" i="3"/>
  <c r="O49" i="3"/>
  <c r="O3" i="3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L56" i="3" l="1"/>
  <c r="L43" i="3"/>
  <c r="L49" i="3"/>
  <c r="L45" i="3"/>
  <c r="L15" i="3"/>
  <c r="L14" i="3"/>
  <c r="L31" i="3"/>
  <c r="L8" i="3"/>
  <c r="L21" i="3"/>
  <c r="L12" i="3"/>
  <c r="L47" i="3"/>
  <c r="L9" i="3"/>
  <c r="L32" i="3"/>
  <c r="L13" i="3"/>
  <c r="L38" i="3"/>
  <c r="L52" i="3"/>
  <c r="L19" i="3"/>
  <c r="L54" i="3"/>
  <c r="L46" i="3"/>
  <c r="L30" i="3"/>
  <c r="L34" i="3"/>
  <c r="L16" i="3"/>
  <c r="L44" i="3"/>
  <c r="L7" i="3"/>
  <c r="L5" i="3"/>
  <c r="L51" i="3"/>
  <c r="L53" i="3"/>
  <c r="L27" i="3"/>
  <c r="L39" i="3"/>
  <c r="L29" i="3"/>
  <c r="L10" i="3"/>
  <c r="L6" i="3"/>
  <c r="L35" i="3"/>
  <c r="L2" i="3"/>
  <c r="L37" i="3"/>
  <c r="L11" i="3"/>
  <c r="L40" i="3"/>
  <c r="L42" i="3"/>
  <c r="L20" i="3"/>
  <c r="L55" i="3"/>
  <c r="L4" i="3"/>
  <c r="L3" i="3"/>
  <c r="L26" i="3"/>
  <c r="L50" i="3"/>
  <c r="L36" i="3"/>
  <c r="L17" i="3"/>
  <c r="L41" i="3"/>
  <c r="L18" i="3"/>
  <c r="L22" i="3"/>
  <c r="L23" i="3"/>
  <c r="L33" i="3"/>
  <c r="L24" i="3"/>
  <c r="L28" i="3"/>
  <c r="L48" i="3"/>
  <c r="M42" i="3" l="1"/>
  <c r="M7" i="3"/>
  <c r="M46" i="3"/>
  <c r="M3" i="3"/>
  <c r="M31" i="3"/>
  <c r="M23" i="3"/>
  <c r="M20" i="3"/>
  <c r="M32" i="3"/>
  <c r="M16" i="3"/>
  <c r="M40" i="3"/>
  <c r="M51" i="3"/>
  <c r="M54" i="3"/>
  <c r="M5" i="3"/>
  <c r="M28" i="3"/>
  <c r="M25" i="3"/>
  <c r="M47" i="3"/>
  <c r="M34" i="3"/>
  <c r="M22" i="3"/>
  <c r="M43" i="3"/>
  <c r="M4" i="3"/>
  <c r="M30" i="3"/>
  <c r="M14" i="3"/>
  <c r="M37" i="3"/>
  <c r="M13" i="3"/>
  <c r="M9" i="3"/>
  <c r="M41" i="3"/>
  <c r="M21" i="3"/>
  <c r="M39" i="3"/>
  <c r="M27" i="3"/>
  <c r="M8" i="3"/>
  <c r="M2" i="3"/>
  <c r="M53" i="3"/>
  <c r="M36" i="3"/>
  <c r="M10" i="3"/>
  <c r="M18" i="3"/>
  <c r="M33" i="3"/>
  <c r="M35" i="3"/>
  <c r="M19" i="3"/>
  <c r="M52" i="3"/>
  <c r="M48" i="3"/>
  <c r="M11" i="3"/>
  <c r="M17" i="3"/>
  <c r="M29" i="3"/>
  <c r="M6" i="3"/>
  <c r="M44" i="3"/>
  <c r="M24" i="3"/>
  <c r="M50" i="3"/>
  <c r="M26" i="3"/>
  <c r="M15" i="3"/>
  <c r="M12" i="3"/>
  <c r="M55" i="3"/>
  <c r="M49" i="3"/>
  <c r="M38" i="3"/>
  <c r="M45" i="3"/>
  <c r="L25" i="3" l="1"/>
  <c r="N5" i="1" l="1"/>
  <c r="O5" i="1" s="1"/>
  <c r="N6" i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N15" i="1"/>
  <c r="N16" i="1"/>
  <c r="O16" i="1" s="1"/>
  <c r="N17" i="1"/>
  <c r="O17" i="1" s="1"/>
  <c r="N18" i="1"/>
  <c r="O18" i="1" s="1"/>
  <c r="N19" i="1"/>
  <c r="N20" i="1"/>
  <c r="O20" i="1" s="1"/>
  <c r="N21" i="1"/>
  <c r="N22" i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N31" i="1"/>
  <c r="N32" i="1"/>
  <c r="O32" i="1" s="1"/>
  <c r="N33" i="1"/>
  <c r="O33" i="1" s="1"/>
  <c r="N34" i="1"/>
  <c r="O34" i="1" s="1"/>
  <c r="N35" i="1"/>
  <c r="O35" i="1" s="1"/>
  <c r="N36" i="1"/>
  <c r="O36" i="1" s="1"/>
  <c r="N37" i="1"/>
  <c r="N38" i="1"/>
  <c r="N39" i="1"/>
  <c r="N40" i="1"/>
  <c r="O40" i="1" s="1"/>
  <c r="N41" i="1"/>
  <c r="O41" i="1" s="1"/>
  <c r="O38" i="1" l="1"/>
  <c r="O19" i="1"/>
  <c r="O37" i="1"/>
  <c r="O22" i="1"/>
  <c r="O21" i="1"/>
  <c r="O14" i="1"/>
  <c r="O6" i="1"/>
  <c r="O30" i="1"/>
  <c r="O15" i="1"/>
  <c r="O39" i="1"/>
  <c r="O31" i="1"/>
  <c r="U2" i="1"/>
  <c r="N42" i="1" l="1"/>
  <c r="O42" i="1" l="1"/>
  <c r="U36" i="1"/>
  <c r="V36" i="1" s="1"/>
  <c r="U38" i="1"/>
  <c r="V38" i="1" s="1"/>
  <c r="U13" i="1"/>
  <c r="V13" i="1" s="1"/>
  <c r="U8" i="1"/>
  <c r="V8" i="1" s="1"/>
  <c r="U15" i="1"/>
  <c r="V15" i="1" s="1"/>
  <c r="U25" i="1"/>
  <c r="V25" i="1" s="1"/>
  <c r="U20" i="1"/>
  <c r="V20" i="1" s="1"/>
  <c r="U24" i="1"/>
  <c r="V24" i="1" s="1"/>
  <c r="U18" i="1"/>
  <c r="V18" i="1" s="1"/>
  <c r="U9" i="1"/>
  <c r="V9" i="1" s="1"/>
  <c r="U11" i="1"/>
  <c r="V11" i="1" s="1"/>
  <c r="U6" i="1"/>
  <c r="V6" i="1" s="1"/>
  <c r="U10" i="1"/>
  <c r="V10" i="1" s="1"/>
  <c r="U26" i="1"/>
  <c r="V26" i="1" s="1"/>
  <c r="U35" i="1"/>
  <c r="V35" i="1" s="1"/>
  <c r="U17" i="1"/>
  <c r="V17" i="1" s="1"/>
  <c r="U33" i="1"/>
  <c r="V33" i="1" s="1"/>
  <c r="U12" i="1"/>
  <c r="V12" i="1" s="1"/>
  <c r="U41" i="1"/>
  <c r="V41" i="1" s="1"/>
  <c r="U19" i="1"/>
  <c r="V19" i="1" s="1"/>
  <c r="U14" i="1"/>
  <c r="V14" i="1" s="1"/>
  <c r="U5" i="1"/>
  <c r="V5" i="1" s="1"/>
  <c r="U39" i="1"/>
  <c r="V39" i="1" s="1"/>
  <c r="U34" i="1"/>
  <c r="V34" i="1" s="1"/>
  <c r="U27" i="1"/>
  <c r="V27" i="1" s="1"/>
  <c r="U22" i="1"/>
  <c r="V22" i="1" s="1"/>
  <c r="U29" i="1"/>
  <c r="V29" i="1" s="1"/>
  <c r="U40" i="1"/>
  <c r="V40" i="1" s="1"/>
  <c r="U31" i="1"/>
  <c r="V31" i="1" s="1"/>
  <c r="U28" i="1"/>
  <c r="V28" i="1" s="1"/>
  <c r="U37" i="1"/>
  <c r="V37" i="1" s="1"/>
  <c r="U30" i="1"/>
  <c r="V30" i="1" s="1"/>
  <c r="U21" i="1"/>
  <c r="V21" i="1" s="1"/>
  <c r="U32" i="1"/>
  <c r="V32" i="1" s="1"/>
  <c r="U7" i="1"/>
  <c r="V7" i="1" s="1"/>
  <c r="U23" i="1"/>
  <c r="V23" i="1" s="1"/>
  <c r="U16" i="1"/>
  <c r="V16" i="1" s="1"/>
  <c r="S30" i="1"/>
  <c r="S14" i="1"/>
  <c r="S41" i="1"/>
  <c r="S33" i="1"/>
  <c r="S25" i="1"/>
  <c r="S17" i="1"/>
  <c r="S9" i="1"/>
  <c r="S35" i="1"/>
  <c r="S27" i="1"/>
  <c r="S19" i="1"/>
  <c r="S11" i="1"/>
  <c r="S6" i="1"/>
  <c r="S40" i="1"/>
  <c r="S32" i="1"/>
  <c r="S24" i="1"/>
  <c r="S8" i="1"/>
  <c r="S37" i="1"/>
  <c r="S29" i="1"/>
  <c r="S21" i="1"/>
  <c r="S13" i="1"/>
  <c r="S5" i="1"/>
  <c r="S22" i="1"/>
  <c r="S34" i="1"/>
  <c r="S18" i="1"/>
  <c r="S31" i="1"/>
  <c r="S23" i="1"/>
  <c r="S15" i="1"/>
  <c r="S7" i="1"/>
  <c r="S38" i="1"/>
  <c r="S26" i="1"/>
  <c r="S10" i="1"/>
  <c r="S39" i="1"/>
  <c r="S42" i="1" s="1"/>
  <c r="S36" i="1"/>
  <c r="S28" i="1"/>
  <c r="S20" i="1"/>
  <c r="S12" i="1"/>
  <c r="S16" i="1"/>
  <c r="T35" i="1"/>
  <c r="T39" i="1"/>
  <c r="T42" i="1" s="1"/>
  <c r="T38" i="1"/>
  <c r="T30" i="1"/>
  <c r="T22" i="1"/>
  <c r="T14" i="1"/>
  <c r="T6" i="1"/>
  <c r="T11" i="1"/>
  <c r="T40" i="1"/>
  <c r="T8" i="1"/>
  <c r="T32" i="1"/>
  <c r="T24" i="1"/>
  <c r="T37" i="1"/>
  <c r="T29" i="1"/>
  <c r="T21" i="1"/>
  <c r="T13" i="1"/>
  <c r="T5" i="1"/>
  <c r="T27" i="1"/>
  <c r="T34" i="1"/>
  <c r="T26" i="1"/>
  <c r="T18" i="1"/>
  <c r="T10" i="1"/>
  <c r="T23" i="1"/>
  <c r="T7" i="1"/>
  <c r="T36" i="1"/>
  <c r="T28" i="1"/>
  <c r="T20" i="1"/>
  <c r="T12" i="1"/>
  <c r="T19" i="1"/>
  <c r="T31" i="1"/>
  <c r="T15" i="1"/>
  <c r="T41" i="1"/>
  <c r="T33" i="1"/>
  <c r="T25" i="1"/>
  <c r="T17" i="1"/>
  <c r="T9" i="1"/>
  <c r="T16" i="1"/>
  <c r="R36" i="1"/>
  <c r="R28" i="1"/>
  <c r="R20" i="1"/>
  <c r="R12" i="1"/>
  <c r="R17" i="1"/>
  <c r="R33" i="1"/>
  <c r="R22" i="1"/>
  <c r="R6" i="1"/>
  <c r="R25" i="1"/>
  <c r="R38" i="1"/>
  <c r="R30" i="1"/>
  <c r="R14" i="1"/>
  <c r="R35" i="1"/>
  <c r="R27" i="1"/>
  <c r="R19" i="1"/>
  <c r="R11" i="1"/>
  <c r="R41" i="1"/>
  <c r="R9" i="1"/>
  <c r="R40" i="1"/>
  <c r="R32" i="1"/>
  <c r="R24" i="1"/>
  <c r="R8" i="1"/>
  <c r="R29" i="1"/>
  <c r="R13" i="1"/>
  <c r="R34" i="1"/>
  <c r="R26" i="1"/>
  <c r="R18" i="1"/>
  <c r="R10" i="1"/>
  <c r="R37" i="1"/>
  <c r="R21" i="1"/>
  <c r="R5" i="1"/>
  <c r="R39" i="1"/>
  <c r="R42" i="1" s="1"/>
  <c r="R31" i="1"/>
  <c r="R23" i="1"/>
  <c r="R15" i="1"/>
  <c r="R7" i="1"/>
  <c r="R16" i="1"/>
  <c r="Q12" i="1"/>
  <c r="Q9" i="1"/>
  <c r="Q20" i="1"/>
  <c r="Q13" i="1"/>
  <c r="Q32" i="1"/>
  <c r="Q7" i="1"/>
  <c r="Q39" i="1"/>
  <c r="Q42" i="1" s="1"/>
  <c r="Q14" i="1"/>
  <c r="Q25" i="1"/>
  <c r="Q15" i="1"/>
  <c r="Q36" i="1"/>
  <c r="Q22" i="1"/>
  <c r="Q33" i="1"/>
  <c r="Q18" i="1"/>
  <c r="Q19" i="1"/>
  <c r="Q23" i="1"/>
  <c r="Q17" i="1"/>
  <c r="Q37" i="1"/>
  <c r="Q41" i="1"/>
  <c r="Q40" i="1"/>
  <c r="Q5" i="1"/>
  <c r="Q6" i="1"/>
  <c r="Q24" i="1"/>
  <c r="Q21" i="1"/>
  <c r="Q28" i="1"/>
  <c r="Q29" i="1"/>
  <c r="Q34" i="1"/>
  <c r="Q35" i="1"/>
  <c r="Q31" i="1"/>
  <c r="Q10" i="1"/>
  <c r="Q27" i="1"/>
  <c r="Q11" i="1"/>
  <c r="Q30" i="1"/>
  <c r="Q38" i="1"/>
  <c r="Q26" i="1"/>
  <c r="Q8" i="1"/>
  <c r="Q16" i="1"/>
  <c r="U42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<sst xmlns="http://schemas.openxmlformats.org/spreadsheetml/2006/main" count="321" uniqueCount="102">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</sst>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1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164" fontId="0" fillId="0" borderId="0" xfId="1" applyNumberFormat="1" applyFont="1" applyBorder="1"/>
    <xf numFmtId="9" fontId="0" fillId="0" borderId="0" xfId="2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8" fillId="0" borderId="0" xfId="0" applyNumberFormat="1" applyFo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2" fillId="4" borderId="3" xfId="0" applyFont="1" applyFill="1" applyBorder="1" applyAlignment="1">
      <alignment horizontal="right" vertical="top" wrapText="1"/>
    </xf>
    <xf numFmtId="0" fontId="15" fillId="5" borderId="3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4" fillId="3" borderId="3" xfId="3" applyFont="1" applyFill="1" applyBorder="1" applyAlignment="1">
      <alignment horizontal="right" vertical="top" wrapText="1"/>
    </xf>
    <xf numFmtId="0" fontId="4" fillId="2" borderId="7" xfId="3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louisiana/" TargetMode="External"/><Relationship Id="rId3" Type="http://schemas.openxmlformats.org/officeDocument/2006/relationships/hyperlink" Target="https://www.worldometers.info/coronavirus/usa/massachusetts/" TargetMode="External"/><Relationship Id="rId7" Type="http://schemas.openxmlformats.org/officeDocument/2006/relationships/hyperlink" Target="https://www.worldometers.info/coronavirus/usa/florida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worldometers.info/coronavirus/usa/pennsylvania/" TargetMode="External"/><Relationship Id="rId10" Type="http://schemas.openxmlformats.org/officeDocument/2006/relationships/hyperlink" Target="https://www.worldometers.info/coronavirus/usa/washington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ohio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louisiana/" TargetMode="External"/><Relationship Id="rId3" Type="http://schemas.openxmlformats.org/officeDocument/2006/relationships/hyperlink" Target="https://www.worldometers.info/coronavirus/usa/massachusetts/" TargetMode="External"/><Relationship Id="rId7" Type="http://schemas.openxmlformats.org/officeDocument/2006/relationships/hyperlink" Target="https://www.worldometers.info/coronavirus/usa/florida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www.worldometers.info/coronavirus/usa/pennsylvania/" TargetMode="External"/><Relationship Id="rId10" Type="http://schemas.openxmlformats.org/officeDocument/2006/relationships/hyperlink" Target="https://www.worldometers.info/coronavirus/usa/washington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ohio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louisiana/" TargetMode="External"/><Relationship Id="rId3" Type="http://schemas.openxmlformats.org/officeDocument/2006/relationships/hyperlink" Target="https://www.worldometers.info/coronavirus/usa/massachusetts/" TargetMode="External"/><Relationship Id="rId7" Type="http://schemas.openxmlformats.org/officeDocument/2006/relationships/hyperlink" Target="https://www.worldometers.info/coronavirus/usa/florida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5" Type="http://schemas.openxmlformats.org/officeDocument/2006/relationships/hyperlink" Target="https://www.worldometers.info/coronavirus/usa/pennsylvania/" TargetMode="External"/><Relationship Id="rId10" Type="http://schemas.openxmlformats.org/officeDocument/2006/relationships/hyperlink" Target="https://www.worldometers.info/coronavirus/usa/washington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ohio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louisiana/" TargetMode="External"/><Relationship Id="rId3" Type="http://schemas.openxmlformats.org/officeDocument/2006/relationships/hyperlink" Target="https://www.worldometers.info/coronavirus/usa/massachusetts/" TargetMode="External"/><Relationship Id="rId7" Type="http://schemas.openxmlformats.org/officeDocument/2006/relationships/hyperlink" Target="https://www.worldometers.info/coronavirus/usa/florida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s://www.worldometers.info/coronavirus/usa/pennsylvania/" TargetMode="External"/><Relationship Id="rId10" Type="http://schemas.openxmlformats.org/officeDocument/2006/relationships/hyperlink" Target="https://www.worldometers.info/coronavirus/usa/washington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oh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2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23"/>
  </cols>
  <sheetData>
    <row r="1" spans="1:22" x14ac:dyDescent="0.35">
      <c r="L1" s="57" t="s">
        <v>68</v>
      </c>
      <c r="M1" s="57"/>
      <c r="N1" s="57"/>
      <c r="O1" s="6">
        <v>1.4999999999999999E-2</v>
      </c>
      <c r="P1" s="6"/>
      <c r="Q1" s="58" t="s">
        <v>77</v>
      </c>
      <c r="R1" s="58"/>
      <c r="S1" s="58"/>
      <c r="T1" s="58"/>
      <c r="U1" s="58"/>
    </row>
    <row r="2" spans="1:22" ht="21.5" thickBot="1" x14ac:dyDescent="0.55000000000000004">
      <c r="A2" s="27" t="s">
        <v>57</v>
      </c>
      <c r="B2" s="27"/>
      <c r="C2" s="27"/>
      <c r="D2" s="27"/>
      <c r="E2" s="27"/>
      <c r="F2" s="27"/>
      <c r="G2" s="27"/>
      <c r="H2" s="27"/>
      <c r="I2" s="27"/>
      <c r="J2" s="27"/>
      <c r="K2" s="48"/>
      <c r="L2" s="28"/>
      <c r="N2" s="27" t="s">
        <v>62</v>
      </c>
      <c r="O2" s="27"/>
      <c r="P2" s="20"/>
      <c r="Q2" s="17">
        <v>0.15</v>
      </c>
      <c r="R2" s="17">
        <v>0.6</v>
      </c>
      <c r="S2" s="17">
        <v>0.25</v>
      </c>
      <c r="T2" s="17">
        <v>0.125</v>
      </c>
      <c r="U2" s="18">
        <f>O1</f>
        <v>1.4999999999999999E-2</v>
      </c>
      <c r="V2" s="16"/>
    </row>
    <row r="3" spans="1:22" x14ac:dyDescent="0.35">
      <c r="A3" s="9" t="s">
        <v>0</v>
      </c>
      <c r="B3" s="10" t="s">
        <v>2</v>
      </c>
      <c r="C3" s="10" t="s">
        <v>4</v>
      </c>
      <c r="D3" s="10" t="s">
        <v>2</v>
      </c>
      <c r="E3" s="10" t="s">
        <v>4</v>
      </c>
      <c r="F3" s="10" t="s">
        <v>6</v>
      </c>
      <c r="G3" s="10" t="s">
        <v>79</v>
      </c>
      <c r="H3" s="10" t="s">
        <v>81</v>
      </c>
      <c r="I3" s="10" t="s">
        <v>2</v>
      </c>
      <c r="J3" s="10" t="s">
        <v>83</v>
      </c>
      <c r="K3" s="11"/>
      <c r="L3" s="29"/>
      <c r="M3" s="11" t="s">
        <v>84</v>
      </c>
      <c r="N3" s="11" t="s">
        <v>58</v>
      </c>
      <c r="O3" s="11" t="s">
        <v>60</v>
      </c>
      <c r="P3" s="11"/>
      <c r="Q3" s="21" t="s">
        <v>69</v>
      </c>
      <c r="R3" s="21" t="s">
        <v>71</v>
      </c>
      <c r="S3" s="21" t="s">
        <v>73</v>
      </c>
      <c r="T3" s="21" t="s">
        <v>75</v>
      </c>
      <c r="U3" s="21" t="s">
        <v>76</v>
      </c>
      <c r="V3" s="21" t="s">
        <v>76</v>
      </c>
    </row>
    <row r="4" spans="1:22" ht="15" thickBot="1" x14ac:dyDescent="0.4">
      <c r="A4" s="12" t="s">
        <v>1</v>
      </c>
      <c r="B4" s="13" t="s">
        <v>3</v>
      </c>
      <c r="C4" s="13" t="s">
        <v>3</v>
      </c>
      <c r="D4" s="13" t="s">
        <v>5</v>
      </c>
      <c r="E4" s="13" t="s">
        <v>5</v>
      </c>
      <c r="F4" s="13" t="s">
        <v>3</v>
      </c>
      <c r="G4" s="13" t="s">
        <v>80</v>
      </c>
      <c r="H4" s="13" t="s">
        <v>80</v>
      </c>
      <c r="I4" s="13" t="s">
        <v>82</v>
      </c>
      <c r="J4" s="13" t="s">
        <v>80</v>
      </c>
      <c r="K4" s="11"/>
      <c r="L4" s="29"/>
      <c r="M4" s="11" t="s">
        <v>85</v>
      </c>
      <c r="N4" s="11" t="s">
        <v>59</v>
      </c>
      <c r="O4" s="11" t="s">
        <v>61</v>
      </c>
      <c r="P4" s="11"/>
      <c r="Q4" s="21" t="s">
        <v>70</v>
      </c>
      <c r="R4" s="21" t="s">
        <v>72</v>
      </c>
      <c r="S4" s="21" t="s">
        <v>74</v>
      </c>
      <c r="T4" s="21" t="s">
        <v>74</v>
      </c>
      <c r="U4" s="21" t="s">
        <v>5</v>
      </c>
      <c r="V4" s="21" t="s">
        <v>78</v>
      </c>
    </row>
    <row r="5" spans="1:22" ht="15" thickBot="1" x14ac:dyDescent="0.4">
      <c r="A5" s="46" t="s">
        <v>7</v>
      </c>
      <c r="B5" s="1">
        <v>366357</v>
      </c>
      <c r="C5" s="2"/>
      <c r="D5" s="1">
        <v>28885</v>
      </c>
      <c r="E5" s="2"/>
      <c r="F5" s="1">
        <v>274341</v>
      </c>
      <c r="G5" s="1">
        <v>18832</v>
      </c>
      <c r="H5" s="1">
        <v>1485</v>
      </c>
      <c r="I5" s="1">
        <v>1557563</v>
      </c>
      <c r="J5" s="1">
        <v>80066</v>
      </c>
      <c r="K5" s="7"/>
      <c r="L5" s="8"/>
      <c r="M5" s="26">
        <f t="shared" ref="M5:M19" si="0">D5/B5</f>
        <v>7.8843859950813E-2</v>
      </c>
      <c r="N5" s="4">
        <f t="shared" ref="N5:N19" si="1">D5/$O$1</f>
        <v>1925666.6666666667</v>
      </c>
      <c r="O5" s="5">
        <f t="shared" ref="O5:O19" si="2">ABS(F5-N5)/N5</f>
        <v>0.8575345334948935</v>
      </c>
      <c r="P5" s="5"/>
      <c r="Q5" s="22">
        <f t="shared" ref="Q5:Q19" si="3">$Q$2*$N5</f>
        <v>288850</v>
      </c>
      <c r="R5" s="22">
        <f t="shared" ref="R5:R19" si="4">$R$2*$N5</f>
        <v>1155400</v>
      </c>
      <c r="S5" s="22">
        <f t="shared" ref="S5:S19" si="5">$S$2*$N5</f>
        <v>481416.66666666669</v>
      </c>
      <c r="T5" s="22">
        <f t="shared" ref="T5:T19" si="6">$T$2*$N5</f>
        <v>240708.33333333334</v>
      </c>
      <c r="U5" s="22">
        <f t="shared" ref="U5:U19" si="7">$U$2*$N5</f>
        <v>28885</v>
      </c>
      <c r="V5" s="19">
        <f t="shared" ref="V5:V19" si="8">N5-U5</f>
        <v>1896781.6666666667</v>
      </c>
    </row>
    <row r="6" spans="1:22" ht="15" thickBot="1" x14ac:dyDescent="0.4">
      <c r="A6" s="46" t="s">
        <v>8</v>
      </c>
      <c r="B6" s="1">
        <v>153441</v>
      </c>
      <c r="C6" s="2"/>
      <c r="D6" s="1">
        <v>10852</v>
      </c>
      <c r="E6" s="2"/>
      <c r="F6" s="1">
        <v>134045</v>
      </c>
      <c r="G6" s="1">
        <v>17275</v>
      </c>
      <c r="H6" s="1">
        <v>1222</v>
      </c>
      <c r="I6" s="1">
        <v>545487</v>
      </c>
      <c r="J6" s="1">
        <v>61414</v>
      </c>
      <c r="K6" s="7"/>
      <c r="L6" s="8"/>
      <c r="M6" s="26">
        <f t="shared" si="0"/>
        <v>7.0724252318480715E-2</v>
      </c>
      <c r="N6" s="4">
        <f t="shared" si="1"/>
        <v>723466.66666666674</v>
      </c>
      <c r="O6" s="5">
        <f t="shared" si="2"/>
        <v>0.81471848507187616</v>
      </c>
      <c r="P6" s="5"/>
      <c r="Q6" s="22">
        <f t="shared" si="3"/>
        <v>108520.00000000001</v>
      </c>
      <c r="R6" s="22">
        <f t="shared" si="4"/>
        <v>434080.00000000006</v>
      </c>
      <c r="S6" s="22">
        <f t="shared" si="5"/>
        <v>180866.66666666669</v>
      </c>
      <c r="T6" s="22">
        <f t="shared" si="6"/>
        <v>90433.333333333343</v>
      </c>
      <c r="U6" s="22">
        <f t="shared" si="7"/>
        <v>10852</v>
      </c>
      <c r="V6" s="19">
        <f t="shared" si="8"/>
        <v>712614.66666666674</v>
      </c>
    </row>
    <row r="7" spans="1:22" ht="15" thickBot="1" x14ac:dyDescent="0.4">
      <c r="A7" s="3" t="s">
        <v>12</v>
      </c>
      <c r="B7" s="1">
        <v>102686</v>
      </c>
      <c r="C7" s="2"/>
      <c r="D7" s="1">
        <v>4607</v>
      </c>
      <c r="E7" s="2"/>
      <c r="F7" s="1">
        <v>97968</v>
      </c>
      <c r="G7" s="1">
        <v>8103</v>
      </c>
      <c r="H7" s="2">
        <v>364</v>
      </c>
      <c r="I7" s="1">
        <v>672020</v>
      </c>
      <c r="J7" s="1">
        <v>53033</v>
      </c>
      <c r="K7" s="7"/>
      <c r="L7" s="8"/>
      <c r="M7" s="26">
        <f t="shared" si="0"/>
        <v>4.4864928033032742E-2</v>
      </c>
      <c r="N7" s="4">
        <f t="shared" si="1"/>
        <v>307133.33333333337</v>
      </c>
      <c r="O7" s="5">
        <f t="shared" si="2"/>
        <v>0.68102452789233781</v>
      </c>
      <c r="P7" s="5"/>
      <c r="Q7" s="22">
        <f t="shared" si="3"/>
        <v>46070.000000000007</v>
      </c>
      <c r="R7" s="22">
        <f t="shared" si="4"/>
        <v>184280.00000000003</v>
      </c>
      <c r="S7" s="22">
        <f t="shared" si="5"/>
        <v>76783.333333333343</v>
      </c>
      <c r="T7" s="22">
        <f t="shared" si="6"/>
        <v>38391.666666666672</v>
      </c>
      <c r="U7" s="22">
        <f t="shared" si="7"/>
        <v>4607</v>
      </c>
      <c r="V7" s="19">
        <f t="shared" si="8"/>
        <v>302526.33333333337</v>
      </c>
    </row>
    <row r="8" spans="1:22" ht="15" thickBot="1" x14ac:dyDescent="0.4">
      <c r="A8" s="46" t="s">
        <v>17</v>
      </c>
      <c r="B8" s="1">
        <v>90084</v>
      </c>
      <c r="C8" s="2"/>
      <c r="D8" s="1">
        <v>6148</v>
      </c>
      <c r="E8" s="2"/>
      <c r="F8" s="1">
        <v>51387</v>
      </c>
      <c r="G8" s="1">
        <v>13070</v>
      </c>
      <c r="H8" s="2">
        <v>892</v>
      </c>
      <c r="I8" s="1">
        <v>501486</v>
      </c>
      <c r="J8" s="1">
        <v>72758</v>
      </c>
      <c r="K8" s="8"/>
      <c r="L8" s="8"/>
      <c r="M8" s="26">
        <f t="shared" si="0"/>
        <v>6.8247413525154302E-2</v>
      </c>
      <c r="N8" s="4">
        <f t="shared" si="1"/>
        <v>409866.66666666669</v>
      </c>
      <c r="O8" s="5">
        <f t="shared" si="2"/>
        <v>0.87462508132726091</v>
      </c>
      <c r="P8" s="5"/>
      <c r="Q8" s="22">
        <f t="shared" si="3"/>
        <v>61480</v>
      </c>
      <c r="R8" s="22">
        <f t="shared" si="4"/>
        <v>245920</v>
      </c>
      <c r="S8" s="22">
        <f t="shared" si="5"/>
        <v>102466.66666666667</v>
      </c>
      <c r="T8" s="22">
        <f t="shared" si="6"/>
        <v>51233.333333333336</v>
      </c>
      <c r="U8" s="22">
        <f t="shared" si="7"/>
        <v>6148</v>
      </c>
      <c r="V8" s="19">
        <f t="shared" si="8"/>
        <v>403718.66666666669</v>
      </c>
    </row>
    <row r="9" spans="1:22" ht="15" thickBot="1" x14ac:dyDescent="0.4">
      <c r="A9" s="46" t="s">
        <v>10</v>
      </c>
      <c r="B9" s="1">
        <v>88354</v>
      </c>
      <c r="C9" s="55">
        <v>153</v>
      </c>
      <c r="D9" s="1">
        <v>3623</v>
      </c>
      <c r="E9" s="56">
        <v>4</v>
      </c>
      <c r="F9" s="1">
        <v>68550</v>
      </c>
      <c r="G9" s="1">
        <v>2236</v>
      </c>
      <c r="H9" s="2">
        <v>92</v>
      </c>
      <c r="I9" s="1">
        <v>1451754</v>
      </c>
      <c r="J9" s="1">
        <v>36742</v>
      </c>
      <c r="K9" s="7"/>
      <c r="L9" s="8"/>
      <c r="M9" s="26">
        <f t="shared" si="0"/>
        <v>4.1005500599859655E-2</v>
      </c>
      <c r="N9" s="4">
        <f t="shared" si="1"/>
        <v>241533.33333333334</v>
      </c>
      <c r="O9" s="5">
        <f t="shared" si="2"/>
        <v>0.71618824178857299</v>
      </c>
      <c r="P9" s="5"/>
      <c r="Q9" s="22">
        <f t="shared" si="3"/>
        <v>36230</v>
      </c>
      <c r="R9" s="22">
        <f t="shared" si="4"/>
        <v>144920</v>
      </c>
      <c r="S9" s="22">
        <f t="shared" si="5"/>
        <v>60383.333333333336</v>
      </c>
      <c r="T9" s="22">
        <f t="shared" si="6"/>
        <v>30191.666666666668</v>
      </c>
      <c r="U9" s="22">
        <f t="shared" si="7"/>
        <v>3623</v>
      </c>
      <c r="V9" s="19">
        <f t="shared" si="8"/>
        <v>237910.33333333334</v>
      </c>
    </row>
    <row r="10" spans="1:22" ht="15" thickBot="1" x14ac:dyDescent="0.4">
      <c r="A10" s="46" t="s">
        <v>19</v>
      </c>
      <c r="B10" s="1">
        <v>69372</v>
      </c>
      <c r="C10" s="2"/>
      <c r="D10" s="1">
        <v>4920</v>
      </c>
      <c r="E10" s="2"/>
      <c r="F10" s="1">
        <v>57183</v>
      </c>
      <c r="G10" s="1">
        <v>5419</v>
      </c>
      <c r="H10" s="2">
        <v>384</v>
      </c>
      <c r="I10" s="1">
        <v>373133</v>
      </c>
      <c r="J10" s="1">
        <v>29146</v>
      </c>
      <c r="K10" s="7"/>
      <c r="L10" s="8"/>
      <c r="M10" s="26">
        <f t="shared" si="0"/>
        <v>7.0921985815602842E-2</v>
      </c>
      <c r="N10" s="4">
        <f t="shared" si="1"/>
        <v>328000</v>
      </c>
      <c r="O10" s="5">
        <f t="shared" si="2"/>
        <v>0.82566158536585366</v>
      </c>
      <c r="P10" s="5"/>
      <c r="Q10" s="22">
        <f t="shared" si="3"/>
        <v>49200</v>
      </c>
      <c r="R10" s="22">
        <f t="shared" si="4"/>
        <v>196800</v>
      </c>
      <c r="S10" s="22">
        <f t="shared" si="5"/>
        <v>82000</v>
      </c>
      <c r="T10" s="22">
        <f t="shared" si="6"/>
        <v>41000</v>
      </c>
      <c r="U10" s="22">
        <f t="shared" si="7"/>
        <v>4920</v>
      </c>
      <c r="V10" s="19">
        <f t="shared" si="8"/>
        <v>323080</v>
      </c>
    </row>
    <row r="11" spans="1:22" ht="15" thickBot="1" x14ac:dyDescent="0.4">
      <c r="A11" s="3" t="s">
        <v>11</v>
      </c>
      <c r="B11" s="1">
        <v>53510</v>
      </c>
      <c r="C11" s="2"/>
      <c r="D11" s="1">
        <v>5129</v>
      </c>
      <c r="E11" s="2"/>
      <c r="F11" s="1">
        <v>20147</v>
      </c>
      <c r="G11" s="1">
        <v>5358</v>
      </c>
      <c r="H11" s="2">
        <v>514</v>
      </c>
      <c r="I11" s="1">
        <v>471628</v>
      </c>
      <c r="J11" s="1">
        <v>47225</v>
      </c>
      <c r="K11" s="7"/>
      <c r="L11" s="8"/>
      <c r="M11" s="26">
        <f t="shared" si="0"/>
        <v>9.5851242758362917E-2</v>
      </c>
      <c r="N11" s="4">
        <f t="shared" si="1"/>
        <v>341933.33333333337</v>
      </c>
      <c r="O11" s="5">
        <f t="shared" si="2"/>
        <v>0.94107915773055173</v>
      </c>
      <c r="P11" s="5"/>
      <c r="Q11" s="22">
        <f t="shared" si="3"/>
        <v>51290.000000000007</v>
      </c>
      <c r="R11" s="22">
        <f t="shared" si="4"/>
        <v>205160.00000000003</v>
      </c>
      <c r="S11" s="22">
        <f t="shared" si="5"/>
        <v>85483.333333333343</v>
      </c>
      <c r="T11" s="22">
        <f t="shared" si="6"/>
        <v>42741.666666666672</v>
      </c>
      <c r="U11" s="22">
        <f t="shared" si="7"/>
        <v>5129</v>
      </c>
      <c r="V11" s="19">
        <f t="shared" si="8"/>
        <v>336804.33333333337</v>
      </c>
    </row>
    <row r="12" spans="1:22" ht="15" thickBot="1" x14ac:dyDescent="0.4">
      <c r="A12" s="46" t="s">
        <v>15</v>
      </c>
      <c r="B12" s="1">
        <v>53507</v>
      </c>
      <c r="C12" s="2"/>
      <c r="D12" s="1">
        <v>1486</v>
      </c>
      <c r="E12" s="2"/>
      <c r="F12" s="1">
        <v>20236</v>
      </c>
      <c r="G12" s="1">
        <v>1845</v>
      </c>
      <c r="H12" s="2">
        <v>51</v>
      </c>
      <c r="I12" s="1">
        <v>800433</v>
      </c>
      <c r="J12" s="1">
        <v>27605</v>
      </c>
      <c r="K12" s="7"/>
      <c r="L12" s="8"/>
      <c r="M12" s="26">
        <f t="shared" si="0"/>
        <v>2.7772067206159941E-2</v>
      </c>
      <c r="N12" s="4">
        <f t="shared" si="1"/>
        <v>99066.666666666672</v>
      </c>
      <c r="O12" s="5">
        <f t="shared" si="2"/>
        <v>0.79573351278600268</v>
      </c>
      <c r="P12" s="5"/>
      <c r="Q12" s="22">
        <f t="shared" si="3"/>
        <v>14860</v>
      </c>
      <c r="R12" s="22">
        <f t="shared" si="4"/>
        <v>59440</v>
      </c>
      <c r="S12" s="22">
        <f t="shared" si="5"/>
        <v>24766.666666666668</v>
      </c>
      <c r="T12" s="22">
        <f t="shared" si="6"/>
        <v>12383.333333333334</v>
      </c>
      <c r="U12" s="22">
        <f t="shared" si="7"/>
        <v>1486</v>
      </c>
      <c r="V12" s="19">
        <f t="shared" si="8"/>
        <v>97580.666666666672</v>
      </c>
    </row>
    <row r="13" spans="1:22" ht="15" thickBot="1" x14ac:dyDescent="0.4">
      <c r="A13" s="46" t="s">
        <v>13</v>
      </c>
      <c r="B13" s="1">
        <v>48675</v>
      </c>
      <c r="C13" s="2"/>
      <c r="D13" s="1">
        <v>2145</v>
      </c>
      <c r="E13" s="2"/>
      <c r="F13" s="1">
        <v>38892</v>
      </c>
      <c r="G13" s="1">
        <v>2266</v>
      </c>
      <c r="H13" s="2">
        <v>100</v>
      </c>
      <c r="I13" s="1">
        <v>815584</v>
      </c>
      <c r="J13" s="1">
        <v>37973</v>
      </c>
      <c r="K13" s="7"/>
      <c r="L13" s="8"/>
      <c r="M13" s="26">
        <f t="shared" si="0"/>
        <v>4.4067796610169491E-2</v>
      </c>
      <c r="N13" s="4">
        <f t="shared" si="1"/>
        <v>143000</v>
      </c>
      <c r="O13" s="5">
        <f t="shared" si="2"/>
        <v>0.72802797202797198</v>
      </c>
      <c r="P13" s="5"/>
      <c r="Q13" s="22">
        <f t="shared" si="3"/>
        <v>21450</v>
      </c>
      <c r="R13" s="22">
        <f t="shared" si="4"/>
        <v>85800</v>
      </c>
      <c r="S13" s="22">
        <f t="shared" si="5"/>
        <v>35750</v>
      </c>
      <c r="T13" s="22">
        <f t="shared" si="6"/>
        <v>17875</v>
      </c>
      <c r="U13" s="22">
        <f t="shared" si="7"/>
        <v>2145</v>
      </c>
      <c r="V13" s="19">
        <f t="shared" si="8"/>
        <v>140855</v>
      </c>
    </row>
    <row r="14" spans="1:22" ht="15" thickBot="1" x14ac:dyDescent="0.4">
      <c r="A14" s="3" t="s">
        <v>26</v>
      </c>
      <c r="B14" s="1">
        <v>43531</v>
      </c>
      <c r="C14" s="2"/>
      <c r="D14" s="1">
        <v>2159</v>
      </c>
      <c r="E14" s="2"/>
      <c r="F14" s="1">
        <v>38566</v>
      </c>
      <c r="G14" s="1">
        <v>7200</v>
      </c>
      <c r="H14" s="2">
        <v>357</v>
      </c>
      <c r="I14" s="1">
        <v>220233</v>
      </c>
      <c r="J14" s="1">
        <v>36428</v>
      </c>
      <c r="K14" s="8"/>
      <c r="L14" s="8"/>
      <c r="M14" s="26">
        <f t="shared" si="0"/>
        <v>4.9596839034251453E-2</v>
      </c>
      <c r="N14" s="4">
        <f t="shared" si="1"/>
        <v>143933.33333333334</v>
      </c>
      <c r="O14" s="5">
        <f t="shared" si="2"/>
        <v>0.73205650764242702</v>
      </c>
      <c r="P14" s="5"/>
      <c r="Q14" s="22">
        <f t="shared" si="3"/>
        <v>21590</v>
      </c>
      <c r="R14" s="22">
        <f t="shared" si="4"/>
        <v>86360</v>
      </c>
      <c r="S14" s="22">
        <f t="shared" si="5"/>
        <v>35983.333333333336</v>
      </c>
      <c r="T14" s="22">
        <f t="shared" si="6"/>
        <v>17991.666666666668</v>
      </c>
      <c r="U14" s="22">
        <f t="shared" si="7"/>
        <v>2159</v>
      </c>
      <c r="V14" s="19">
        <f t="shared" si="8"/>
        <v>141774.33333333334</v>
      </c>
    </row>
    <row r="15" spans="1:22" ht="15" thickBot="1" x14ac:dyDescent="0.4">
      <c r="A15" s="3" t="s">
        <v>16</v>
      </c>
      <c r="B15" s="1">
        <v>40663</v>
      </c>
      <c r="C15" s="2"/>
      <c r="D15" s="1">
        <v>1775</v>
      </c>
      <c r="E15" s="2"/>
      <c r="F15" s="1">
        <v>38548</v>
      </c>
      <c r="G15" s="1">
        <v>3830</v>
      </c>
      <c r="H15" s="2">
        <v>167</v>
      </c>
      <c r="I15" s="1">
        <v>407748</v>
      </c>
      <c r="J15" s="1">
        <v>38404</v>
      </c>
      <c r="K15" s="8"/>
      <c r="L15" s="8"/>
      <c r="M15" s="26">
        <f t="shared" si="0"/>
        <v>4.3651476772495881E-2</v>
      </c>
      <c r="N15" s="4">
        <f t="shared" si="1"/>
        <v>118333.33333333334</v>
      </c>
      <c r="O15" s="5">
        <f t="shared" si="2"/>
        <v>0.67424225352112677</v>
      </c>
      <c r="P15" s="5"/>
      <c r="Q15" s="22">
        <f t="shared" si="3"/>
        <v>17750</v>
      </c>
      <c r="R15" s="22">
        <f t="shared" si="4"/>
        <v>71000</v>
      </c>
      <c r="S15" s="22">
        <f t="shared" si="5"/>
        <v>29583.333333333336</v>
      </c>
      <c r="T15" s="22">
        <f t="shared" si="6"/>
        <v>14791.666666666668</v>
      </c>
      <c r="U15" s="22">
        <f t="shared" si="7"/>
        <v>1775</v>
      </c>
      <c r="V15" s="19">
        <f t="shared" si="8"/>
        <v>116558.33333333334</v>
      </c>
    </row>
    <row r="16" spans="1:22" ht="15" thickBot="1" x14ac:dyDescent="0.4">
      <c r="A16" s="3" t="s">
        <v>23</v>
      </c>
      <c r="B16" s="1">
        <v>39208</v>
      </c>
      <c r="C16" s="2"/>
      <c r="D16" s="1">
        <v>3582</v>
      </c>
      <c r="E16" s="2"/>
      <c r="F16" s="1">
        <v>29362</v>
      </c>
      <c r="G16" s="1">
        <v>10997</v>
      </c>
      <c r="H16" s="1">
        <v>1005</v>
      </c>
      <c r="I16" s="1">
        <v>202747</v>
      </c>
      <c r="J16" s="1">
        <v>56867</v>
      </c>
      <c r="K16" s="8"/>
      <c r="L16" s="8"/>
      <c r="M16" s="26">
        <f t="shared" si="0"/>
        <v>9.1358906345643739E-2</v>
      </c>
      <c r="N16" s="30">
        <f t="shared" si="1"/>
        <v>238800</v>
      </c>
      <c r="O16" s="31">
        <f t="shared" si="2"/>
        <v>0.87704355108877718</v>
      </c>
      <c r="P16" s="5"/>
      <c r="Q16" s="22">
        <f t="shared" si="3"/>
        <v>35820</v>
      </c>
      <c r="R16" s="22">
        <f t="shared" si="4"/>
        <v>143280</v>
      </c>
      <c r="S16" s="22">
        <f t="shared" si="5"/>
        <v>59700</v>
      </c>
      <c r="T16" s="22">
        <f t="shared" si="6"/>
        <v>29850</v>
      </c>
      <c r="U16" s="22">
        <f t="shared" si="7"/>
        <v>3582</v>
      </c>
      <c r="V16" s="19">
        <f t="shared" si="8"/>
        <v>235218</v>
      </c>
    </row>
    <row r="17" spans="1:22" ht="15" thickBot="1" x14ac:dyDescent="0.4">
      <c r="A17" s="46" t="s">
        <v>14</v>
      </c>
      <c r="B17" s="1">
        <v>36504</v>
      </c>
      <c r="C17" s="2"/>
      <c r="D17" s="1">
        <v>2629</v>
      </c>
      <c r="E17" s="2"/>
      <c r="F17" s="1">
        <v>7626</v>
      </c>
      <c r="G17" s="1">
        <v>7852</v>
      </c>
      <c r="H17" s="2">
        <v>566</v>
      </c>
      <c r="I17" s="1">
        <v>305381</v>
      </c>
      <c r="J17" s="1">
        <v>65690</v>
      </c>
      <c r="K17" s="7"/>
      <c r="L17" s="8"/>
      <c r="M17" s="26">
        <f t="shared" si="0"/>
        <v>7.2019504711812399E-2</v>
      </c>
      <c r="N17" s="4">
        <f t="shared" si="1"/>
        <v>175266.66666666669</v>
      </c>
      <c r="O17" s="5">
        <f t="shared" si="2"/>
        <v>0.95648915937618872</v>
      </c>
      <c r="P17" s="5"/>
      <c r="Q17" s="22">
        <f t="shared" si="3"/>
        <v>26290.000000000004</v>
      </c>
      <c r="R17" s="22">
        <f t="shared" si="4"/>
        <v>105160.00000000001</v>
      </c>
      <c r="S17" s="22">
        <f t="shared" si="5"/>
        <v>43816.666666666672</v>
      </c>
      <c r="T17" s="22">
        <f t="shared" si="6"/>
        <v>21908.333333333336</v>
      </c>
      <c r="U17" s="22">
        <f t="shared" si="7"/>
        <v>2629</v>
      </c>
      <c r="V17" s="19">
        <f t="shared" si="8"/>
        <v>172637.66666666669</v>
      </c>
    </row>
    <row r="18" spans="1:22" ht="15" thickBot="1" x14ac:dyDescent="0.4">
      <c r="A18" s="3" t="s">
        <v>29</v>
      </c>
      <c r="B18" s="1">
        <v>34137</v>
      </c>
      <c r="C18" s="2"/>
      <c r="D18" s="1">
        <v>1099</v>
      </c>
      <c r="E18" s="2"/>
      <c r="F18" s="1">
        <v>28767</v>
      </c>
      <c r="G18" s="1">
        <v>3999</v>
      </c>
      <c r="H18" s="2">
        <v>129</v>
      </c>
      <c r="I18" s="1">
        <v>241957</v>
      </c>
      <c r="J18" s="1">
        <v>28347</v>
      </c>
      <c r="K18" s="7"/>
      <c r="L18" s="8"/>
      <c r="M18" s="26">
        <f t="shared" si="0"/>
        <v>3.2193807305855818E-2</v>
      </c>
      <c r="N18" s="4">
        <f t="shared" si="1"/>
        <v>73266.666666666672</v>
      </c>
      <c r="O18" s="5">
        <f t="shared" si="2"/>
        <v>0.60736578707916289</v>
      </c>
      <c r="P18" s="5"/>
      <c r="Q18" s="22">
        <f t="shared" si="3"/>
        <v>10990</v>
      </c>
      <c r="R18" s="22">
        <f t="shared" si="4"/>
        <v>43960</v>
      </c>
      <c r="S18" s="22">
        <f t="shared" si="5"/>
        <v>18316.666666666668</v>
      </c>
      <c r="T18" s="22">
        <f t="shared" si="6"/>
        <v>9158.3333333333339</v>
      </c>
      <c r="U18" s="22">
        <f t="shared" si="7"/>
        <v>1099</v>
      </c>
      <c r="V18" s="19">
        <f t="shared" si="8"/>
        <v>72167.666666666672</v>
      </c>
    </row>
    <row r="19" spans="1:22" ht="15" thickBot="1" x14ac:dyDescent="0.4">
      <c r="A19" s="46" t="s">
        <v>21</v>
      </c>
      <c r="B19" s="1">
        <v>30212</v>
      </c>
      <c r="C19" s="2"/>
      <c r="D19" s="1">
        <v>1840</v>
      </c>
      <c r="E19" s="2"/>
      <c r="F19" s="1">
        <v>23409</v>
      </c>
      <c r="G19" s="1">
        <v>2585</v>
      </c>
      <c r="H19" s="2">
        <v>157</v>
      </c>
      <c r="I19" s="1">
        <v>309564</v>
      </c>
      <c r="J19" s="1">
        <v>26483</v>
      </c>
      <c r="K19" s="7"/>
      <c r="L19" s="8"/>
      <c r="M19" s="26">
        <f t="shared" si="0"/>
        <v>6.0902952469217529E-2</v>
      </c>
      <c r="N19" s="4">
        <f t="shared" si="1"/>
        <v>122666.66666666667</v>
      </c>
      <c r="O19" s="5">
        <f t="shared" si="2"/>
        <v>0.80916576086956526</v>
      </c>
      <c r="P19" s="5"/>
      <c r="Q19" s="22">
        <f t="shared" si="3"/>
        <v>18400</v>
      </c>
      <c r="R19" s="22">
        <f t="shared" si="4"/>
        <v>73600</v>
      </c>
      <c r="S19" s="22">
        <f t="shared" si="5"/>
        <v>30666.666666666668</v>
      </c>
      <c r="T19" s="22">
        <f t="shared" si="6"/>
        <v>15333.333333333334</v>
      </c>
      <c r="U19" s="22">
        <f t="shared" si="7"/>
        <v>1840</v>
      </c>
      <c r="V19" s="19">
        <f t="shared" si="8"/>
        <v>120826.66666666667</v>
      </c>
    </row>
    <row r="20" spans="1:22" ht="15" thickBot="1" x14ac:dyDescent="0.4">
      <c r="A20" s="3" t="s">
        <v>27</v>
      </c>
      <c r="B20" s="1">
        <v>29936</v>
      </c>
      <c r="C20" s="2"/>
      <c r="D20" s="1">
        <v>1913</v>
      </c>
      <c r="E20" s="2"/>
      <c r="F20" s="1">
        <v>26154</v>
      </c>
      <c r="G20" s="1">
        <v>4447</v>
      </c>
      <c r="H20" s="2">
        <v>284</v>
      </c>
      <c r="I20" s="1">
        <v>202995</v>
      </c>
      <c r="J20" s="1">
        <v>30153</v>
      </c>
      <c r="K20" s="7"/>
      <c r="L20" s="8"/>
      <c r="M20" s="26">
        <f t="shared" ref="M20:M41" si="9">D20/B20</f>
        <v>6.3902993051843937E-2</v>
      </c>
      <c r="N20" s="4">
        <f t="shared" ref="N20:N42" si="10">D20/$O$1</f>
        <v>127533.33333333334</v>
      </c>
      <c r="O20" s="5">
        <f t="shared" ref="O20:O42" si="11">ABS(F20-N20)/N20</f>
        <v>0.79492420282279141</v>
      </c>
      <c r="P20" s="5"/>
      <c r="Q20" s="22">
        <f t="shared" ref="Q20:Q41" si="12">$Q$2*$N20</f>
        <v>19130</v>
      </c>
      <c r="R20" s="22">
        <f t="shared" ref="R20:R41" si="13">$R$2*$N20</f>
        <v>76520</v>
      </c>
      <c r="S20" s="22">
        <f t="shared" ref="S20:S41" si="14">$S$2*$N20</f>
        <v>31883.333333333336</v>
      </c>
      <c r="T20" s="22">
        <f t="shared" ref="T20:T41" si="15">$T$2*$N20</f>
        <v>15941.666666666668</v>
      </c>
      <c r="U20" s="22">
        <f t="shared" ref="U20:U41" si="16">$U$2*$N20</f>
        <v>1913</v>
      </c>
      <c r="V20" s="19">
        <f t="shared" ref="V20:V41" si="17">N20-U20</f>
        <v>125620.33333333334</v>
      </c>
    </row>
    <row r="21" spans="1:22" ht="15" thickBot="1" x14ac:dyDescent="0.4">
      <c r="A21" s="3" t="s">
        <v>18</v>
      </c>
      <c r="B21" s="1">
        <v>23191</v>
      </c>
      <c r="C21" s="2"/>
      <c r="D21" s="1">
        <v>1310</v>
      </c>
      <c r="E21" s="2"/>
      <c r="F21" s="1">
        <v>20390</v>
      </c>
      <c r="G21" s="1">
        <v>4027</v>
      </c>
      <c r="H21" s="2">
        <v>227</v>
      </c>
      <c r="I21" s="1">
        <v>139937</v>
      </c>
      <c r="J21" s="1">
        <v>24300</v>
      </c>
      <c r="K21" s="8"/>
      <c r="L21" s="8"/>
      <c r="M21" s="26">
        <f t="shared" si="9"/>
        <v>5.6487430468716314E-2</v>
      </c>
      <c r="N21" s="4">
        <f t="shared" si="10"/>
        <v>87333.333333333343</v>
      </c>
      <c r="O21" s="5">
        <f t="shared" si="11"/>
        <v>0.76652671755725188</v>
      </c>
      <c r="P21" s="5"/>
      <c r="Q21" s="22">
        <f t="shared" si="12"/>
        <v>13100.000000000002</v>
      </c>
      <c r="R21" s="22">
        <f t="shared" si="13"/>
        <v>52400.000000000007</v>
      </c>
      <c r="S21" s="22">
        <f t="shared" si="14"/>
        <v>21833.333333333336</v>
      </c>
      <c r="T21" s="22">
        <f t="shared" si="15"/>
        <v>10916.666666666668</v>
      </c>
      <c r="U21" s="22">
        <f t="shared" si="16"/>
        <v>1310</v>
      </c>
      <c r="V21" s="19">
        <f t="shared" si="17"/>
        <v>86023.333333333343</v>
      </c>
    </row>
    <row r="22" spans="1:22" ht="15" thickBot="1" x14ac:dyDescent="0.4">
      <c r="A22" s="3" t="s">
        <v>24</v>
      </c>
      <c r="B22" s="1">
        <v>21220</v>
      </c>
      <c r="C22" s="2"/>
      <c r="D22" s="2">
        <v>745</v>
      </c>
      <c r="E22" s="2"/>
      <c r="F22" s="1">
        <v>8838</v>
      </c>
      <c r="G22" s="1">
        <v>2023</v>
      </c>
      <c r="H22" s="2">
        <v>71</v>
      </c>
      <c r="I22" s="1">
        <v>290645</v>
      </c>
      <c r="J22" s="1">
        <v>27712</v>
      </c>
      <c r="K22" s="7"/>
      <c r="L22" s="8"/>
      <c r="M22" s="26">
        <f t="shared" si="9"/>
        <v>3.5108388312912346E-2</v>
      </c>
      <c r="N22" s="4">
        <f t="shared" si="10"/>
        <v>49666.666666666672</v>
      </c>
      <c r="O22" s="5">
        <f t="shared" si="11"/>
        <v>0.82205369127516781</v>
      </c>
      <c r="P22" s="5"/>
      <c r="Q22" s="22">
        <f t="shared" si="12"/>
        <v>7450</v>
      </c>
      <c r="R22" s="22">
        <f t="shared" si="13"/>
        <v>29800</v>
      </c>
      <c r="S22" s="22">
        <f t="shared" si="14"/>
        <v>12416.666666666668</v>
      </c>
      <c r="T22" s="22">
        <f t="shared" si="15"/>
        <v>6208.3333333333339</v>
      </c>
      <c r="U22" s="22">
        <f t="shared" si="16"/>
        <v>745</v>
      </c>
      <c r="V22" s="19">
        <f t="shared" si="17"/>
        <v>48921.666666666672</v>
      </c>
    </row>
    <row r="23" spans="1:22" ht="15" thickBot="1" x14ac:dyDescent="0.4">
      <c r="A23" s="46" t="s">
        <v>9</v>
      </c>
      <c r="B23" s="1">
        <v>20041</v>
      </c>
      <c r="C23" s="55">
        <v>15</v>
      </c>
      <c r="D23" s="1">
        <v>1075</v>
      </c>
      <c r="E23" s="56">
        <v>1</v>
      </c>
      <c r="F23" s="1">
        <v>13679</v>
      </c>
      <c r="G23" s="1">
        <v>2632</v>
      </c>
      <c r="H23" s="2">
        <v>141</v>
      </c>
      <c r="I23" s="1">
        <v>298751</v>
      </c>
      <c r="J23" s="1">
        <v>39232</v>
      </c>
      <c r="K23" s="7"/>
      <c r="L23" s="8"/>
      <c r="M23" s="26">
        <f t="shared" si="9"/>
        <v>5.3640037922259368E-2</v>
      </c>
      <c r="N23" s="4">
        <f t="shared" si="10"/>
        <v>71666.666666666672</v>
      </c>
      <c r="O23" s="5">
        <f t="shared" si="11"/>
        <v>0.80913023255813954</v>
      </c>
      <c r="P23" s="5"/>
      <c r="Q23" s="22">
        <f t="shared" si="12"/>
        <v>10750</v>
      </c>
      <c r="R23" s="22">
        <f t="shared" si="13"/>
        <v>43000</v>
      </c>
      <c r="S23" s="22">
        <f t="shared" si="14"/>
        <v>17916.666666666668</v>
      </c>
      <c r="T23" s="22">
        <f t="shared" si="15"/>
        <v>8958.3333333333339</v>
      </c>
      <c r="U23" s="22">
        <f t="shared" si="16"/>
        <v>1075</v>
      </c>
      <c r="V23" s="19">
        <f t="shared" si="17"/>
        <v>70591.666666666672</v>
      </c>
    </row>
    <row r="24" spans="1:22" ht="15" thickBot="1" x14ac:dyDescent="0.4">
      <c r="A24" s="3" t="s">
        <v>20</v>
      </c>
      <c r="B24" s="1">
        <v>18961</v>
      </c>
      <c r="C24" s="2"/>
      <c r="D24" s="2">
        <v>313</v>
      </c>
      <c r="E24" s="2"/>
      <c r="F24" s="1">
        <v>6865</v>
      </c>
      <c r="G24" s="1">
        <v>2776</v>
      </c>
      <c r="H24" s="2">
        <v>46</v>
      </c>
      <c r="I24" s="1">
        <v>360583</v>
      </c>
      <c r="J24" s="1">
        <v>52800</v>
      </c>
      <c r="K24" s="7"/>
      <c r="L24" s="8"/>
      <c r="M24" s="26">
        <f t="shared" si="9"/>
        <v>1.6507568166235959E-2</v>
      </c>
      <c r="N24" s="4">
        <f t="shared" si="10"/>
        <v>20866.666666666668</v>
      </c>
      <c r="O24" s="5">
        <f t="shared" si="11"/>
        <v>0.67100638977635785</v>
      </c>
      <c r="P24" s="5"/>
      <c r="Q24" s="22">
        <f t="shared" si="12"/>
        <v>3130</v>
      </c>
      <c r="R24" s="22">
        <f t="shared" si="13"/>
        <v>12520</v>
      </c>
      <c r="S24" s="22">
        <f t="shared" si="14"/>
        <v>5216.666666666667</v>
      </c>
      <c r="T24" s="22">
        <f t="shared" si="15"/>
        <v>2608.3333333333335</v>
      </c>
      <c r="U24" s="22">
        <f t="shared" si="16"/>
        <v>313</v>
      </c>
      <c r="V24" s="19">
        <f t="shared" si="17"/>
        <v>20553.666666666668</v>
      </c>
    </row>
    <row r="25" spans="1:22" ht="15" thickBot="1" x14ac:dyDescent="0.4">
      <c r="A25" s="3" t="s">
        <v>32</v>
      </c>
      <c r="B25" s="1">
        <v>18200</v>
      </c>
      <c r="C25" s="2"/>
      <c r="D25" s="2">
        <v>818</v>
      </c>
      <c r="E25" s="2"/>
      <c r="F25" s="1">
        <v>4894</v>
      </c>
      <c r="G25" s="1">
        <v>3227</v>
      </c>
      <c r="H25" s="2">
        <v>145</v>
      </c>
      <c r="I25" s="1">
        <v>173556</v>
      </c>
      <c r="J25" s="1">
        <v>30774</v>
      </c>
      <c r="K25" s="7"/>
      <c r="L25" s="8"/>
      <c r="M25" s="26">
        <f t="shared" si="9"/>
        <v>4.4945054945054942E-2</v>
      </c>
      <c r="N25" s="4">
        <f t="shared" si="10"/>
        <v>54533.333333333336</v>
      </c>
      <c r="O25" s="5">
        <f t="shared" si="11"/>
        <v>0.91025672371638144</v>
      </c>
      <c r="P25" s="5"/>
      <c r="Q25" s="22">
        <f t="shared" si="12"/>
        <v>8180</v>
      </c>
      <c r="R25" s="22">
        <f t="shared" si="13"/>
        <v>32720</v>
      </c>
      <c r="S25" s="22">
        <f t="shared" si="14"/>
        <v>13633.333333333334</v>
      </c>
      <c r="T25" s="22">
        <f t="shared" si="15"/>
        <v>6816.666666666667</v>
      </c>
      <c r="U25" s="22">
        <f t="shared" si="16"/>
        <v>818</v>
      </c>
      <c r="V25" s="19">
        <f t="shared" si="17"/>
        <v>53715.333333333336</v>
      </c>
    </row>
    <row r="26" spans="1:22" ht="15" thickBot="1" x14ac:dyDescent="0.4">
      <c r="A26" s="3" t="s">
        <v>41</v>
      </c>
      <c r="B26" s="1">
        <v>16307</v>
      </c>
      <c r="C26" s="55">
        <v>137</v>
      </c>
      <c r="D26" s="2">
        <v>418</v>
      </c>
      <c r="E26" s="56">
        <v>4</v>
      </c>
      <c r="F26" s="1">
        <v>7121</v>
      </c>
      <c r="G26" s="1">
        <v>5169</v>
      </c>
      <c r="H26" s="2">
        <v>132</v>
      </c>
      <c r="I26" s="1">
        <v>116829</v>
      </c>
      <c r="J26" s="1">
        <v>37029</v>
      </c>
      <c r="K26" s="7"/>
      <c r="L26" s="8"/>
      <c r="M26" s="26">
        <f t="shared" si="9"/>
        <v>2.5633163672042682E-2</v>
      </c>
      <c r="N26" s="4">
        <f t="shared" si="10"/>
        <v>27866.666666666668</v>
      </c>
      <c r="O26" s="5">
        <f t="shared" si="11"/>
        <v>0.74446172248803832</v>
      </c>
      <c r="P26" s="5"/>
      <c r="Q26" s="22">
        <f t="shared" si="12"/>
        <v>4180</v>
      </c>
      <c r="R26" s="22">
        <f t="shared" si="13"/>
        <v>16720</v>
      </c>
      <c r="S26" s="22">
        <f t="shared" si="14"/>
        <v>6966.666666666667</v>
      </c>
      <c r="T26" s="22">
        <f t="shared" si="15"/>
        <v>3483.3333333333335</v>
      </c>
      <c r="U26" s="22">
        <f t="shared" si="16"/>
        <v>418</v>
      </c>
      <c r="V26" s="19">
        <f t="shared" si="17"/>
        <v>27448.666666666668</v>
      </c>
    </row>
    <row r="27" spans="1:22" ht="15" thickBot="1" x14ac:dyDescent="0.4">
      <c r="A27" s="3" t="s">
        <v>33</v>
      </c>
      <c r="B27" s="1">
        <v>15315</v>
      </c>
      <c r="C27" s="2"/>
      <c r="D27" s="2">
        <v>763</v>
      </c>
      <c r="E27" s="2"/>
      <c r="F27" s="1">
        <v>14482</v>
      </c>
      <c r="G27" s="1">
        <v>2104</v>
      </c>
      <c r="H27" s="2">
        <v>105</v>
      </c>
      <c r="I27" s="1">
        <v>237417</v>
      </c>
      <c r="J27" s="1">
        <v>32618</v>
      </c>
      <c r="K27" s="8"/>
      <c r="L27" s="8"/>
      <c r="M27" s="26">
        <f t="shared" si="9"/>
        <v>4.9820437479595171E-2</v>
      </c>
      <c r="N27" s="4">
        <f t="shared" si="10"/>
        <v>50866.666666666672</v>
      </c>
      <c r="O27" s="5">
        <f t="shared" si="11"/>
        <v>0.7152948885976409</v>
      </c>
      <c r="P27" s="5"/>
      <c r="Q27" s="22">
        <f t="shared" si="12"/>
        <v>7630</v>
      </c>
      <c r="R27" s="22">
        <f t="shared" si="13"/>
        <v>30520</v>
      </c>
      <c r="S27" s="22">
        <f t="shared" si="14"/>
        <v>12716.666666666668</v>
      </c>
      <c r="T27" s="22">
        <f t="shared" si="15"/>
        <v>6358.3333333333339</v>
      </c>
      <c r="U27" s="22">
        <f t="shared" si="16"/>
        <v>763</v>
      </c>
      <c r="V27" s="19">
        <f t="shared" si="17"/>
        <v>50103.666666666672</v>
      </c>
    </row>
    <row r="28" spans="1:22" ht="15" thickBot="1" x14ac:dyDescent="0.4">
      <c r="A28" s="3" t="s">
        <v>22</v>
      </c>
      <c r="B28" s="1">
        <v>13885</v>
      </c>
      <c r="C28" s="2"/>
      <c r="D28" s="2">
        <v>487</v>
      </c>
      <c r="E28" s="2"/>
      <c r="F28" s="1">
        <v>5670</v>
      </c>
      <c r="G28" s="1">
        <v>2385</v>
      </c>
      <c r="H28" s="2">
        <v>84</v>
      </c>
      <c r="I28" s="1">
        <v>177123</v>
      </c>
      <c r="J28" s="1">
        <v>30421</v>
      </c>
      <c r="K28" s="7"/>
      <c r="L28" s="8"/>
      <c r="M28" s="26">
        <f t="shared" si="9"/>
        <v>3.5073820669787543E-2</v>
      </c>
      <c r="N28" s="4">
        <f t="shared" si="10"/>
        <v>32466.666666666668</v>
      </c>
      <c r="O28" s="5">
        <f t="shared" si="11"/>
        <v>0.82535934291581114</v>
      </c>
      <c r="P28" s="5"/>
      <c r="Q28" s="22">
        <f t="shared" si="12"/>
        <v>4870</v>
      </c>
      <c r="R28" s="22">
        <f t="shared" si="13"/>
        <v>19480</v>
      </c>
      <c r="S28" s="22">
        <f t="shared" si="14"/>
        <v>8116.666666666667</v>
      </c>
      <c r="T28" s="22">
        <f t="shared" si="15"/>
        <v>4058.3333333333335</v>
      </c>
      <c r="U28" s="22">
        <f t="shared" si="16"/>
        <v>487</v>
      </c>
      <c r="V28" s="19">
        <f t="shared" si="17"/>
        <v>31979.666666666668</v>
      </c>
    </row>
    <row r="29" spans="1:22" ht="15" thickBot="1" x14ac:dyDescent="0.4">
      <c r="A29" s="3" t="s">
        <v>40</v>
      </c>
      <c r="B29" s="1">
        <v>13571</v>
      </c>
      <c r="C29" s="2"/>
      <c r="D29" s="2">
        <v>556</v>
      </c>
      <c r="E29" s="2"/>
      <c r="F29" s="1">
        <v>12129</v>
      </c>
      <c r="G29" s="1">
        <v>12811</v>
      </c>
      <c r="H29" s="2">
        <v>525</v>
      </c>
      <c r="I29" s="1">
        <v>123367</v>
      </c>
      <c r="J29" s="1">
        <v>116454</v>
      </c>
      <c r="K29" s="8"/>
      <c r="L29" s="8"/>
      <c r="M29" s="26">
        <f t="shared" si="9"/>
        <v>4.0969714833099996E-2</v>
      </c>
      <c r="N29" s="4">
        <f t="shared" si="10"/>
        <v>37066.666666666672</v>
      </c>
      <c r="O29" s="5">
        <f t="shared" si="11"/>
        <v>0.67277877697841726</v>
      </c>
      <c r="P29" s="5"/>
      <c r="Q29" s="22">
        <f t="shared" si="12"/>
        <v>5560.0000000000009</v>
      </c>
      <c r="R29" s="22">
        <f t="shared" si="13"/>
        <v>22240.000000000004</v>
      </c>
      <c r="S29" s="22">
        <f t="shared" si="14"/>
        <v>9266.6666666666679</v>
      </c>
      <c r="T29" s="22">
        <f t="shared" si="15"/>
        <v>4633.3333333333339</v>
      </c>
      <c r="U29" s="22">
        <f t="shared" si="16"/>
        <v>556</v>
      </c>
      <c r="V29" s="19">
        <f t="shared" si="17"/>
        <v>36510.666666666672</v>
      </c>
    </row>
    <row r="30" spans="1:22" ht="15" thickBot="1" x14ac:dyDescent="0.4">
      <c r="A30" s="3" t="s">
        <v>36</v>
      </c>
      <c r="B30" s="1">
        <v>13414</v>
      </c>
      <c r="C30" s="55">
        <v>126</v>
      </c>
      <c r="D30" s="2">
        <v>529</v>
      </c>
      <c r="E30" s="2"/>
      <c r="F30" s="1">
        <v>12865</v>
      </c>
      <c r="G30" s="1">
        <v>2736</v>
      </c>
      <c r="H30" s="2">
        <v>108</v>
      </c>
      <c r="I30" s="1">
        <v>174591</v>
      </c>
      <c r="J30" s="1">
        <v>35608</v>
      </c>
      <c r="K30" s="8"/>
      <c r="L30" s="8"/>
      <c r="M30" s="26">
        <f t="shared" si="9"/>
        <v>3.9436409721186817E-2</v>
      </c>
      <c r="N30" s="4">
        <f t="shared" si="10"/>
        <v>35266.666666666672</v>
      </c>
      <c r="O30" s="5">
        <f t="shared" si="11"/>
        <v>0.63520793950850662</v>
      </c>
      <c r="P30" s="5"/>
      <c r="Q30" s="22">
        <f t="shared" si="12"/>
        <v>5290.0000000000009</v>
      </c>
      <c r="R30" s="22">
        <f t="shared" si="13"/>
        <v>21160.000000000004</v>
      </c>
      <c r="S30" s="22">
        <f t="shared" si="14"/>
        <v>8816.6666666666679</v>
      </c>
      <c r="T30" s="22">
        <f t="shared" si="15"/>
        <v>4408.3333333333339</v>
      </c>
      <c r="U30" s="22">
        <f t="shared" si="16"/>
        <v>529</v>
      </c>
      <c r="V30" s="19">
        <f t="shared" si="17"/>
        <v>34737.666666666672</v>
      </c>
    </row>
    <row r="31" spans="1:22" ht="15" thickBot="1" x14ac:dyDescent="0.4">
      <c r="A31" s="3" t="s">
        <v>30</v>
      </c>
      <c r="B31" s="1">
        <v>12222</v>
      </c>
      <c r="C31" s="2"/>
      <c r="D31" s="2">
        <v>580</v>
      </c>
      <c r="E31" s="2"/>
      <c r="F31" s="1">
        <v>3961</v>
      </c>
      <c r="G31" s="1">
        <v>4107</v>
      </c>
      <c r="H31" s="2">
        <v>195</v>
      </c>
      <c r="I31" s="1">
        <v>125970</v>
      </c>
      <c r="J31" s="1">
        <v>42327</v>
      </c>
      <c r="K31" s="7"/>
      <c r="L31" s="8"/>
      <c r="M31" s="26">
        <f t="shared" si="9"/>
        <v>4.7455408280150546E-2</v>
      </c>
      <c r="N31" s="4">
        <f t="shared" si="10"/>
        <v>38666.666666666672</v>
      </c>
      <c r="O31" s="5">
        <f t="shared" si="11"/>
        <v>0.89756034482758618</v>
      </c>
      <c r="P31" s="5"/>
      <c r="Q31" s="22">
        <f t="shared" si="12"/>
        <v>5800.0000000000009</v>
      </c>
      <c r="R31" s="22">
        <f t="shared" si="13"/>
        <v>23200.000000000004</v>
      </c>
      <c r="S31" s="22">
        <f t="shared" si="14"/>
        <v>9666.6666666666679</v>
      </c>
      <c r="T31" s="22">
        <f t="shared" si="15"/>
        <v>4833.3333333333339</v>
      </c>
      <c r="U31" s="22">
        <f t="shared" si="16"/>
        <v>580</v>
      </c>
      <c r="V31" s="19">
        <f t="shared" si="17"/>
        <v>38086.666666666672</v>
      </c>
    </row>
    <row r="32" spans="1:22" ht="15" thickBot="1" x14ac:dyDescent="0.4">
      <c r="A32" s="3" t="s">
        <v>35</v>
      </c>
      <c r="B32" s="1">
        <v>11655</v>
      </c>
      <c r="C32" s="2"/>
      <c r="D32" s="2">
        <v>672</v>
      </c>
      <c r="E32" s="2"/>
      <c r="F32" s="1">
        <v>8018</v>
      </c>
      <c r="G32" s="1">
        <v>1899</v>
      </c>
      <c r="H32" s="2">
        <v>109</v>
      </c>
      <c r="I32" s="1">
        <v>161984</v>
      </c>
      <c r="J32" s="1">
        <v>26393</v>
      </c>
      <c r="K32" s="7"/>
      <c r="L32" s="8"/>
      <c r="M32" s="26">
        <f t="shared" si="9"/>
        <v>5.7657657657657659E-2</v>
      </c>
      <c r="N32" s="4">
        <f t="shared" si="10"/>
        <v>44800</v>
      </c>
      <c r="O32" s="5">
        <f t="shared" si="11"/>
        <v>0.82102678571428567</v>
      </c>
      <c r="P32" s="5"/>
      <c r="Q32" s="22">
        <f t="shared" si="12"/>
        <v>6720</v>
      </c>
      <c r="R32" s="22">
        <f t="shared" si="13"/>
        <v>26880</v>
      </c>
      <c r="S32" s="22">
        <f t="shared" si="14"/>
        <v>11200</v>
      </c>
      <c r="T32" s="22">
        <f t="shared" si="15"/>
        <v>5600</v>
      </c>
      <c r="U32" s="22">
        <f t="shared" si="16"/>
        <v>672</v>
      </c>
      <c r="V32" s="19">
        <f t="shared" si="17"/>
        <v>44128</v>
      </c>
    </row>
    <row r="33" spans="1:22" ht="15" thickBot="1" x14ac:dyDescent="0.4">
      <c r="A33" s="3" t="s">
        <v>50</v>
      </c>
      <c r="B33" s="1">
        <v>11425</v>
      </c>
      <c r="C33" s="2"/>
      <c r="D33" s="2">
        <v>143</v>
      </c>
      <c r="E33" s="2"/>
      <c r="F33" s="1">
        <v>10933</v>
      </c>
      <c r="G33" s="1">
        <v>5906</v>
      </c>
      <c r="H33" s="2">
        <v>74</v>
      </c>
      <c r="I33" s="1">
        <v>78654</v>
      </c>
      <c r="J33" s="1">
        <v>40661</v>
      </c>
      <c r="K33" s="7"/>
      <c r="L33" s="8"/>
      <c r="M33" s="26">
        <f t="shared" si="9"/>
        <v>1.2516411378555799E-2</v>
      </c>
      <c r="N33" s="4">
        <f t="shared" si="10"/>
        <v>9533.3333333333339</v>
      </c>
      <c r="O33" s="5">
        <f t="shared" si="11"/>
        <v>0.14681818181818174</v>
      </c>
      <c r="P33" s="5"/>
      <c r="Q33" s="22">
        <f t="shared" si="12"/>
        <v>1430</v>
      </c>
      <c r="R33" s="22">
        <f t="shared" si="13"/>
        <v>5720</v>
      </c>
      <c r="S33" s="22">
        <f t="shared" si="14"/>
        <v>2383.3333333333335</v>
      </c>
      <c r="T33" s="22">
        <f t="shared" si="15"/>
        <v>1191.6666666666667</v>
      </c>
      <c r="U33" s="22">
        <f t="shared" si="16"/>
        <v>143</v>
      </c>
      <c r="V33" s="19">
        <f t="shared" si="17"/>
        <v>9390.3333333333339</v>
      </c>
    </row>
    <row r="34" spans="1:22" ht="15" thickBot="1" x14ac:dyDescent="0.4">
      <c r="A34" s="3" t="s">
        <v>25</v>
      </c>
      <c r="B34" s="1">
        <v>9379</v>
      </c>
      <c r="C34" s="2"/>
      <c r="D34" s="2">
        <v>416</v>
      </c>
      <c r="E34" s="2"/>
      <c r="F34" s="1">
        <v>2920</v>
      </c>
      <c r="G34" s="1">
        <v>1822</v>
      </c>
      <c r="H34" s="2">
        <v>81</v>
      </c>
      <c r="I34" s="1">
        <v>138238</v>
      </c>
      <c r="J34" s="1">
        <v>26849</v>
      </c>
      <c r="K34" s="7"/>
      <c r="L34" s="8"/>
      <c r="M34" s="26">
        <f t="shared" si="9"/>
        <v>4.4354408785584817E-2</v>
      </c>
      <c r="N34" s="4">
        <f t="shared" si="10"/>
        <v>27733.333333333336</v>
      </c>
      <c r="O34" s="5">
        <f t="shared" si="11"/>
        <v>0.8947115384615385</v>
      </c>
      <c r="P34" s="5"/>
      <c r="Q34" s="22">
        <f t="shared" si="12"/>
        <v>4160</v>
      </c>
      <c r="R34" s="22">
        <f t="shared" si="13"/>
        <v>16640</v>
      </c>
      <c r="S34" s="22">
        <f t="shared" si="14"/>
        <v>6933.3333333333339</v>
      </c>
      <c r="T34" s="22">
        <f t="shared" si="15"/>
        <v>3466.666666666667</v>
      </c>
      <c r="U34" s="22">
        <f t="shared" si="16"/>
        <v>416</v>
      </c>
      <c r="V34" s="19">
        <f t="shared" si="17"/>
        <v>27317.333333333336</v>
      </c>
    </row>
    <row r="35" spans="1:22" ht="15" thickBot="1" x14ac:dyDescent="0.4">
      <c r="A35" s="3" t="s">
        <v>45</v>
      </c>
      <c r="B35" s="1">
        <v>8673</v>
      </c>
      <c r="C35" s="2"/>
      <c r="D35" s="2">
        <v>204</v>
      </c>
      <c r="E35" s="2"/>
      <c r="F35" s="1">
        <v>5614</v>
      </c>
      <c r="G35" s="1">
        <v>2977</v>
      </c>
      <c r="H35" s="2">
        <v>70</v>
      </c>
      <c r="I35" s="1">
        <v>71203</v>
      </c>
      <c r="J35" s="1">
        <v>24441</v>
      </c>
      <c r="K35" s="7"/>
      <c r="L35" s="8"/>
      <c r="M35" s="26">
        <f t="shared" si="9"/>
        <v>2.3521272915946041E-2</v>
      </c>
      <c r="N35" s="4">
        <f t="shared" si="10"/>
        <v>13600</v>
      </c>
      <c r="O35" s="5">
        <f t="shared" si="11"/>
        <v>0.58720588235294113</v>
      </c>
      <c r="P35" s="5"/>
      <c r="Q35" s="22">
        <f t="shared" si="12"/>
        <v>2040</v>
      </c>
      <c r="R35" s="22">
        <f t="shared" si="13"/>
        <v>8160</v>
      </c>
      <c r="S35" s="22">
        <f t="shared" si="14"/>
        <v>3400</v>
      </c>
      <c r="T35" s="22">
        <f t="shared" si="15"/>
        <v>1700</v>
      </c>
      <c r="U35" s="22">
        <f t="shared" si="16"/>
        <v>204</v>
      </c>
      <c r="V35" s="19">
        <f t="shared" si="17"/>
        <v>13396</v>
      </c>
    </row>
    <row r="36" spans="1:22" ht="15" thickBot="1" x14ac:dyDescent="0.4">
      <c r="A36" s="3" t="s">
        <v>43</v>
      </c>
      <c r="B36" s="1">
        <v>8386</v>
      </c>
      <c r="C36" s="2"/>
      <c r="D36" s="2">
        <v>317</v>
      </c>
      <c r="E36" s="2"/>
      <c r="F36" s="1">
        <v>3939</v>
      </c>
      <c r="G36" s="1">
        <v>8612</v>
      </c>
      <c r="H36" s="2">
        <v>326</v>
      </c>
      <c r="I36" s="1">
        <v>47542</v>
      </c>
      <c r="J36" s="1">
        <v>48823</v>
      </c>
      <c r="K36" s="8"/>
      <c r="L36" s="8"/>
      <c r="M36" s="26">
        <f t="shared" si="9"/>
        <v>3.7801097066539467E-2</v>
      </c>
      <c r="N36" s="4">
        <f t="shared" si="10"/>
        <v>21133.333333333336</v>
      </c>
      <c r="O36" s="5">
        <f t="shared" si="11"/>
        <v>0.81361198738170348</v>
      </c>
      <c r="P36" s="5"/>
      <c r="Q36" s="22">
        <f t="shared" si="12"/>
        <v>3170.0000000000005</v>
      </c>
      <c r="R36" s="22">
        <f t="shared" si="13"/>
        <v>12680.000000000002</v>
      </c>
      <c r="S36" s="22">
        <f t="shared" si="14"/>
        <v>5283.3333333333339</v>
      </c>
      <c r="T36" s="22">
        <f t="shared" si="15"/>
        <v>2641.666666666667</v>
      </c>
      <c r="U36" s="22">
        <f t="shared" si="16"/>
        <v>317</v>
      </c>
      <c r="V36" s="19">
        <f t="shared" si="17"/>
        <v>20816.333333333336</v>
      </c>
    </row>
    <row r="37" spans="1:22" ht="15" thickBot="1" x14ac:dyDescent="0.4">
      <c r="A37" s="3" t="s">
        <v>38</v>
      </c>
      <c r="B37" s="1">
        <v>8286</v>
      </c>
      <c r="C37" s="2"/>
      <c r="D37" s="2">
        <v>386</v>
      </c>
      <c r="E37" s="2"/>
      <c r="F37" s="1">
        <v>4892</v>
      </c>
      <c r="G37" s="1">
        <v>1855</v>
      </c>
      <c r="H37" s="2">
        <v>86</v>
      </c>
      <c r="I37" s="1">
        <v>166240</v>
      </c>
      <c r="J37" s="1">
        <v>37210</v>
      </c>
      <c r="K37" s="8"/>
      <c r="L37" s="8"/>
      <c r="M37" s="26">
        <f t="shared" si="9"/>
        <v>4.6584600531016172E-2</v>
      </c>
      <c r="N37" s="4">
        <f t="shared" si="10"/>
        <v>25733.333333333336</v>
      </c>
      <c r="O37" s="5">
        <f t="shared" si="11"/>
        <v>0.8098963730569948</v>
      </c>
      <c r="P37" s="5"/>
      <c r="Q37" s="22">
        <f t="shared" si="12"/>
        <v>3860</v>
      </c>
      <c r="R37" s="22">
        <f t="shared" si="13"/>
        <v>15440</v>
      </c>
      <c r="S37" s="22">
        <f t="shared" si="14"/>
        <v>6433.3333333333339</v>
      </c>
      <c r="T37" s="22">
        <f t="shared" si="15"/>
        <v>3216.666666666667</v>
      </c>
      <c r="U37" s="22">
        <f t="shared" si="16"/>
        <v>386</v>
      </c>
      <c r="V37" s="19">
        <f t="shared" si="17"/>
        <v>25347.333333333336</v>
      </c>
    </row>
    <row r="38" spans="1:22" ht="15" thickBot="1" x14ac:dyDescent="0.4">
      <c r="A38" s="3" t="s">
        <v>28</v>
      </c>
      <c r="B38" s="1">
        <v>7874</v>
      </c>
      <c r="C38" s="2"/>
      <c r="D38" s="2">
        <v>92</v>
      </c>
      <c r="E38" s="2"/>
      <c r="F38" s="1">
        <v>3186</v>
      </c>
      <c r="G38" s="1">
        <v>2456</v>
      </c>
      <c r="H38" s="2">
        <v>29</v>
      </c>
      <c r="I38" s="1">
        <v>182874</v>
      </c>
      <c r="J38" s="1">
        <v>57042</v>
      </c>
      <c r="K38" s="8"/>
      <c r="L38" s="8"/>
      <c r="M38" s="26">
        <f t="shared" si="9"/>
        <v>1.1684023368046735E-2</v>
      </c>
      <c r="N38" s="4">
        <f t="shared" si="10"/>
        <v>6133.3333333333339</v>
      </c>
      <c r="O38" s="5">
        <f t="shared" si="11"/>
        <v>0.48054347826086963</v>
      </c>
      <c r="P38" s="5"/>
      <c r="Q38" s="22">
        <f t="shared" si="12"/>
        <v>920.00000000000011</v>
      </c>
      <c r="R38" s="22">
        <f t="shared" si="13"/>
        <v>3680.0000000000005</v>
      </c>
      <c r="S38" s="22">
        <f t="shared" si="14"/>
        <v>1533.3333333333335</v>
      </c>
      <c r="T38" s="22">
        <f t="shared" si="15"/>
        <v>766.66666666666674</v>
      </c>
      <c r="U38" s="22">
        <f t="shared" si="16"/>
        <v>92</v>
      </c>
      <c r="V38" s="19">
        <f t="shared" si="17"/>
        <v>6041.3333333333339</v>
      </c>
    </row>
    <row r="39" spans="1:22" ht="21.5" thickBot="1" x14ac:dyDescent="0.4">
      <c r="A39" s="3" t="s">
        <v>63</v>
      </c>
      <c r="B39" s="1">
        <v>7788</v>
      </c>
      <c r="C39" s="2"/>
      <c r="D39" s="2">
        <v>412</v>
      </c>
      <c r="E39" s="2"/>
      <c r="F39" s="1">
        <v>6315</v>
      </c>
      <c r="G39" s="1">
        <v>11035</v>
      </c>
      <c r="H39" s="2">
        <v>584</v>
      </c>
      <c r="I39" s="1">
        <v>41756</v>
      </c>
      <c r="J39" s="1">
        <v>59166</v>
      </c>
      <c r="K39" s="8"/>
      <c r="L39" s="8"/>
      <c r="M39" s="26">
        <f t="shared" si="9"/>
        <v>5.2901900359527479E-2</v>
      </c>
      <c r="N39" s="4">
        <f t="shared" si="10"/>
        <v>27466.666666666668</v>
      </c>
      <c r="O39" s="5">
        <f t="shared" si="11"/>
        <v>0.77008495145631073</v>
      </c>
      <c r="P39" s="5"/>
      <c r="Q39" s="22">
        <f t="shared" si="12"/>
        <v>4120</v>
      </c>
      <c r="R39" s="22">
        <f t="shared" si="13"/>
        <v>16480</v>
      </c>
      <c r="S39" s="22">
        <f t="shared" si="14"/>
        <v>6866.666666666667</v>
      </c>
      <c r="T39" s="22">
        <f t="shared" si="15"/>
        <v>3433.3333333333335</v>
      </c>
      <c r="U39" s="22">
        <f t="shared" si="16"/>
        <v>412</v>
      </c>
      <c r="V39" s="19">
        <f t="shared" si="17"/>
        <v>27054.666666666668</v>
      </c>
    </row>
    <row r="40" spans="1:22" ht="15" thickBot="1" x14ac:dyDescent="0.4">
      <c r="A40" s="3" t="s">
        <v>31</v>
      </c>
      <c r="B40" s="1">
        <v>7255</v>
      </c>
      <c r="C40" s="2"/>
      <c r="D40" s="2">
        <v>381</v>
      </c>
      <c r="E40" s="2"/>
      <c r="F40" s="1">
        <v>1835</v>
      </c>
      <c r="G40" s="1">
        <v>2355</v>
      </c>
      <c r="H40" s="2">
        <v>124</v>
      </c>
      <c r="I40" s="1">
        <v>111323</v>
      </c>
      <c r="J40" s="1">
        <v>36142</v>
      </c>
      <c r="K40" s="7"/>
      <c r="L40" s="8"/>
      <c r="M40" s="26">
        <f t="shared" si="9"/>
        <v>5.2515506547208823E-2</v>
      </c>
      <c r="N40" s="4">
        <f t="shared" si="10"/>
        <v>25400</v>
      </c>
      <c r="O40" s="5">
        <f t="shared" si="11"/>
        <v>0.92775590551181097</v>
      </c>
      <c r="P40" s="5"/>
      <c r="Q40" s="22">
        <f t="shared" si="12"/>
        <v>3810</v>
      </c>
      <c r="R40" s="22">
        <f t="shared" si="13"/>
        <v>15240</v>
      </c>
      <c r="S40" s="22">
        <f t="shared" si="14"/>
        <v>6350</v>
      </c>
      <c r="T40" s="22">
        <f t="shared" si="15"/>
        <v>3175</v>
      </c>
      <c r="U40" s="22">
        <f t="shared" si="16"/>
        <v>381</v>
      </c>
      <c r="V40" s="19">
        <f t="shared" si="17"/>
        <v>25019</v>
      </c>
    </row>
    <row r="41" spans="1:22" ht="15" thickBot="1" x14ac:dyDescent="0.4">
      <c r="A41" s="3" t="s">
        <v>44</v>
      </c>
      <c r="B41" s="1">
        <v>6472</v>
      </c>
      <c r="C41" s="2"/>
      <c r="D41" s="2">
        <v>294</v>
      </c>
      <c r="E41" s="2"/>
      <c r="F41" s="1">
        <v>4137</v>
      </c>
      <c r="G41" s="1">
        <v>3087</v>
      </c>
      <c r="H41" s="2">
        <v>140</v>
      </c>
      <c r="I41" s="1">
        <v>152767</v>
      </c>
      <c r="J41" s="1">
        <v>72856</v>
      </c>
      <c r="K41" s="7"/>
      <c r="L41" s="8"/>
      <c r="M41" s="26">
        <f t="shared" si="9"/>
        <v>4.5426452410383192E-2</v>
      </c>
      <c r="N41" s="4">
        <f t="shared" si="10"/>
        <v>19600</v>
      </c>
      <c r="O41" s="5">
        <f t="shared" si="11"/>
        <v>0.78892857142857142</v>
      </c>
      <c r="P41" s="5"/>
      <c r="Q41" s="22">
        <f t="shared" si="12"/>
        <v>2940</v>
      </c>
      <c r="R41" s="22">
        <f t="shared" si="13"/>
        <v>11760</v>
      </c>
      <c r="S41" s="22">
        <f t="shared" si="14"/>
        <v>4900</v>
      </c>
      <c r="T41" s="22">
        <f t="shared" si="15"/>
        <v>2450</v>
      </c>
      <c r="U41" s="22">
        <f t="shared" si="16"/>
        <v>294</v>
      </c>
      <c r="V41" s="19">
        <f t="shared" si="17"/>
        <v>19306</v>
      </c>
    </row>
    <row r="42" spans="1:22" ht="15" thickBot="1" x14ac:dyDescent="0.4">
      <c r="A42" s="3" t="s">
        <v>46</v>
      </c>
      <c r="B42" s="1">
        <v>5680</v>
      </c>
      <c r="C42" s="2"/>
      <c r="D42" s="2">
        <v>304</v>
      </c>
      <c r="E42" s="2"/>
      <c r="F42" s="1">
        <v>1015</v>
      </c>
      <c r="G42" s="1">
        <v>1435</v>
      </c>
      <c r="H42" s="2">
        <v>77</v>
      </c>
      <c r="I42" s="1">
        <v>149595</v>
      </c>
      <c r="J42" s="1">
        <v>37805</v>
      </c>
      <c r="K42" s="7"/>
      <c r="L42" s="8"/>
      <c r="M42" s="25"/>
      <c r="N42" s="4">
        <f t="shared" si="10"/>
        <v>20266.666666666668</v>
      </c>
      <c r="O42" s="5">
        <f t="shared" si="11"/>
        <v>0.94991776315789478</v>
      </c>
      <c r="P42" s="5"/>
      <c r="Q42" s="22">
        <f>Q39*$N42</f>
        <v>83498666.666666672</v>
      </c>
      <c r="R42" s="22">
        <f>R39*$N42</f>
        <v>333994666.66666669</v>
      </c>
      <c r="S42" s="22">
        <f>S39*$N42</f>
        <v>139164444.44444445</v>
      </c>
      <c r="T42" s="22">
        <f>T39*$N42</f>
        <v>69582222.222222224</v>
      </c>
      <c r="U42" s="22">
        <f>U39*$N42</f>
        <v>8349866.666666667</v>
      </c>
    </row>
    <row r="43" spans="1:22" ht="15" thickBot="1" x14ac:dyDescent="0.4">
      <c r="A43" s="3" t="s">
        <v>34</v>
      </c>
      <c r="B43" s="1">
        <v>5458</v>
      </c>
      <c r="C43" s="2"/>
      <c r="D43" s="2">
        <v>110</v>
      </c>
      <c r="E43" s="2"/>
      <c r="F43" s="1">
        <v>1496</v>
      </c>
      <c r="G43" s="1">
        <v>1809</v>
      </c>
      <c r="H43" s="2">
        <v>36</v>
      </c>
      <c r="I43" s="1">
        <v>99276</v>
      </c>
      <c r="J43" s="1">
        <v>32897</v>
      </c>
      <c r="K43" s="8"/>
      <c r="L43" s="8"/>
      <c r="M43" s="24"/>
      <c r="N43" s="4"/>
      <c r="O43" s="5"/>
      <c r="P43" s="5"/>
    </row>
    <row r="44" spans="1:22" ht="15" thickBot="1" x14ac:dyDescent="0.4">
      <c r="A44" s="3" t="s">
        <v>54</v>
      </c>
      <c r="B44" s="1">
        <v>4250</v>
      </c>
      <c r="C44" s="2"/>
      <c r="D44" s="2">
        <v>48</v>
      </c>
      <c r="E44" s="2"/>
      <c r="F44" s="1">
        <v>1057</v>
      </c>
      <c r="G44" s="1">
        <v>4804</v>
      </c>
      <c r="H44" s="2">
        <v>54</v>
      </c>
      <c r="I44" s="1">
        <v>31301</v>
      </c>
      <c r="J44" s="1">
        <v>35382</v>
      </c>
      <c r="K44" s="8"/>
      <c r="L44" s="8"/>
    </row>
    <row r="45" spans="1:22" ht="15" thickBot="1" x14ac:dyDescent="0.4">
      <c r="A45" s="3" t="s">
        <v>42</v>
      </c>
      <c r="B45" s="1">
        <v>3935</v>
      </c>
      <c r="C45" s="2"/>
      <c r="D45" s="2">
        <v>199</v>
      </c>
      <c r="E45" s="2"/>
      <c r="F45" s="1">
        <v>1969</v>
      </c>
      <c r="G45" s="1">
        <v>2894</v>
      </c>
      <c r="H45" s="2">
        <v>146</v>
      </c>
      <c r="I45" s="1">
        <v>62935</v>
      </c>
      <c r="J45" s="1">
        <v>46286</v>
      </c>
      <c r="K45" s="8"/>
      <c r="L45" s="8"/>
    </row>
    <row r="46" spans="1:22" ht="15" thickBot="1" x14ac:dyDescent="0.4">
      <c r="A46" s="3" t="s">
        <v>37</v>
      </c>
      <c r="B46" s="1">
        <v>3817</v>
      </c>
      <c r="C46" s="2"/>
      <c r="D46" s="2">
        <v>145</v>
      </c>
      <c r="E46" s="2"/>
      <c r="F46" s="1">
        <v>2266</v>
      </c>
      <c r="G46" s="2">
        <v>905</v>
      </c>
      <c r="H46" s="2">
        <v>34</v>
      </c>
      <c r="I46" s="1">
        <v>105224</v>
      </c>
      <c r="J46" s="1">
        <v>24948</v>
      </c>
      <c r="K46" s="7"/>
      <c r="L46" s="8"/>
    </row>
    <row r="47" spans="1:22" ht="15" thickBot="1" x14ac:dyDescent="0.4">
      <c r="A47" s="3" t="s">
        <v>49</v>
      </c>
      <c r="B47" s="1">
        <v>2534</v>
      </c>
      <c r="C47" s="2"/>
      <c r="D47" s="2">
        <v>77</v>
      </c>
      <c r="E47" s="2"/>
      <c r="F47" s="1">
        <v>1078</v>
      </c>
      <c r="G47" s="1">
        <v>1418</v>
      </c>
      <c r="H47" s="2">
        <v>43</v>
      </c>
      <c r="I47" s="1">
        <v>39362</v>
      </c>
      <c r="J47" s="1">
        <v>22026</v>
      </c>
      <c r="K47" s="7"/>
      <c r="L47" s="8"/>
    </row>
    <row r="48" spans="1:22" ht="15" thickBot="1" x14ac:dyDescent="0.4">
      <c r="A48" s="3" t="s">
        <v>53</v>
      </c>
      <c r="B48" s="1">
        <v>2229</v>
      </c>
      <c r="C48" s="2"/>
      <c r="D48" s="2">
        <v>51</v>
      </c>
      <c r="E48" s="2"/>
      <c r="F48" s="2">
        <v>838</v>
      </c>
      <c r="G48" s="1">
        <v>2925</v>
      </c>
      <c r="H48" s="2">
        <v>67</v>
      </c>
      <c r="I48" s="1">
        <v>61279</v>
      </c>
      <c r="J48" s="1">
        <v>80412</v>
      </c>
      <c r="K48" s="8"/>
      <c r="L48" s="8"/>
    </row>
    <row r="49" spans="1:12" ht="15" thickBot="1" x14ac:dyDescent="0.4">
      <c r="A49" s="3" t="s">
        <v>39</v>
      </c>
      <c r="B49" s="1">
        <v>1877</v>
      </c>
      <c r="C49" s="2"/>
      <c r="D49" s="2">
        <v>73</v>
      </c>
      <c r="E49" s="2"/>
      <c r="F49" s="2">
        <v>694</v>
      </c>
      <c r="G49" s="1">
        <v>1396</v>
      </c>
      <c r="H49" s="2">
        <v>54</v>
      </c>
      <c r="I49" s="1">
        <v>40609</v>
      </c>
      <c r="J49" s="1">
        <v>30210</v>
      </c>
      <c r="K49" s="7"/>
      <c r="L49" s="8"/>
    </row>
    <row r="50" spans="1:12" ht="15" thickBot="1" x14ac:dyDescent="0.4">
      <c r="A50" s="3" t="s">
        <v>56</v>
      </c>
      <c r="B50" s="1">
        <v>1603</v>
      </c>
      <c r="C50" s="2"/>
      <c r="D50" s="2">
        <v>71</v>
      </c>
      <c r="E50" s="2"/>
      <c r="F50" s="2">
        <v>555</v>
      </c>
      <c r="G50" s="2">
        <v>894</v>
      </c>
      <c r="H50" s="2">
        <v>40</v>
      </c>
      <c r="I50" s="1">
        <v>84319</v>
      </c>
      <c r="J50" s="1">
        <v>47049</v>
      </c>
      <c r="K50" s="8"/>
      <c r="L50" s="8"/>
    </row>
    <row r="51" spans="1:12" ht="15" thickBot="1" x14ac:dyDescent="0.4">
      <c r="A51" s="3" t="s">
        <v>48</v>
      </c>
      <c r="B51" s="2">
        <v>950</v>
      </c>
      <c r="C51" s="2"/>
      <c r="D51" s="2">
        <v>54</v>
      </c>
      <c r="E51" s="2"/>
      <c r="F51" s="2">
        <v>69</v>
      </c>
      <c r="G51" s="1">
        <v>1522</v>
      </c>
      <c r="H51" s="2">
        <v>87</v>
      </c>
      <c r="I51" s="1">
        <v>25701</v>
      </c>
      <c r="J51" s="1">
        <v>41188</v>
      </c>
      <c r="K51" s="8"/>
      <c r="L51" s="8"/>
    </row>
    <row r="52" spans="1:12" ht="15" thickBot="1" x14ac:dyDescent="0.4">
      <c r="A52" s="3" t="s">
        <v>55</v>
      </c>
      <c r="B52" s="2">
        <v>801</v>
      </c>
      <c r="C52" s="2"/>
      <c r="D52" s="2">
        <v>12</v>
      </c>
      <c r="E52" s="2"/>
      <c r="F52" s="2">
        <v>243</v>
      </c>
      <c r="G52" s="1">
        <v>1384</v>
      </c>
      <c r="H52" s="2">
        <v>21</v>
      </c>
      <c r="I52" s="1">
        <v>18840</v>
      </c>
      <c r="J52" s="1">
        <v>32552</v>
      </c>
      <c r="K52" s="7"/>
      <c r="L52" s="8"/>
    </row>
    <row r="53" spans="1:12" ht="15" thickBot="1" x14ac:dyDescent="0.4">
      <c r="A53" s="3" t="s">
        <v>47</v>
      </c>
      <c r="B53" s="2">
        <v>647</v>
      </c>
      <c r="C53" s="2"/>
      <c r="D53" s="2">
        <v>17</v>
      </c>
      <c r="E53" s="2"/>
      <c r="F53" s="2">
        <v>51</v>
      </c>
      <c r="G53" s="2">
        <v>457</v>
      </c>
      <c r="H53" s="2">
        <v>12</v>
      </c>
      <c r="I53" s="1">
        <v>47149</v>
      </c>
      <c r="J53" s="1">
        <v>33300</v>
      </c>
      <c r="K53" s="7"/>
      <c r="L53" s="8"/>
    </row>
    <row r="54" spans="1:12" ht="15" thickBot="1" x14ac:dyDescent="0.4">
      <c r="A54" s="3" t="s">
        <v>51</v>
      </c>
      <c r="B54" s="2">
        <v>479</v>
      </c>
      <c r="C54" s="2"/>
      <c r="D54" s="2">
        <v>16</v>
      </c>
      <c r="E54" s="2"/>
      <c r="F54" s="2">
        <v>23</v>
      </c>
      <c r="G54" s="2">
        <v>448</v>
      </c>
      <c r="H54" s="2">
        <v>15</v>
      </c>
      <c r="I54" s="1">
        <v>30524</v>
      </c>
      <c r="J54" s="1">
        <v>28560</v>
      </c>
      <c r="K54" s="7"/>
      <c r="L54" s="8"/>
    </row>
    <row r="55" spans="1:12" ht="15" thickBot="1" x14ac:dyDescent="0.4">
      <c r="A55" s="3" t="s">
        <v>52</v>
      </c>
      <c r="B55" s="2">
        <v>402</v>
      </c>
      <c r="C55" s="2"/>
      <c r="D55" s="2">
        <v>10</v>
      </c>
      <c r="E55" s="2"/>
      <c r="F55" s="2">
        <v>36</v>
      </c>
      <c r="G55" s="2">
        <v>550</v>
      </c>
      <c r="H55" s="2">
        <v>14</v>
      </c>
      <c r="I55" s="1">
        <v>39545</v>
      </c>
      <c r="J55" s="1">
        <v>54057</v>
      </c>
      <c r="K55" s="8"/>
      <c r="L55" s="8"/>
    </row>
    <row r="56" spans="1:12" ht="15" thickBot="1" x14ac:dyDescent="0.4">
      <c r="A56" s="3" t="s">
        <v>64</v>
      </c>
      <c r="B56" s="2">
        <v>165</v>
      </c>
      <c r="C56" s="2"/>
      <c r="D56" s="2">
        <v>5</v>
      </c>
      <c r="E56" s="2"/>
      <c r="F56" s="2">
        <v>35</v>
      </c>
      <c r="G56" s="2"/>
      <c r="H56" s="2"/>
      <c r="I56" s="1">
        <v>4920</v>
      </c>
      <c r="J56" s="2"/>
      <c r="K56" s="8"/>
      <c r="L56" s="7"/>
    </row>
    <row r="57" spans="1:12" ht="21.5" thickBot="1" x14ac:dyDescent="0.4">
      <c r="A57" s="3" t="s">
        <v>67</v>
      </c>
      <c r="B57" s="2">
        <v>22</v>
      </c>
      <c r="C57" s="2"/>
      <c r="D57" s="2">
        <v>2</v>
      </c>
      <c r="E57" s="2"/>
      <c r="F57" s="2">
        <v>7</v>
      </c>
      <c r="G57" s="2"/>
      <c r="H57" s="2"/>
      <c r="I57" s="1">
        <v>3817</v>
      </c>
      <c r="J57" s="2"/>
      <c r="K57" s="7"/>
      <c r="L57" s="7"/>
    </row>
    <row r="58" spans="1:12" ht="15" thickBot="1" x14ac:dyDescent="0.4">
      <c r="A58" s="3" t="s">
        <v>65</v>
      </c>
      <c r="B58" s="1">
        <v>2913</v>
      </c>
      <c r="C58" s="2"/>
      <c r="D58" s="2">
        <v>126</v>
      </c>
      <c r="E58" s="2"/>
      <c r="F58" s="1">
        <v>1937</v>
      </c>
      <c r="G58" s="2">
        <v>860</v>
      </c>
      <c r="H58" s="2">
        <v>37</v>
      </c>
      <c r="I58" s="1">
        <v>13022</v>
      </c>
      <c r="J58" s="1">
        <v>3845</v>
      </c>
      <c r="K58" s="7"/>
      <c r="L58" s="7"/>
    </row>
    <row r="59" spans="1:12" ht="21.5" thickBot="1" x14ac:dyDescent="0.4">
      <c r="A59" s="14" t="s">
        <v>66</v>
      </c>
      <c r="B59" s="15">
        <v>69</v>
      </c>
      <c r="C59" s="15"/>
      <c r="D59" s="15">
        <v>6</v>
      </c>
      <c r="E59" s="15"/>
      <c r="F59" s="15">
        <v>2</v>
      </c>
      <c r="G59" s="15"/>
      <c r="H59" s="15"/>
      <c r="I59" s="38">
        <v>1384</v>
      </c>
      <c r="J59" s="15"/>
      <c r="K59" s="39"/>
      <c r="L59" s="47"/>
    </row>
  </sheetData>
  <mergeCells count="2">
    <mergeCell ref="L1:N1"/>
    <mergeCell ref="Q1:U1"/>
  </mergeCells>
  <hyperlinks>
    <hyperlink ref="A5" r:id="rId1" display="https://www.worldometers.info/coronavirus/usa/new-york/" xr:uid="{C125162F-2551-4ECE-B2DF-C39361F357D7}"/>
    <hyperlink ref="A6" r:id="rId2" display="https://www.worldometers.info/coronavirus/usa/new-jersey/" xr:uid="{E5BE0138-C1CD-4BBD-B117-0DE4C0CE6110}"/>
    <hyperlink ref="A8" r:id="rId3" display="https://www.worldometers.info/coronavirus/usa/massachusetts/" xr:uid="{2BCD09F7-789F-4BB1-8F61-C6C4539F12EC}"/>
    <hyperlink ref="A9" r:id="rId4" display="https://www.worldometers.info/coronavirus/usa/california/" xr:uid="{F61A7D37-6603-4928-B02E-F762F8E74B03}"/>
    <hyperlink ref="A10" r:id="rId5" display="https://www.worldometers.info/coronavirus/usa/pennsylvania/" xr:uid="{B1DD1303-3A4D-4789-971C-08392CCBDCDA}"/>
    <hyperlink ref="A12" r:id="rId6" display="https://www.worldometers.info/coronavirus/usa/texas/" xr:uid="{844B1D80-9AAD-411D-A047-27512728B718}"/>
    <hyperlink ref="A13" r:id="rId7" display="https://www.worldometers.info/coronavirus/usa/florida/" xr:uid="{4DF3A2DD-FA27-4E0A-A92C-DA35E0B46681}"/>
    <hyperlink ref="A17" r:id="rId8" display="https://www.worldometers.info/coronavirus/usa/louisiana/" xr:uid="{F652492D-336E-4A02-8F5B-6F48CE8F475C}"/>
    <hyperlink ref="A19" r:id="rId9" display="https://www.worldometers.info/coronavirus/usa/ohio/" xr:uid="{D73C6C68-1AAB-45F0-B221-D6254BC15750}"/>
    <hyperlink ref="A23" r:id="rId10" display="https://www.worldometers.info/coronavirus/usa/washington/" xr:uid="{A0DAFD8E-BAAE-4EFA-B8D7-0FBDE5DAF498}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7"/>
  <sheetViews>
    <sheetView tabSelected="1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L57" sqref="L57"/>
    </sheetView>
  </sheetViews>
  <sheetFormatPr defaultRowHeight="13" x14ac:dyDescent="0.3"/>
  <cols>
    <col min="1" max="1" width="20.90625" style="35" customWidth="1"/>
    <col min="2" max="2" width="11.90625" style="35" customWidth="1"/>
    <col min="3" max="3" width="14.36328125" style="35" hidden="1" customWidth="1"/>
    <col min="4" max="4" width="14.36328125" style="35" customWidth="1"/>
    <col min="5" max="5" width="14.36328125" style="35" hidden="1" customWidth="1"/>
    <col min="6" max="10" width="14.36328125" style="35" customWidth="1"/>
    <col min="11" max="11" width="4.08984375" style="34" customWidth="1"/>
    <col min="12" max="12" width="10.08984375" style="34" customWidth="1"/>
    <col min="13" max="13" width="8.7265625" style="34"/>
    <col min="14" max="14" width="12.6328125" style="34" customWidth="1"/>
    <col min="15" max="15" width="9.81640625" style="54" customWidth="1"/>
    <col min="16" max="16384" width="8.7265625" style="34"/>
  </cols>
  <sheetData>
    <row r="1" spans="1:15" customFormat="1" ht="44" thickBot="1" x14ac:dyDescent="0.4">
      <c r="A1" s="32" t="s">
        <v>1</v>
      </c>
      <c r="B1" s="33" t="s">
        <v>93</v>
      </c>
      <c r="C1" s="33" t="s">
        <v>92</v>
      </c>
      <c r="D1" s="33" t="s">
        <v>91</v>
      </c>
      <c r="E1" s="33" t="s">
        <v>90</v>
      </c>
      <c r="F1" s="33" t="s">
        <v>89</v>
      </c>
      <c r="G1" s="33" t="s">
        <v>88</v>
      </c>
      <c r="H1" s="33" t="s">
        <v>94</v>
      </c>
      <c r="I1" s="33" t="s">
        <v>87</v>
      </c>
      <c r="J1" s="33" t="s">
        <v>86</v>
      </c>
      <c r="L1" s="33" t="s">
        <v>98</v>
      </c>
      <c r="M1" s="33" t="s">
        <v>99</v>
      </c>
      <c r="N1" s="33" t="s">
        <v>100</v>
      </c>
      <c r="O1" s="33" t="s">
        <v>101</v>
      </c>
    </row>
    <row r="2" spans="1:15" ht="15" thickBot="1" x14ac:dyDescent="0.35">
      <c r="A2" s="3" t="s">
        <v>40</v>
      </c>
      <c r="B2" s="1">
        <v>13571</v>
      </c>
      <c r="C2" s="2"/>
      <c r="D2" s="2">
        <v>556</v>
      </c>
      <c r="E2" s="2"/>
      <c r="F2" s="1">
        <v>12129</v>
      </c>
      <c r="G2" s="1">
        <v>12811</v>
      </c>
      <c r="H2" s="2">
        <v>525</v>
      </c>
      <c r="I2" s="1">
        <v>123367</v>
      </c>
      <c r="J2" s="1">
        <v>116454</v>
      </c>
      <c r="K2" s="43"/>
      <c r="L2" s="51">
        <f>IFERROR(B2/I2,0)</f>
        <v>0.11000510671411318</v>
      </c>
      <c r="M2" s="52">
        <f>IFERROR(H2/G2,0)</f>
        <v>4.0980407462337054E-2</v>
      </c>
      <c r="N2" s="50">
        <f>D2*250</f>
        <v>139000</v>
      </c>
      <c r="O2" s="53">
        <f>ABS(N2-B2)/B2</f>
        <v>9.2424287082749981</v>
      </c>
    </row>
    <row r="3" spans="1:15" ht="14.5" thickBot="1" x14ac:dyDescent="0.35">
      <c r="A3" s="3" t="s">
        <v>53</v>
      </c>
      <c r="B3" s="1">
        <v>2229</v>
      </c>
      <c r="C3" s="2"/>
      <c r="D3" s="2">
        <v>51</v>
      </c>
      <c r="E3" s="2"/>
      <c r="F3" s="2">
        <v>838</v>
      </c>
      <c r="G3" s="1">
        <v>2925</v>
      </c>
      <c r="H3" s="2">
        <v>67</v>
      </c>
      <c r="I3" s="1">
        <v>61279</v>
      </c>
      <c r="J3" s="1">
        <v>80412</v>
      </c>
      <c r="K3" s="44"/>
      <c r="L3" s="51">
        <f>IFERROR(B3/I3,0)</f>
        <v>3.6374614468251763E-2</v>
      </c>
      <c r="M3" s="52">
        <f>IFERROR(H3/G3,0)</f>
        <v>2.2905982905982905E-2</v>
      </c>
      <c r="N3" s="50">
        <f>D3*250</f>
        <v>12750</v>
      </c>
      <c r="O3" s="53">
        <f t="shared" ref="O3:O56" si="0">ABS(N3-B3)/B3</f>
        <v>4.7200538358008073</v>
      </c>
    </row>
    <row r="4" spans="1:15" ht="15" thickBot="1" x14ac:dyDescent="0.35">
      <c r="A4" s="46" t="s">
        <v>7</v>
      </c>
      <c r="B4" s="1">
        <v>366357</v>
      </c>
      <c r="C4" s="2"/>
      <c r="D4" s="1">
        <v>28885</v>
      </c>
      <c r="E4" s="2"/>
      <c r="F4" s="1">
        <v>274341</v>
      </c>
      <c r="G4" s="1">
        <v>18832</v>
      </c>
      <c r="H4" s="1">
        <v>1485</v>
      </c>
      <c r="I4" s="1">
        <v>1557563</v>
      </c>
      <c r="J4" s="1">
        <v>80066</v>
      </c>
      <c r="K4" s="44"/>
      <c r="L4" s="51">
        <f>IFERROR(B4/I4,0)</f>
        <v>0.2352116736209065</v>
      </c>
      <c r="M4" s="52">
        <f>IFERROR(H4/G4,0)</f>
        <v>7.885514018691589E-2</v>
      </c>
      <c r="N4" s="50">
        <f>D4*250</f>
        <v>7221250</v>
      </c>
      <c r="O4" s="53">
        <f t="shared" si="0"/>
        <v>18.71096498770325</v>
      </c>
    </row>
    <row r="5" spans="1:15" ht="12.5" customHeight="1" thickBot="1" x14ac:dyDescent="0.35">
      <c r="A5" s="3" t="s">
        <v>44</v>
      </c>
      <c r="B5" s="1">
        <v>6472</v>
      </c>
      <c r="C5" s="2"/>
      <c r="D5" s="2">
        <v>294</v>
      </c>
      <c r="E5" s="2"/>
      <c r="F5" s="1">
        <v>4137</v>
      </c>
      <c r="G5" s="1">
        <v>3087</v>
      </c>
      <c r="H5" s="2">
        <v>140</v>
      </c>
      <c r="I5" s="1">
        <v>152767</v>
      </c>
      <c r="J5" s="1">
        <v>72856</v>
      </c>
      <c r="K5" s="44"/>
      <c r="L5" s="51">
        <f>IFERROR(B5/I5,0)</f>
        <v>4.2365170488390815E-2</v>
      </c>
      <c r="M5" s="52">
        <f>IFERROR(H5/G5,0)</f>
        <v>4.5351473922902494E-2</v>
      </c>
      <c r="N5" s="50">
        <f>D5*250</f>
        <v>73500</v>
      </c>
      <c r="O5" s="53">
        <f t="shared" si="0"/>
        <v>10.356613102595798</v>
      </c>
    </row>
    <row r="6" spans="1:15" ht="15" thickBot="1" x14ac:dyDescent="0.35">
      <c r="A6" s="46" t="s">
        <v>17</v>
      </c>
      <c r="B6" s="1">
        <v>90084</v>
      </c>
      <c r="C6" s="2"/>
      <c r="D6" s="1">
        <v>6148</v>
      </c>
      <c r="E6" s="2"/>
      <c r="F6" s="1">
        <v>51387</v>
      </c>
      <c r="G6" s="1">
        <v>13070</v>
      </c>
      <c r="H6" s="2">
        <v>892</v>
      </c>
      <c r="I6" s="1">
        <v>501486</v>
      </c>
      <c r="J6" s="1">
        <v>72758</v>
      </c>
      <c r="K6" s="44"/>
      <c r="L6" s="51">
        <f>IFERROR(B6/I6,0)</f>
        <v>0.17963412737344611</v>
      </c>
      <c r="M6" s="52">
        <f>IFERROR(H6/G6,0)</f>
        <v>6.8247895944912013E-2</v>
      </c>
      <c r="N6" s="50">
        <f>D6*250</f>
        <v>1537000</v>
      </c>
      <c r="O6" s="53">
        <f t="shared" si="0"/>
        <v>16.061853381288575</v>
      </c>
    </row>
    <row r="7" spans="1:15" ht="15" thickBot="1" x14ac:dyDescent="0.35">
      <c r="A7" s="46" t="s">
        <v>14</v>
      </c>
      <c r="B7" s="1">
        <v>36504</v>
      </c>
      <c r="C7" s="2"/>
      <c r="D7" s="1">
        <v>2629</v>
      </c>
      <c r="E7" s="2"/>
      <c r="F7" s="1">
        <v>7626</v>
      </c>
      <c r="G7" s="1">
        <v>7852</v>
      </c>
      <c r="H7" s="2">
        <v>566</v>
      </c>
      <c r="I7" s="1">
        <v>305381</v>
      </c>
      <c r="J7" s="1">
        <v>65690</v>
      </c>
      <c r="K7" s="44"/>
      <c r="L7" s="51">
        <f>IFERROR(B7/I7,0)</f>
        <v>0.11953592397693373</v>
      </c>
      <c r="M7" s="52">
        <f>IFERROR(H7/G7,0)</f>
        <v>7.2083545593479362E-2</v>
      </c>
      <c r="N7" s="50">
        <f>D7*250</f>
        <v>657250</v>
      </c>
      <c r="O7" s="53">
        <f t="shared" si="0"/>
        <v>17.004876177953101</v>
      </c>
    </row>
    <row r="8" spans="1:15" ht="15" thickBot="1" x14ac:dyDescent="0.35">
      <c r="A8" s="46" t="s">
        <v>8</v>
      </c>
      <c r="B8" s="1">
        <v>153441</v>
      </c>
      <c r="C8" s="2"/>
      <c r="D8" s="1">
        <v>10852</v>
      </c>
      <c r="E8" s="2"/>
      <c r="F8" s="1">
        <v>134045</v>
      </c>
      <c r="G8" s="1">
        <v>17275</v>
      </c>
      <c r="H8" s="1">
        <v>1222</v>
      </c>
      <c r="I8" s="1">
        <v>545487</v>
      </c>
      <c r="J8" s="1">
        <v>61414</v>
      </c>
      <c r="K8" s="43"/>
      <c r="L8" s="51">
        <f>IFERROR(B8/I8,0)</f>
        <v>0.28129176314009319</v>
      </c>
      <c r="M8" s="52">
        <f>IFERROR(H8/G8,0)</f>
        <v>7.0738060781476125E-2</v>
      </c>
      <c r="N8" s="50">
        <f>D8*250</f>
        <v>2713000</v>
      </c>
      <c r="O8" s="53">
        <f t="shared" si="0"/>
        <v>16.681063079620181</v>
      </c>
    </row>
    <row r="9" spans="1:15" ht="14.5" thickBot="1" x14ac:dyDescent="0.35">
      <c r="A9" s="3" t="s">
        <v>63</v>
      </c>
      <c r="B9" s="1">
        <v>7788</v>
      </c>
      <c r="C9" s="2"/>
      <c r="D9" s="2">
        <v>412</v>
      </c>
      <c r="E9" s="2"/>
      <c r="F9" s="1">
        <v>6315</v>
      </c>
      <c r="G9" s="1">
        <v>11035</v>
      </c>
      <c r="H9" s="2">
        <v>584</v>
      </c>
      <c r="I9" s="1">
        <v>41756</v>
      </c>
      <c r="J9" s="1">
        <v>59166</v>
      </c>
      <c r="K9" s="44"/>
      <c r="L9" s="51">
        <f>IFERROR(B9/I9,0)</f>
        <v>0.18651211801896733</v>
      </c>
      <c r="M9" s="52">
        <f>IFERROR(H9/G9,0)</f>
        <v>5.2922519256909835E-2</v>
      </c>
      <c r="N9" s="50">
        <f>D9*250</f>
        <v>103000</v>
      </c>
      <c r="O9" s="53">
        <f t="shared" si="0"/>
        <v>12.22547508988187</v>
      </c>
    </row>
    <row r="10" spans="1:15" ht="14.5" thickBot="1" x14ac:dyDescent="0.35">
      <c r="A10" s="3" t="s">
        <v>28</v>
      </c>
      <c r="B10" s="1">
        <v>7874</v>
      </c>
      <c r="C10" s="2"/>
      <c r="D10" s="2">
        <v>92</v>
      </c>
      <c r="E10" s="2"/>
      <c r="F10" s="1">
        <v>3186</v>
      </c>
      <c r="G10" s="1">
        <v>2456</v>
      </c>
      <c r="H10" s="2">
        <v>29</v>
      </c>
      <c r="I10" s="1">
        <v>182874</v>
      </c>
      <c r="J10" s="1">
        <v>57042</v>
      </c>
      <c r="K10" s="44"/>
      <c r="L10" s="51">
        <f>IFERROR(B10/I10,0)</f>
        <v>4.3056968185745378E-2</v>
      </c>
      <c r="M10" s="52">
        <f>IFERROR(H10/G10,0)</f>
        <v>1.1807817589576547E-2</v>
      </c>
      <c r="N10" s="50">
        <f>D10*250</f>
        <v>23000</v>
      </c>
      <c r="O10" s="53">
        <f t="shared" si="0"/>
        <v>1.921005842011684</v>
      </c>
    </row>
    <row r="11" spans="1:15" ht="14.5" thickBot="1" x14ac:dyDescent="0.35">
      <c r="A11" s="3" t="s">
        <v>23</v>
      </c>
      <c r="B11" s="1">
        <v>39208</v>
      </c>
      <c r="C11" s="2"/>
      <c r="D11" s="1">
        <v>3582</v>
      </c>
      <c r="E11" s="2"/>
      <c r="F11" s="1">
        <v>29362</v>
      </c>
      <c r="G11" s="1">
        <v>10997</v>
      </c>
      <c r="H11" s="1">
        <v>1005</v>
      </c>
      <c r="I11" s="1">
        <v>202747</v>
      </c>
      <c r="J11" s="1">
        <v>56867</v>
      </c>
      <c r="K11" s="44"/>
      <c r="L11" s="51">
        <f>IFERROR(B11/I11,0)</f>
        <v>0.19338387251106059</v>
      </c>
      <c r="M11" s="52">
        <f>IFERROR(H11/G11,0)</f>
        <v>9.13885605165045E-2</v>
      </c>
      <c r="N11" s="50">
        <f>D11*250</f>
        <v>895500</v>
      </c>
      <c r="O11" s="53">
        <f t="shared" si="0"/>
        <v>21.839726586410936</v>
      </c>
    </row>
    <row r="12" spans="1:15" ht="14.5" thickBot="1" x14ac:dyDescent="0.35">
      <c r="A12" s="3" t="s">
        <v>52</v>
      </c>
      <c r="B12" s="2">
        <v>402</v>
      </c>
      <c r="C12" s="2"/>
      <c r="D12" s="2">
        <v>10</v>
      </c>
      <c r="E12" s="2"/>
      <c r="F12" s="2">
        <v>36</v>
      </c>
      <c r="G12" s="2">
        <v>550</v>
      </c>
      <c r="H12" s="2">
        <v>14</v>
      </c>
      <c r="I12" s="1">
        <v>39545</v>
      </c>
      <c r="J12" s="1">
        <v>54057</v>
      </c>
      <c r="K12" s="44"/>
      <c r="L12" s="51">
        <f>IFERROR(B12/I12,0)</f>
        <v>1.0165634087748135E-2</v>
      </c>
      <c r="M12" s="52">
        <f>IFERROR(H12/G12,0)</f>
        <v>2.5454545454545455E-2</v>
      </c>
      <c r="N12" s="50">
        <f>D12*250</f>
        <v>2500</v>
      </c>
      <c r="O12" s="53">
        <f t="shared" si="0"/>
        <v>5.2189054726368163</v>
      </c>
    </row>
    <row r="13" spans="1:15" ht="14.5" thickBot="1" x14ac:dyDescent="0.35">
      <c r="A13" s="3" t="s">
        <v>12</v>
      </c>
      <c r="B13" s="1">
        <v>102686</v>
      </c>
      <c r="C13" s="2"/>
      <c r="D13" s="1">
        <v>4607</v>
      </c>
      <c r="E13" s="2"/>
      <c r="F13" s="1">
        <v>97968</v>
      </c>
      <c r="G13" s="1">
        <v>8103</v>
      </c>
      <c r="H13" s="2">
        <v>364</v>
      </c>
      <c r="I13" s="1">
        <v>672020</v>
      </c>
      <c r="J13" s="1">
        <v>53033</v>
      </c>
      <c r="K13" s="44"/>
      <c r="L13" s="51">
        <f>IFERROR(B13/I13,0)</f>
        <v>0.15280199994047797</v>
      </c>
      <c r="M13" s="52">
        <f>IFERROR(H13/G13,0)</f>
        <v>4.492163396272985E-2</v>
      </c>
      <c r="N13" s="50">
        <f>D13*250</f>
        <v>1151750</v>
      </c>
      <c r="O13" s="53">
        <f t="shared" si="0"/>
        <v>10.216232008258185</v>
      </c>
    </row>
    <row r="14" spans="1:15" ht="14.5" thickBot="1" x14ac:dyDescent="0.35">
      <c r="A14" s="3" t="s">
        <v>20</v>
      </c>
      <c r="B14" s="1">
        <v>18961</v>
      </c>
      <c r="C14" s="2"/>
      <c r="D14" s="2">
        <v>313</v>
      </c>
      <c r="E14" s="2"/>
      <c r="F14" s="1">
        <v>6865</v>
      </c>
      <c r="G14" s="1">
        <v>2776</v>
      </c>
      <c r="H14" s="2">
        <v>46</v>
      </c>
      <c r="I14" s="1">
        <v>360583</v>
      </c>
      <c r="J14" s="1">
        <v>52800</v>
      </c>
      <c r="K14" s="44"/>
      <c r="L14" s="51">
        <f>IFERROR(B14/I14,0)</f>
        <v>5.2584287112814522E-2</v>
      </c>
      <c r="M14" s="52">
        <f>IFERROR(H14/G14,0)</f>
        <v>1.6570605187319884E-2</v>
      </c>
      <c r="N14" s="50">
        <f>D14*250</f>
        <v>78250</v>
      </c>
      <c r="O14" s="53">
        <f t="shared" si="0"/>
        <v>3.1268920415589894</v>
      </c>
    </row>
    <row r="15" spans="1:15" ht="14.5" thickBot="1" x14ac:dyDescent="0.35">
      <c r="A15" s="3" t="s">
        <v>43</v>
      </c>
      <c r="B15" s="1">
        <v>8386</v>
      </c>
      <c r="C15" s="2"/>
      <c r="D15" s="2">
        <v>317</v>
      </c>
      <c r="E15" s="2"/>
      <c r="F15" s="1">
        <v>3939</v>
      </c>
      <c r="G15" s="1">
        <v>8612</v>
      </c>
      <c r="H15" s="2">
        <v>326</v>
      </c>
      <c r="I15" s="1">
        <v>47542</v>
      </c>
      <c r="J15" s="1">
        <v>48823</v>
      </c>
      <c r="K15" s="44"/>
      <c r="L15" s="51">
        <f>IFERROR(B15/I15,0)</f>
        <v>0.17639140128728281</v>
      </c>
      <c r="M15" s="52">
        <f>IFERROR(H15/G15,0)</f>
        <v>3.785415699024617E-2</v>
      </c>
      <c r="N15" s="50">
        <f>D15*250</f>
        <v>79250</v>
      </c>
      <c r="O15" s="53">
        <f t="shared" si="0"/>
        <v>8.4502742666348674</v>
      </c>
    </row>
    <row r="16" spans="1:15" ht="15" thickBot="1" x14ac:dyDescent="0.35">
      <c r="A16" s="3" t="s">
        <v>11</v>
      </c>
      <c r="B16" s="1">
        <v>53510</v>
      </c>
      <c r="C16" s="2"/>
      <c r="D16" s="1">
        <v>5129</v>
      </c>
      <c r="E16" s="2"/>
      <c r="F16" s="1">
        <v>20147</v>
      </c>
      <c r="G16" s="1">
        <v>5358</v>
      </c>
      <c r="H16" s="2">
        <v>514</v>
      </c>
      <c r="I16" s="1">
        <v>471628</v>
      </c>
      <c r="J16" s="1">
        <v>47225</v>
      </c>
      <c r="K16" s="43"/>
      <c r="L16" s="51">
        <f>IFERROR(B16/I16,0)</f>
        <v>0.11345806440669341</v>
      </c>
      <c r="M16" s="52">
        <f>IFERROR(H16/G16,0)</f>
        <v>9.593131765584173E-2</v>
      </c>
      <c r="N16" s="50">
        <f>D16*250</f>
        <v>1282250</v>
      </c>
      <c r="O16" s="53">
        <f t="shared" si="0"/>
        <v>22.962810689590732</v>
      </c>
    </row>
    <row r="17" spans="1:15" ht="15" thickBot="1" x14ac:dyDescent="0.35">
      <c r="A17" s="3" t="s">
        <v>56</v>
      </c>
      <c r="B17" s="1">
        <v>1603</v>
      </c>
      <c r="C17" s="2"/>
      <c r="D17" s="2">
        <v>71</v>
      </c>
      <c r="E17" s="2"/>
      <c r="F17" s="2">
        <v>555</v>
      </c>
      <c r="G17" s="2">
        <v>894</v>
      </c>
      <c r="H17" s="2">
        <v>40</v>
      </c>
      <c r="I17" s="1">
        <v>84319</v>
      </c>
      <c r="J17" s="1">
        <v>47049</v>
      </c>
      <c r="K17" s="43"/>
      <c r="L17" s="51">
        <f>IFERROR(B17/I17,0)</f>
        <v>1.9011136280079222E-2</v>
      </c>
      <c r="M17" s="52">
        <f>IFERROR(H17/G17,0)</f>
        <v>4.4742729306487698E-2</v>
      </c>
      <c r="N17" s="50">
        <f>D17*250</f>
        <v>17750</v>
      </c>
      <c r="O17" s="53">
        <f t="shared" si="0"/>
        <v>10.072988147223954</v>
      </c>
    </row>
    <row r="18" spans="1:15" ht="14.5" thickBot="1" x14ac:dyDescent="0.35">
      <c r="A18" s="3" t="s">
        <v>42</v>
      </c>
      <c r="B18" s="1">
        <v>3935</v>
      </c>
      <c r="C18" s="2"/>
      <c r="D18" s="2">
        <v>199</v>
      </c>
      <c r="E18" s="2"/>
      <c r="F18" s="1">
        <v>1969</v>
      </c>
      <c r="G18" s="1">
        <v>2894</v>
      </c>
      <c r="H18" s="2">
        <v>146</v>
      </c>
      <c r="I18" s="1">
        <v>62935</v>
      </c>
      <c r="J18" s="1">
        <v>46286</v>
      </c>
      <c r="K18" s="44"/>
      <c r="L18" s="51">
        <f>IFERROR(B18/I18,0)</f>
        <v>6.2524827202669414E-2</v>
      </c>
      <c r="M18" s="52">
        <f>IFERROR(H18/G18,0)</f>
        <v>5.0449205252246027E-2</v>
      </c>
      <c r="N18" s="50">
        <f>D18*250</f>
        <v>49750</v>
      </c>
      <c r="O18" s="53">
        <f t="shared" si="0"/>
        <v>11.64294790343075</v>
      </c>
    </row>
    <row r="19" spans="1:15" ht="15" thickBot="1" x14ac:dyDescent="0.35">
      <c r="A19" s="3" t="s">
        <v>30</v>
      </c>
      <c r="B19" s="1">
        <v>12222</v>
      </c>
      <c r="C19" s="2"/>
      <c r="D19" s="2">
        <v>580</v>
      </c>
      <c r="E19" s="2"/>
      <c r="F19" s="1">
        <v>3961</v>
      </c>
      <c r="G19" s="1">
        <v>4107</v>
      </c>
      <c r="H19" s="2">
        <v>195</v>
      </c>
      <c r="I19" s="1">
        <v>125970</v>
      </c>
      <c r="J19" s="1">
        <v>42327</v>
      </c>
      <c r="K19" s="43"/>
      <c r="L19" s="51">
        <f>IFERROR(B19/I19,0)</f>
        <v>9.7023100738271015E-2</v>
      </c>
      <c r="M19" s="52">
        <f>IFERROR(H19/G19,0)</f>
        <v>4.7479912344777213E-2</v>
      </c>
      <c r="N19" s="50">
        <f>D19*250</f>
        <v>145000</v>
      </c>
      <c r="O19" s="53">
        <f t="shared" si="0"/>
        <v>10.863852070037638</v>
      </c>
    </row>
    <row r="20" spans="1:15" ht="15" thickBot="1" x14ac:dyDescent="0.35">
      <c r="A20" s="3" t="s">
        <v>48</v>
      </c>
      <c r="B20" s="2">
        <v>950</v>
      </c>
      <c r="C20" s="2"/>
      <c r="D20" s="2">
        <v>54</v>
      </c>
      <c r="E20" s="2"/>
      <c r="F20" s="2">
        <v>69</v>
      </c>
      <c r="G20" s="1">
        <v>1522</v>
      </c>
      <c r="H20" s="2">
        <v>87</v>
      </c>
      <c r="I20" s="1">
        <v>25701</v>
      </c>
      <c r="J20" s="1">
        <v>41188</v>
      </c>
      <c r="K20" s="43"/>
      <c r="L20" s="51">
        <f>IFERROR(B20/I20,0)</f>
        <v>3.6963542274619662E-2</v>
      </c>
      <c r="M20" s="52">
        <f>IFERROR(H20/G20,0)</f>
        <v>5.7161629434954009E-2</v>
      </c>
      <c r="N20" s="50">
        <f>D20*250</f>
        <v>13500</v>
      </c>
      <c r="O20" s="53">
        <f t="shared" si="0"/>
        <v>13.210526315789474</v>
      </c>
    </row>
    <row r="21" spans="1:15" ht="14.5" thickBot="1" x14ac:dyDescent="0.35">
      <c r="A21" s="3" t="s">
        <v>50</v>
      </c>
      <c r="B21" s="1">
        <v>11425</v>
      </c>
      <c r="C21" s="2"/>
      <c r="D21" s="2">
        <v>143</v>
      </c>
      <c r="E21" s="2"/>
      <c r="F21" s="1">
        <v>10933</v>
      </c>
      <c r="G21" s="1">
        <v>5906</v>
      </c>
      <c r="H21" s="2">
        <v>74</v>
      </c>
      <c r="I21" s="1">
        <v>78654</v>
      </c>
      <c r="J21" s="1">
        <v>40661</v>
      </c>
      <c r="K21" s="44"/>
      <c r="L21" s="51">
        <f>IFERROR(B21/I21,0)</f>
        <v>0.14525643959620615</v>
      </c>
      <c r="M21" s="52">
        <f>IFERROR(H21/G21,0)</f>
        <v>1.2529630883846935E-2</v>
      </c>
      <c r="N21" s="50">
        <f>D21*250</f>
        <v>35750</v>
      </c>
      <c r="O21" s="53">
        <f t="shared" si="0"/>
        <v>2.1291028446389495</v>
      </c>
    </row>
    <row r="22" spans="1:15" ht="15" thickBot="1" x14ac:dyDescent="0.35">
      <c r="A22" s="46" t="s">
        <v>9</v>
      </c>
      <c r="B22" s="1">
        <v>20041</v>
      </c>
      <c r="C22" s="55">
        <v>15</v>
      </c>
      <c r="D22" s="1">
        <v>1075</v>
      </c>
      <c r="E22" s="56">
        <v>1</v>
      </c>
      <c r="F22" s="1">
        <v>13679</v>
      </c>
      <c r="G22" s="1">
        <v>2632</v>
      </c>
      <c r="H22" s="2">
        <v>141</v>
      </c>
      <c r="I22" s="1">
        <v>298751</v>
      </c>
      <c r="J22" s="1">
        <v>39232</v>
      </c>
      <c r="K22" s="44"/>
      <c r="L22" s="51">
        <f>IFERROR(B22/I22,0)</f>
        <v>6.7082620643947641E-2</v>
      </c>
      <c r="M22" s="52">
        <f>IFERROR(H22/G22,0)</f>
        <v>5.3571428571428568E-2</v>
      </c>
      <c r="N22" s="50">
        <f>D22*250</f>
        <v>268750</v>
      </c>
      <c r="O22" s="53">
        <f t="shared" si="0"/>
        <v>12.410009480564842</v>
      </c>
    </row>
    <row r="23" spans="1:15" ht="14.5" thickBot="1" x14ac:dyDescent="0.35">
      <c r="A23" s="3" t="s">
        <v>16</v>
      </c>
      <c r="B23" s="1">
        <v>40663</v>
      </c>
      <c r="C23" s="2"/>
      <c r="D23" s="1">
        <v>1775</v>
      </c>
      <c r="E23" s="2"/>
      <c r="F23" s="1">
        <v>38548</v>
      </c>
      <c r="G23" s="1">
        <v>3830</v>
      </c>
      <c r="H23" s="2">
        <v>167</v>
      </c>
      <c r="I23" s="1">
        <v>407748</v>
      </c>
      <c r="J23" s="1">
        <v>38404</v>
      </c>
      <c r="K23" s="44"/>
      <c r="L23" s="51">
        <f>IFERROR(B23/I23,0)</f>
        <v>9.9725811040152254E-2</v>
      </c>
      <c r="M23" s="52">
        <f>IFERROR(H23/G23,0)</f>
        <v>4.3603133159268927E-2</v>
      </c>
      <c r="N23" s="50">
        <f>D23*250</f>
        <v>443750</v>
      </c>
      <c r="O23" s="53">
        <f t="shared" si="0"/>
        <v>9.9128691931239707</v>
      </c>
    </row>
    <row r="24" spans="1:15" ht="15" thickBot="1" x14ac:dyDescent="0.35">
      <c r="A24" s="46" t="s">
        <v>13</v>
      </c>
      <c r="B24" s="1">
        <v>48675</v>
      </c>
      <c r="C24" s="2"/>
      <c r="D24" s="1">
        <v>2145</v>
      </c>
      <c r="E24" s="2"/>
      <c r="F24" s="1">
        <v>38892</v>
      </c>
      <c r="G24" s="1">
        <v>2266</v>
      </c>
      <c r="H24" s="2">
        <v>100</v>
      </c>
      <c r="I24" s="1">
        <v>815584</v>
      </c>
      <c r="J24" s="1">
        <v>37973</v>
      </c>
      <c r="K24" s="44"/>
      <c r="L24" s="51">
        <f>IFERROR(B24/I24,0)</f>
        <v>5.9681160984031076E-2</v>
      </c>
      <c r="M24" s="52">
        <f>IFERROR(H24/G24,0)</f>
        <v>4.4130626654898503E-2</v>
      </c>
      <c r="N24" s="50">
        <f>D24*250</f>
        <v>536250</v>
      </c>
      <c r="O24" s="53">
        <f t="shared" si="0"/>
        <v>10.016949152542374</v>
      </c>
    </row>
    <row r="25" spans="1:15" ht="14.5" thickBot="1" x14ac:dyDescent="0.35">
      <c r="A25" s="3" t="s">
        <v>46</v>
      </c>
      <c r="B25" s="1">
        <v>5680</v>
      </c>
      <c r="C25" s="2"/>
      <c r="D25" s="2">
        <v>304</v>
      </c>
      <c r="E25" s="2"/>
      <c r="F25" s="1">
        <v>1015</v>
      </c>
      <c r="G25" s="1">
        <v>1435</v>
      </c>
      <c r="H25" s="2">
        <v>77</v>
      </c>
      <c r="I25" s="1">
        <v>149595</v>
      </c>
      <c r="J25" s="1">
        <v>37805</v>
      </c>
      <c r="K25" s="44"/>
      <c r="L25" s="51">
        <f>IFERROR(B25/I25,0)</f>
        <v>3.7969183462014104E-2</v>
      </c>
      <c r="M25" s="52">
        <f>IFERROR(H25/G25,0)</f>
        <v>5.3658536585365853E-2</v>
      </c>
      <c r="N25" s="50">
        <f>D25*250</f>
        <v>76000</v>
      </c>
      <c r="O25" s="53">
        <f t="shared" si="0"/>
        <v>12.380281690140846</v>
      </c>
    </row>
    <row r="26" spans="1:15" ht="15" thickBot="1" x14ac:dyDescent="0.35">
      <c r="A26" s="3" t="s">
        <v>38</v>
      </c>
      <c r="B26" s="1">
        <v>8286</v>
      </c>
      <c r="C26" s="2"/>
      <c r="D26" s="2">
        <v>386</v>
      </c>
      <c r="E26" s="2"/>
      <c r="F26" s="1">
        <v>4892</v>
      </c>
      <c r="G26" s="1">
        <v>1855</v>
      </c>
      <c r="H26" s="2">
        <v>86</v>
      </c>
      <c r="I26" s="1">
        <v>166240</v>
      </c>
      <c r="J26" s="1">
        <v>37210</v>
      </c>
      <c r="K26" s="43"/>
      <c r="L26" s="51">
        <f>IFERROR(B26/I26,0)</f>
        <v>4.9843599615014438E-2</v>
      </c>
      <c r="M26" s="52">
        <f>IFERROR(H26/G26,0)</f>
        <v>4.6361185983827491E-2</v>
      </c>
      <c r="N26" s="50">
        <f>D26*250</f>
        <v>96500</v>
      </c>
      <c r="O26" s="53">
        <f t="shared" si="0"/>
        <v>10.646150132754043</v>
      </c>
    </row>
    <row r="27" spans="1:15" ht="15" thickBot="1" x14ac:dyDescent="0.35">
      <c r="A27" s="3" t="s">
        <v>41</v>
      </c>
      <c r="B27" s="1">
        <v>16307</v>
      </c>
      <c r="C27" s="55">
        <v>137</v>
      </c>
      <c r="D27" s="2">
        <v>418</v>
      </c>
      <c r="E27" s="56">
        <v>4</v>
      </c>
      <c r="F27" s="1">
        <v>7121</v>
      </c>
      <c r="G27" s="1">
        <v>5169</v>
      </c>
      <c r="H27" s="2">
        <v>132</v>
      </c>
      <c r="I27" s="1">
        <v>116829</v>
      </c>
      <c r="J27" s="1">
        <v>37029</v>
      </c>
      <c r="K27" s="43"/>
      <c r="L27" s="51">
        <f>IFERROR(B27/I27,0)</f>
        <v>0.13958007001686226</v>
      </c>
      <c r="M27" s="52">
        <f>IFERROR(H27/G27,0)</f>
        <v>2.5536854323853744E-2</v>
      </c>
      <c r="N27" s="50">
        <f>D27*250</f>
        <v>104500</v>
      </c>
      <c r="O27" s="53">
        <f t="shared" si="0"/>
        <v>5.4082909180106702</v>
      </c>
    </row>
    <row r="28" spans="1:15" ht="15" thickBot="1" x14ac:dyDescent="0.35">
      <c r="A28" s="46" t="s">
        <v>10</v>
      </c>
      <c r="B28" s="1">
        <v>88354</v>
      </c>
      <c r="C28" s="55">
        <v>153</v>
      </c>
      <c r="D28" s="1">
        <v>3623</v>
      </c>
      <c r="E28" s="56">
        <v>4</v>
      </c>
      <c r="F28" s="1">
        <v>68550</v>
      </c>
      <c r="G28" s="1">
        <v>2236</v>
      </c>
      <c r="H28" s="2">
        <v>92</v>
      </c>
      <c r="I28" s="1">
        <v>1451754</v>
      </c>
      <c r="J28" s="1">
        <v>36742</v>
      </c>
      <c r="K28" s="44"/>
      <c r="L28" s="51">
        <f>IFERROR(B28/I28,0)</f>
        <v>6.0860173280046066E-2</v>
      </c>
      <c r="M28" s="52">
        <f>IFERROR(H28/G28,0)</f>
        <v>4.1144901610017888E-2</v>
      </c>
      <c r="N28" s="50">
        <f>D28*250</f>
        <v>905750</v>
      </c>
      <c r="O28" s="53">
        <f t="shared" si="0"/>
        <v>9.2513751499649146</v>
      </c>
    </row>
    <row r="29" spans="1:15" ht="15" thickBot="1" x14ac:dyDescent="0.35">
      <c r="A29" s="3" t="s">
        <v>26</v>
      </c>
      <c r="B29" s="1">
        <v>43531</v>
      </c>
      <c r="C29" s="2"/>
      <c r="D29" s="1">
        <v>2159</v>
      </c>
      <c r="E29" s="2"/>
      <c r="F29" s="1">
        <v>38566</v>
      </c>
      <c r="G29" s="1">
        <v>7200</v>
      </c>
      <c r="H29" s="2">
        <v>357</v>
      </c>
      <c r="I29" s="1">
        <v>220233</v>
      </c>
      <c r="J29" s="1">
        <v>36428</v>
      </c>
      <c r="K29" s="43"/>
      <c r="L29" s="51">
        <f>IFERROR(B29/I29,0)</f>
        <v>0.19765884313431684</v>
      </c>
      <c r="M29" s="52">
        <f>IFERROR(H29/G29,0)</f>
        <v>4.9583333333333333E-2</v>
      </c>
      <c r="N29" s="50">
        <f>D29*250</f>
        <v>539750</v>
      </c>
      <c r="O29" s="53">
        <f t="shared" si="0"/>
        <v>11.399209758562863</v>
      </c>
    </row>
    <row r="30" spans="1:15" ht="14.5" thickBot="1" x14ac:dyDescent="0.35">
      <c r="A30" s="3" t="s">
        <v>31</v>
      </c>
      <c r="B30" s="1">
        <v>7255</v>
      </c>
      <c r="C30" s="2"/>
      <c r="D30" s="2">
        <v>381</v>
      </c>
      <c r="E30" s="2"/>
      <c r="F30" s="1">
        <v>1835</v>
      </c>
      <c r="G30" s="1">
        <v>2355</v>
      </c>
      <c r="H30" s="2">
        <v>124</v>
      </c>
      <c r="I30" s="1">
        <v>111323</v>
      </c>
      <c r="J30" s="1">
        <v>36142</v>
      </c>
      <c r="K30" s="44"/>
      <c r="L30" s="51">
        <f>IFERROR(B30/I30,0)</f>
        <v>6.5170719438031668E-2</v>
      </c>
      <c r="M30" s="52">
        <f>IFERROR(H30/G30,0)</f>
        <v>5.2653927813163484E-2</v>
      </c>
      <c r="N30" s="50">
        <f>D30*250</f>
        <v>95250</v>
      </c>
      <c r="O30" s="53">
        <f t="shared" si="0"/>
        <v>12.128876636802206</v>
      </c>
    </row>
    <row r="31" spans="1:15" ht="15" thickBot="1" x14ac:dyDescent="0.35">
      <c r="A31" s="3" t="s">
        <v>36</v>
      </c>
      <c r="B31" s="1">
        <v>13414</v>
      </c>
      <c r="C31" s="55">
        <v>126</v>
      </c>
      <c r="D31" s="2">
        <v>529</v>
      </c>
      <c r="E31" s="2"/>
      <c r="F31" s="1">
        <v>12865</v>
      </c>
      <c r="G31" s="1">
        <v>2736</v>
      </c>
      <c r="H31" s="2">
        <v>108</v>
      </c>
      <c r="I31" s="1">
        <v>174591</v>
      </c>
      <c r="J31" s="1">
        <v>35608</v>
      </c>
      <c r="K31" s="43"/>
      <c r="L31" s="51">
        <f>IFERROR(B31/I31,0)</f>
        <v>7.6830993579279569E-2</v>
      </c>
      <c r="M31" s="52">
        <f>IFERROR(H31/G31,0)</f>
        <v>3.9473684210526314E-2</v>
      </c>
      <c r="N31" s="50">
        <f>D31*250</f>
        <v>132250</v>
      </c>
      <c r="O31" s="53">
        <f t="shared" si="0"/>
        <v>8.859102430296705</v>
      </c>
    </row>
    <row r="32" spans="1:15" ht="14.5" thickBot="1" x14ac:dyDescent="0.35">
      <c r="A32" s="3" t="s">
        <v>54</v>
      </c>
      <c r="B32" s="1">
        <v>4250</v>
      </c>
      <c r="C32" s="2"/>
      <c r="D32" s="2">
        <v>48</v>
      </c>
      <c r="E32" s="2"/>
      <c r="F32" s="1">
        <v>1057</v>
      </c>
      <c r="G32" s="1">
        <v>4804</v>
      </c>
      <c r="H32" s="2">
        <v>54</v>
      </c>
      <c r="I32" s="1">
        <v>31301</v>
      </c>
      <c r="J32" s="1">
        <v>35382</v>
      </c>
      <c r="K32" s="44"/>
      <c r="L32" s="51">
        <f>IFERROR(B32/I32,0)</f>
        <v>0.13577840963547491</v>
      </c>
      <c r="M32" s="52">
        <f>IFERROR(H32/G32,0)</f>
        <v>1.1240632805995004E-2</v>
      </c>
      <c r="N32" s="50">
        <f>D32*250</f>
        <v>12000</v>
      </c>
      <c r="O32" s="53">
        <f t="shared" si="0"/>
        <v>1.8235294117647058</v>
      </c>
    </row>
    <row r="33" spans="1:15" ht="15" thickBot="1" x14ac:dyDescent="0.35">
      <c r="A33" s="3" t="s">
        <v>47</v>
      </c>
      <c r="B33" s="2">
        <v>647</v>
      </c>
      <c r="C33" s="2"/>
      <c r="D33" s="2">
        <v>17</v>
      </c>
      <c r="E33" s="2"/>
      <c r="F33" s="2">
        <v>51</v>
      </c>
      <c r="G33" s="2">
        <v>457</v>
      </c>
      <c r="H33" s="2">
        <v>12</v>
      </c>
      <c r="I33" s="1">
        <v>47149</v>
      </c>
      <c r="J33" s="1">
        <v>33300</v>
      </c>
      <c r="K33" s="43"/>
      <c r="L33" s="51">
        <f>IFERROR(B33/I33,0)</f>
        <v>1.3722454346857834E-2</v>
      </c>
      <c r="M33" s="52">
        <f>IFERROR(H33/G33,0)</f>
        <v>2.6258205689277898E-2</v>
      </c>
      <c r="N33" s="50">
        <f>D33*250</f>
        <v>4250</v>
      </c>
      <c r="O33" s="53">
        <f t="shared" si="0"/>
        <v>5.5687789799072647</v>
      </c>
    </row>
    <row r="34" spans="1:15" ht="14.5" thickBot="1" x14ac:dyDescent="0.35">
      <c r="A34" s="3" t="s">
        <v>34</v>
      </c>
      <c r="B34" s="1">
        <v>5458</v>
      </c>
      <c r="C34" s="2"/>
      <c r="D34" s="2">
        <v>110</v>
      </c>
      <c r="E34" s="2"/>
      <c r="F34" s="1">
        <v>1496</v>
      </c>
      <c r="G34" s="1">
        <v>1809</v>
      </c>
      <c r="H34" s="2">
        <v>36</v>
      </c>
      <c r="I34" s="1">
        <v>99276</v>
      </c>
      <c r="J34" s="1">
        <v>32897</v>
      </c>
      <c r="K34" s="44"/>
      <c r="L34" s="51">
        <f>IFERROR(B34/I34,0)</f>
        <v>5.4978041016962811E-2</v>
      </c>
      <c r="M34" s="52">
        <f>IFERROR(H34/G34,0)</f>
        <v>1.9900497512437811E-2</v>
      </c>
      <c r="N34" s="50">
        <f>D34*250</f>
        <v>27500</v>
      </c>
      <c r="O34" s="53">
        <f t="shared" si="0"/>
        <v>4.0384756320996704</v>
      </c>
    </row>
    <row r="35" spans="1:15" ht="14.5" thickBot="1" x14ac:dyDescent="0.35">
      <c r="A35" s="3" t="s">
        <v>33</v>
      </c>
      <c r="B35" s="1">
        <v>15315</v>
      </c>
      <c r="C35" s="2"/>
      <c r="D35" s="2">
        <v>763</v>
      </c>
      <c r="E35" s="2"/>
      <c r="F35" s="1">
        <v>14482</v>
      </c>
      <c r="G35" s="1">
        <v>2104</v>
      </c>
      <c r="H35" s="2">
        <v>105</v>
      </c>
      <c r="I35" s="1">
        <v>237417</v>
      </c>
      <c r="J35" s="1">
        <v>32618</v>
      </c>
      <c r="K35" s="44"/>
      <c r="L35" s="51">
        <f>IFERROR(B35/I35,0)</f>
        <v>6.4506753939271411E-2</v>
      </c>
      <c r="M35" s="52">
        <f>IFERROR(H35/G35,0)</f>
        <v>4.9904942965779471E-2</v>
      </c>
      <c r="N35" s="50">
        <f>D35*250</f>
        <v>190750</v>
      </c>
      <c r="O35" s="53">
        <f t="shared" si="0"/>
        <v>11.455109369898793</v>
      </c>
    </row>
    <row r="36" spans="1:15" ht="15" thickBot="1" x14ac:dyDescent="0.35">
      <c r="A36" s="3" t="s">
        <v>55</v>
      </c>
      <c r="B36" s="2">
        <v>801</v>
      </c>
      <c r="C36" s="2"/>
      <c r="D36" s="2">
        <v>12</v>
      </c>
      <c r="E36" s="2"/>
      <c r="F36" s="2">
        <v>243</v>
      </c>
      <c r="G36" s="1">
        <v>1384</v>
      </c>
      <c r="H36" s="2">
        <v>21</v>
      </c>
      <c r="I36" s="1">
        <v>18840</v>
      </c>
      <c r="J36" s="1">
        <v>32552</v>
      </c>
      <c r="K36" s="59"/>
      <c r="L36" s="51">
        <f>IFERROR(B36/I36,0)</f>
        <v>4.2515923566878978E-2</v>
      </c>
      <c r="M36" s="52">
        <f>IFERROR(H36/G36,0)</f>
        <v>1.5173410404624277E-2</v>
      </c>
      <c r="N36" s="50">
        <f>D36*250</f>
        <v>3000</v>
      </c>
      <c r="O36" s="53">
        <f t="shared" si="0"/>
        <v>2.7453183520599249</v>
      </c>
    </row>
    <row r="37" spans="1:15" ht="15" thickBot="1" x14ac:dyDescent="0.35">
      <c r="A37" s="3" t="s">
        <v>32</v>
      </c>
      <c r="B37" s="1">
        <v>18200</v>
      </c>
      <c r="C37" s="2"/>
      <c r="D37" s="2">
        <v>818</v>
      </c>
      <c r="E37" s="2"/>
      <c r="F37" s="1">
        <v>4894</v>
      </c>
      <c r="G37" s="1">
        <v>3227</v>
      </c>
      <c r="H37" s="2">
        <v>145</v>
      </c>
      <c r="I37" s="1">
        <v>173556</v>
      </c>
      <c r="J37" s="1">
        <v>30774</v>
      </c>
      <c r="K37" s="43"/>
      <c r="L37" s="51">
        <f>IFERROR(B37/I37,0)</f>
        <v>0.10486528843716149</v>
      </c>
      <c r="M37" s="52">
        <f>IFERROR(H37/G37,0)</f>
        <v>4.4933374651378991E-2</v>
      </c>
      <c r="N37" s="50">
        <f>D37*250</f>
        <v>204500</v>
      </c>
      <c r="O37" s="53">
        <f t="shared" si="0"/>
        <v>10.236263736263735</v>
      </c>
    </row>
    <row r="38" spans="1:15" ht="14.5" thickBot="1" x14ac:dyDescent="0.35">
      <c r="A38" s="3" t="s">
        <v>22</v>
      </c>
      <c r="B38" s="1">
        <v>13885</v>
      </c>
      <c r="C38" s="2"/>
      <c r="D38" s="2">
        <v>487</v>
      </c>
      <c r="E38" s="2"/>
      <c r="F38" s="1">
        <v>5670</v>
      </c>
      <c r="G38" s="1">
        <v>2385</v>
      </c>
      <c r="H38" s="2">
        <v>84</v>
      </c>
      <c r="I38" s="1">
        <v>177123</v>
      </c>
      <c r="J38" s="1">
        <v>30421</v>
      </c>
      <c r="K38" s="44"/>
      <c r="L38" s="51">
        <f>IFERROR(B38/I38,0)</f>
        <v>7.8391851989860151E-2</v>
      </c>
      <c r="M38" s="52">
        <f>IFERROR(H38/G38,0)</f>
        <v>3.5220125786163521E-2</v>
      </c>
      <c r="N38" s="50">
        <f>D38*250</f>
        <v>121750</v>
      </c>
      <c r="O38" s="53">
        <f t="shared" si="0"/>
        <v>7.7684551674468851</v>
      </c>
    </row>
    <row r="39" spans="1:15" ht="15" thickBot="1" x14ac:dyDescent="0.35">
      <c r="A39" s="3" t="s">
        <v>39</v>
      </c>
      <c r="B39" s="1">
        <v>1877</v>
      </c>
      <c r="C39" s="2"/>
      <c r="D39" s="2">
        <v>73</v>
      </c>
      <c r="E39" s="2"/>
      <c r="F39" s="2">
        <v>694</v>
      </c>
      <c r="G39" s="1">
        <v>1396</v>
      </c>
      <c r="H39" s="2">
        <v>54</v>
      </c>
      <c r="I39" s="1">
        <v>40609</v>
      </c>
      <c r="J39" s="1">
        <v>30210</v>
      </c>
      <c r="K39" s="43"/>
      <c r="L39" s="51">
        <f>IFERROR(B39/I39,0)</f>
        <v>4.6221280996823363E-2</v>
      </c>
      <c r="M39" s="52">
        <f>IFERROR(H39/G39,0)</f>
        <v>3.8681948424068767E-2</v>
      </c>
      <c r="N39" s="50">
        <f>D39*250</f>
        <v>18250</v>
      </c>
      <c r="O39" s="53">
        <f t="shared" si="0"/>
        <v>8.722962173681406</v>
      </c>
    </row>
    <row r="40" spans="1:15" ht="14.5" thickBot="1" x14ac:dyDescent="0.35">
      <c r="A40" s="3" t="s">
        <v>27</v>
      </c>
      <c r="B40" s="1">
        <v>29936</v>
      </c>
      <c r="C40" s="2"/>
      <c r="D40" s="1">
        <v>1913</v>
      </c>
      <c r="E40" s="2"/>
      <c r="F40" s="1">
        <v>26154</v>
      </c>
      <c r="G40" s="1">
        <v>4447</v>
      </c>
      <c r="H40" s="2">
        <v>284</v>
      </c>
      <c r="I40" s="1">
        <v>202995</v>
      </c>
      <c r="J40" s="1">
        <v>30153</v>
      </c>
      <c r="K40" s="44"/>
      <c r="L40" s="51">
        <f>IFERROR(B40/I40,0)</f>
        <v>0.1474716126012956</v>
      </c>
      <c r="M40" s="52">
        <f>IFERROR(H40/G40,0)</f>
        <v>6.3863278614796487E-2</v>
      </c>
      <c r="N40" s="50">
        <f>D40*250</f>
        <v>478250</v>
      </c>
      <c r="O40" s="53">
        <f t="shared" si="0"/>
        <v>14.975748262960984</v>
      </c>
    </row>
    <row r="41" spans="1:15" ht="15" thickBot="1" x14ac:dyDescent="0.35">
      <c r="A41" s="46" t="s">
        <v>19</v>
      </c>
      <c r="B41" s="1">
        <v>69372</v>
      </c>
      <c r="C41" s="2"/>
      <c r="D41" s="1">
        <v>4920</v>
      </c>
      <c r="E41" s="2"/>
      <c r="F41" s="1">
        <v>57183</v>
      </c>
      <c r="G41" s="1">
        <v>5419</v>
      </c>
      <c r="H41" s="2">
        <v>384</v>
      </c>
      <c r="I41" s="1">
        <v>373133</v>
      </c>
      <c r="J41" s="1">
        <v>29146</v>
      </c>
      <c r="K41" s="44"/>
      <c r="L41" s="51">
        <f>IFERROR(B41/I41,0)</f>
        <v>0.18591762186673386</v>
      </c>
      <c r="M41" s="52">
        <f>IFERROR(H41/G41,0)</f>
        <v>7.0861782616718952E-2</v>
      </c>
      <c r="N41" s="50">
        <f>D41*250</f>
        <v>1230000</v>
      </c>
      <c r="O41" s="53">
        <f t="shared" si="0"/>
        <v>16.730496453900709</v>
      </c>
    </row>
    <row r="42" spans="1:15" ht="14.5" thickBot="1" x14ac:dyDescent="0.35">
      <c r="A42" s="3" t="s">
        <v>51</v>
      </c>
      <c r="B42" s="2">
        <v>479</v>
      </c>
      <c r="C42" s="2"/>
      <c r="D42" s="2">
        <v>16</v>
      </c>
      <c r="E42" s="2"/>
      <c r="F42" s="2">
        <v>23</v>
      </c>
      <c r="G42" s="2">
        <v>448</v>
      </c>
      <c r="H42" s="2">
        <v>15</v>
      </c>
      <c r="I42" s="1">
        <v>30524</v>
      </c>
      <c r="J42" s="1">
        <v>28560</v>
      </c>
      <c r="K42" s="44"/>
      <c r="L42" s="51">
        <f>IFERROR(B42/I42,0)</f>
        <v>1.569256978115581E-2</v>
      </c>
      <c r="M42" s="52">
        <f>IFERROR(H42/G42,0)</f>
        <v>3.3482142857142856E-2</v>
      </c>
      <c r="N42" s="50">
        <f>D42*250</f>
        <v>4000</v>
      </c>
      <c r="O42" s="53">
        <f t="shared" si="0"/>
        <v>7.3507306889352817</v>
      </c>
    </row>
    <row r="43" spans="1:15" ht="15" thickBot="1" x14ac:dyDescent="0.35">
      <c r="A43" s="3" t="s">
        <v>29</v>
      </c>
      <c r="B43" s="1">
        <v>34137</v>
      </c>
      <c r="C43" s="2"/>
      <c r="D43" s="1">
        <v>1099</v>
      </c>
      <c r="E43" s="2"/>
      <c r="F43" s="1">
        <v>28767</v>
      </c>
      <c r="G43" s="1">
        <v>3999</v>
      </c>
      <c r="H43" s="2">
        <v>129</v>
      </c>
      <c r="I43" s="1">
        <v>241957</v>
      </c>
      <c r="J43" s="1">
        <v>28347</v>
      </c>
      <c r="K43" s="43"/>
      <c r="L43" s="51">
        <f>IFERROR(B43/I43,0)</f>
        <v>0.14108705265811694</v>
      </c>
      <c r="M43" s="52">
        <f>IFERROR(H43/G43,0)</f>
        <v>3.2258064516129031E-2</v>
      </c>
      <c r="N43" s="50">
        <f>D43*250</f>
        <v>274750</v>
      </c>
      <c r="O43" s="53">
        <f t="shared" si="0"/>
        <v>7.0484518264639542</v>
      </c>
    </row>
    <row r="44" spans="1:15" ht="14.5" thickBot="1" x14ac:dyDescent="0.35">
      <c r="A44" s="3" t="s">
        <v>24</v>
      </c>
      <c r="B44" s="1">
        <v>21220</v>
      </c>
      <c r="C44" s="2"/>
      <c r="D44" s="2">
        <v>745</v>
      </c>
      <c r="E44" s="2"/>
      <c r="F44" s="1">
        <v>8838</v>
      </c>
      <c r="G44" s="1">
        <v>2023</v>
      </c>
      <c r="H44" s="2">
        <v>71</v>
      </c>
      <c r="I44" s="1">
        <v>290645</v>
      </c>
      <c r="J44" s="1">
        <v>27712</v>
      </c>
      <c r="K44" s="44"/>
      <c r="L44" s="51">
        <f>IFERROR(B44/I44,0)</f>
        <v>7.3010029417330424E-2</v>
      </c>
      <c r="M44" s="52">
        <f>IFERROR(H44/G44,0)</f>
        <v>3.5096391497775582E-2</v>
      </c>
      <c r="N44" s="50">
        <f>D44*250</f>
        <v>186250</v>
      </c>
      <c r="O44" s="53">
        <f t="shared" si="0"/>
        <v>7.7770970782280866</v>
      </c>
    </row>
    <row r="45" spans="1:15" ht="15" thickBot="1" x14ac:dyDescent="0.35">
      <c r="A45" s="46" t="s">
        <v>15</v>
      </c>
      <c r="B45" s="1">
        <v>53507</v>
      </c>
      <c r="C45" s="2"/>
      <c r="D45" s="1">
        <v>1486</v>
      </c>
      <c r="E45" s="2"/>
      <c r="F45" s="1">
        <v>20236</v>
      </c>
      <c r="G45" s="1">
        <v>1845</v>
      </c>
      <c r="H45" s="2">
        <v>51</v>
      </c>
      <c r="I45" s="1">
        <v>800433</v>
      </c>
      <c r="J45" s="1">
        <v>27605</v>
      </c>
      <c r="K45" s="44"/>
      <c r="L45" s="51">
        <f>IFERROR(B45/I45,0)</f>
        <v>6.6847568753412218E-2</v>
      </c>
      <c r="M45" s="52">
        <f>IFERROR(H45/G45,0)</f>
        <v>2.7642276422764227E-2</v>
      </c>
      <c r="N45" s="50">
        <f>D45*250</f>
        <v>371500</v>
      </c>
      <c r="O45" s="53">
        <f t="shared" si="0"/>
        <v>5.9430168015399856</v>
      </c>
    </row>
    <row r="46" spans="1:15" ht="15" thickBot="1" x14ac:dyDescent="0.35">
      <c r="A46" s="3" t="s">
        <v>25</v>
      </c>
      <c r="B46" s="1">
        <v>9379</v>
      </c>
      <c r="C46" s="2"/>
      <c r="D46" s="2">
        <v>416</v>
      </c>
      <c r="E46" s="2"/>
      <c r="F46" s="1">
        <v>2920</v>
      </c>
      <c r="G46" s="1">
        <v>1822</v>
      </c>
      <c r="H46" s="2">
        <v>81</v>
      </c>
      <c r="I46" s="1">
        <v>138238</v>
      </c>
      <c r="J46" s="1">
        <v>26849</v>
      </c>
      <c r="K46" s="43"/>
      <c r="L46" s="51">
        <f>IFERROR(B46/I46,0)</f>
        <v>6.7846757042202582E-2</v>
      </c>
      <c r="M46" s="52">
        <f>IFERROR(H46/G46,0)</f>
        <v>4.4456641053787049E-2</v>
      </c>
      <c r="N46" s="50">
        <f>D46*250</f>
        <v>104000</v>
      </c>
      <c r="O46" s="53">
        <f t="shared" si="0"/>
        <v>10.088602196396204</v>
      </c>
    </row>
    <row r="47" spans="1:15" ht="15" thickBot="1" x14ac:dyDescent="0.35">
      <c r="A47" s="46" t="s">
        <v>21</v>
      </c>
      <c r="B47" s="1">
        <v>30212</v>
      </c>
      <c r="C47" s="2"/>
      <c r="D47" s="1">
        <v>1840</v>
      </c>
      <c r="E47" s="2"/>
      <c r="F47" s="1">
        <v>23409</v>
      </c>
      <c r="G47" s="1">
        <v>2585</v>
      </c>
      <c r="H47" s="2">
        <v>157</v>
      </c>
      <c r="I47" s="1">
        <v>309564</v>
      </c>
      <c r="J47" s="1">
        <v>26483</v>
      </c>
      <c r="K47" s="44"/>
      <c r="L47" s="51">
        <f>IFERROR(B47/I47,0)</f>
        <v>9.7595327622074915E-2</v>
      </c>
      <c r="M47" s="52">
        <f>IFERROR(H47/G47,0)</f>
        <v>6.0735009671179882E-2</v>
      </c>
      <c r="N47" s="50">
        <f>D47*250</f>
        <v>460000</v>
      </c>
      <c r="O47" s="53">
        <f t="shared" si="0"/>
        <v>14.225738117304383</v>
      </c>
    </row>
    <row r="48" spans="1:15" ht="15" thickBot="1" x14ac:dyDescent="0.35">
      <c r="A48" s="3" t="s">
        <v>35</v>
      </c>
      <c r="B48" s="1">
        <v>11655</v>
      </c>
      <c r="C48" s="2"/>
      <c r="D48" s="2">
        <v>672</v>
      </c>
      <c r="E48" s="2"/>
      <c r="F48" s="1">
        <v>8018</v>
      </c>
      <c r="G48" s="1">
        <v>1899</v>
      </c>
      <c r="H48" s="2">
        <v>109</v>
      </c>
      <c r="I48" s="1">
        <v>161984</v>
      </c>
      <c r="J48" s="1">
        <v>26393</v>
      </c>
      <c r="K48" s="43"/>
      <c r="L48" s="51">
        <f>IFERROR(B48/I48,0)</f>
        <v>7.195155077044646E-2</v>
      </c>
      <c r="M48" s="52">
        <f>IFERROR(H48/G48,0)</f>
        <v>5.7398630858346497E-2</v>
      </c>
      <c r="N48" s="50">
        <f>D48*250</f>
        <v>168000</v>
      </c>
      <c r="O48" s="53">
        <f t="shared" si="0"/>
        <v>13.414414414414415</v>
      </c>
    </row>
    <row r="49" spans="1:15" ht="14.5" thickBot="1" x14ac:dyDescent="0.35">
      <c r="A49" s="3" t="s">
        <v>37</v>
      </c>
      <c r="B49" s="1">
        <v>3817</v>
      </c>
      <c r="C49" s="2"/>
      <c r="D49" s="2">
        <v>145</v>
      </c>
      <c r="E49" s="2"/>
      <c r="F49" s="1">
        <v>2266</v>
      </c>
      <c r="G49" s="2">
        <v>905</v>
      </c>
      <c r="H49" s="2">
        <v>34</v>
      </c>
      <c r="I49" s="1">
        <v>105224</v>
      </c>
      <c r="J49" s="1">
        <v>24948</v>
      </c>
      <c r="K49" s="44"/>
      <c r="L49" s="51">
        <f>IFERROR(B49/I49,0)</f>
        <v>3.627499429787881E-2</v>
      </c>
      <c r="M49" s="52">
        <f>IFERROR(H49/G49,0)</f>
        <v>3.7569060773480663E-2</v>
      </c>
      <c r="N49" s="50">
        <f>D49*250</f>
        <v>36250</v>
      </c>
      <c r="O49" s="53">
        <f t="shared" si="0"/>
        <v>8.4969871626932143</v>
      </c>
    </row>
    <row r="50" spans="1:15" ht="15" thickBot="1" x14ac:dyDescent="0.35">
      <c r="A50" s="3" t="s">
        <v>45</v>
      </c>
      <c r="B50" s="1">
        <v>8673</v>
      </c>
      <c r="C50" s="2"/>
      <c r="D50" s="2">
        <v>204</v>
      </c>
      <c r="E50" s="2"/>
      <c r="F50" s="1">
        <v>5614</v>
      </c>
      <c r="G50" s="1">
        <v>2977</v>
      </c>
      <c r="H50" s="2">
        <v>70</v>
      </c>
      <c r="I50" s="1">
        <v>71203</v>
      </c>
      <c r="J50" s="1">
        <v>24441</v>
      </c>
      <c r="K50" s="43"/>
      <c r="L50" s="51">
        <f>IFERROR(B50/I50,0)</f>
        <v>0.12180666544948948</v>
      </c>
      <c r="M50" s="52">
        <f>IFERROR(H50/G50,0)</f>
        <v>2.3513604299630501E-2</v>
      </c>
      <c r="N50" s="50">
        <f>D50*250</f>
        <v>51000</v>
      </c>
      <c r="O50" s="53">
        <f t="shared" si="0"/>
        <v>4.8803182289865097</v>
      </c>
    </row>
    <row r="51" spans="1:15" ht="15" thickBot="1" x14ac:dyDescent="0.35">
      <c r="A51" s="3" t="s">
        <v>18</v>
      </c>
      <c r="B51" s="1">
        <v>23191</v>
      </c>
      <c r="C51" s="2"/>
      <c r="D51" s="1">
        <v>1310</v>
      </c>
      <c r="E51" s="2"/>
      <c r="F51" s="1">
        <v>20390</v>
      </c>
      <c r="G51" s="1">
        <v>4027</v>
      </c>
      <c r="H51" s="2">
        <v>227</v>
      </c>
      <c r="I51" s="1">
        <v>139937</v>
      </c>
      <c r="J51" s="1">
        <v>24300</v>
      </c>
      <c r="K51" s="43"/>
      <c r="L51" s="51">
        <f>IFERROR(B51/I51,0)</f>
        <v>0.16572457605922666</v>
      </c>
      <c r="M51" s="52">
        <f>IFERROR(H51/G51,0)</f>
        <v>5.6369505835609637E-2</v>
      </c>
      <c r="N51" s="50">
        <f>D51*250</f>
        <v>327500</v>
      </c>
      <c r="O51" s="53">
        <f t="shared" si="0"/>
        <v>13.121857617179078</v>
      </c>
    </row>
    <row r="52" spans="1:15" ht="14.5" thickBot="1" x14ac:dyDescent="0.35">
      <c r="A52" s="3" t="s">
        <v>49</v>
      </c>
      <c r="B52" s="1">
        <v>2534</v>
      </c>
      <c r="C52" s="2"/>
      <c r="D52" s="2">
        <v>77</v>
      </c>
      <c r="E52" s="2"/>
      <c r="F52" s="1">
        <v>1078</v>
      </c>
      <c r="G52" s="1">
        <v>1418</v>
      </c>
      <c r="H52" s="2">
        <v>43</v>
      </c>
      <c r="I52" s="1">
        <v>39362</v>
      </c>
      <c r="J52" s="1">
        <v>22026</v>
      </c>
      <c r="K52" s="44"/>
      <c r="L52" s="51">
        <f>IFERROR(B52/I52,0)</f>
        <v>6.4376810121436923E-2</v>
      </c>
      <c r="M52" s="52">
        <f>IFERROR(H52/G52,0)</f>
        <v>3.0324400564174896E-2</v>
      </c>
      <c r="N52" s="50">
        <f>D52*250</f>
        <v>19250</v>
      </c>
      <c r="O52" s="53">
        <f t="shared" si="0"/>
        <v>6.596685082872928</v>
      </c>
    </row>
    <row r="53" spans="1:15" ht="15" thickBot="1" x14ac:dyDescent="0.35">
      <c r="A53" s="3" t="s">
        <v>65</v>
      </c>
      <c r="B53" s="1">
        <v>2913</v>
      </c>
      <c r="C53" s="2"/>
      <c r="D53" s="2">
        <v>126</v>
      </c>
      <c r="E53" s="2"/>
      <c r="F53" s="1">
        <v>1937</v>
      </c>
      <c r="G53" s="2">
        <v>860</v>
      </c>
      <c r="H53" s="2">
        <v>37</v>
      </c>
      <c r="I53" s="1">
        <v>13022</v>
      </c>
      <c r="J53" s="1">
        <v>3845</v>
      </c>
      <c r="K53" s="43"/>
      <c r="L53" s="51">
        <f>IFERROR(B53/I53,0)</f>
        <v>0.22369835662724619</v>
      </c>
      <c r="M53" s="52">
        <f>IFERROR(H53/G53,0)</f>
        <v>4.3023255813953491E-2</v>
      </c>
      <c r="N53" s="50">
        <f>D53*250</f>
        <v>31500</v>
      </c>
      <c r="O53" s="53">
        <f t="shared" si="0"/>
        <v>9.8135942327497432</v>
      </c>
    </row>
    <row r="54" spans="1:15" ht="14.5" thickBot="1" x14ac:dyDescent="0.35">
      <c r="A54" s="3" t="s">
        <v>66</v>
      </c>
      <c r="B54" s="2">
        <v>69</v>
      </c>
      <c r="C54" s="2"/>
      <c r="D54" s="2">
        <v>6</v>
      </c>
      <c r="E54" s="2"/>
      <c r="F54" s="2">
        <v>2</v>
      </c>
      <c r="G54" s="2"/>
      <c r="H54" s="2"/>
      <c r="I54" s="1">
        <v>1384</v>
      </c>
      <c r="J54" s="2"/>
      <c r="K54" s="44"/>
      <c r="L54" s="51">
        <f>IFERROR(B54/I54,0)</f>
        <v>4.9855491329479772E-2</v>
      </c>
      <c r="M54" s="52">
        <f>IFERROR(H54/G54,0)</f>
        <v>0</v>
      </c>
      <c r="N54" s="50">
        <f>D54*250</f>
        <v>1500</v>
      </c>
      <c r="O54" s="53">
        <f t="shared" si="0"/>
        <v>20.739130434782609</v>
      </c>
    </row>
    <row r="55" spans="1:15" ht="14.5" thickBot="1" x14ac:dyDescent="0.35">
      <c r="A55" s="3" t="s">
        <v>64</v>
      </c>
      <c r="B55" s="2">
        <v>165</v>
      </c>
      <c r="C55" s="2"/>
      <c r="D55" s="2">
        <v>5</v>
      </c>
      <c r="E55" s="2"/>
      <c r="F55" s="2">
        <v>35</v>
      </c>
      <c r="G55" s="2"/>
      <c r="H55" s="2"/>
      <c r="I55" s="1">
        <v>4920</v>
      </c>
      <c r="J55" s="2"/>
      <c r="K55" s="44"/>
      <c r="L55" s="51">
        <f>IFERROR(B55/I55,0)</f>
        <v>3.3536585365853661E-2</v>
      </c>
      <c r="M55" s="52">
        <f>IFERROR(H55/G55,0)</f>
        <v>0</v>
      </c>
      <c r="N55" s="50">
        <f>D55*250</f>
        <v>1250</v>
      </c>
      <c r="O55" s="53">
        <f t="shared" si="0"/>
        <v>6.5757575757575761</v>
      </c>
    </row>
    <row r="56" spans="1:15" ht="15" thickBot="1" x14ac:dyDescent="0.35">
      <c r="A56" s="14" t="s">
        <v>67</v>
      </c>
      <c r="B56" s="15">
        <v>22</v>
      </c>
      <c r="C56" s="15"/>
      <c r="D56" s="15">
        <v>2</v>
      </c>
      <c r="E56" s="15"/>
      <c r="F56" s="15">
        <v>7</v>
      </c>
      <c r="G56" s="15"/>
      <c r="H56" s="15"/>
      <c r="I56" s="38">
        <v>3817</v>
      </c>
      <c r="J56" s="15"/>
      <c r="K56" s="60"/>
      <c r="L56" s="51">
        <f>IFERROR(B56/I56,0)</f>
        <v>5.763688760806916E-3</v>
      </c>
      <c r="M56" s="52">
        <f>IFERROR(H56/G56,0)</f>
        <v>0</v>
      </c>
      <c r="N56" s="50">
        <f>D56*250</f>
        <v>500</v>
      </c>
      <c r="O56" s="53">
        <f t="shared" si="0"/>
        <v>21.727272727272727</v>
      </c>
    </row>
    <row r="57" spans="1:15" ht="15" thickBot="1" x14ac:dyDescent="0.35">
      <c r="A57" s="3"/>
      <c r="B57" s="49">
        <f>SUM(B2:B56)</f>
        <v>1591528</v>
      </c>
      <c r="C57" s="2"/>
      <c r="D57" s="49">
        <f>SUM(D2:D56)</f>
        <v>95029</v>
      </c>
      <c r="E57" s="2"/>
      <c r="F57" s="49">
        <f>SUM(F2:F56)</f>
        <v>1131235</v>
      </c>
      <c r="G57" s="1"/>
      <c r="H57" s="2"/>
      <c r="I57" s="49">
        <f>SUM(I2:I56)</f>
        <v>13309865</v>
      </c>
      <c r="J57" s="1"/>
      <c r="K57" s="8"/>
      <c r="N57" s="49">
        <f>SUM(N2:N56)</f>
        <v>23757250</v>
      </c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7"/>
      <c r="L58" s="37"/>
    </row>
    <row r="59" spans="1:15" ht="13.5" thickBot="1" x14ac:dyDescent="0.35">
      <c r="A59" s="3"/>
      <c r="B59" s="1"/>
      <c r="C59" s="2"/>
      <c r="D59" s="2"/>
      <c r="E59" s="2"/>
      <c r="F59" s="1"/>
      <c r="G59" s="2"/>
      <c r="H59" s="2"/>
      <c r="I59" s="1"/>
      <c r="J59" s="1"/>
      <c r="K59" s="7"/>
      <c r="L59" s="37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7"/>
      <c r="L60" s="37"/>
    </row>
    <row r="61" spans="1:15" ht="13.5" thickBot="1" x14ac:dyDescent="0.35">
      <c r="A61" s="3"/>
      <c r="B61" s="1"/>
      <c r="C61" s="2"/>
      <c r="D61" s="2"/>
      <c r="E61" s="2"/>
      <c r="F61" s="1"/>
      <c r="G61" s="1"/>
      <c r="H61" s="2"/>
      <c r="I61" s="1"/>
      <c r="J61" s="1"/>
      <c r="K61" s="7"/>
      <c r="L61" s="37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8"/>
      <c r="L62" s="37"/>
    </row>
    <row r="63" spans="1:15" ht="15" thickBot="1" x14ac:dyDescent="0.35">
      <c r="A63" s="3"/>
      <c r="B63" s="2"/>
      <c r="C63" s="2"/>
      <c r="D63" s="2"/>
      <c r="E63" s="2"/>
      <c r="F63" s="2"/>
      <c r="G63" s="2"/>
      <c r="H63" s="2"/>
      <c r="I63" s="1"/>
      <c r="J63" s="1"/>
      <c r="K63" s="8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7"/>
    </row>
    <row r="65" spans="1:12" ht="13.5" thickBot="1" x14ac:dyDescent="0.35">
      <c r="A65" s="3"/>
      <c r="B65" s="1"/>
      <c r="C65" s="2"/>
      <c r="D65" s="2"/>
      <c r="E65" s="2"/>
      <c r="F65" s="1"/>
      <c r="G65" s="2"/>
      <c r="H65" s="2"/>
      <c r="I65" s="1"/>
      <c r="J65" s="1"/>
      <c r="K65" s="7"/>
      <c r="L65" s="37"/>
    </row>
    <row r="66" spans="1:12" ht="13.5" thickBot="1" x14ac:dyDescent="0.35">
      <c r="A66" s="3"/>
      <c r="B66" s="2"/>
      <c r="C66" s="2"/>
      <c r="D66" s="2"/>
      <c r="E66" s="2"/>
      <c r="F66" s="2"/>
      <c r="G66" s="2"/>
      <c r="H66" s="2"/>
      <c r="I66" s="1"/>
      <c r="J66" s="1"/>
      <c r="K66" s="7"/>
      <c r="L66" s="37"/>
    </row>
    <row r="67" spans="1:12" ht="13.5" thickBot="1" x14ac:dyDescent="0.35">
      <c r="A67" s="14"/>
      <c r="B67" s="15"/>
      <c r="C67" s="15"/>
      <c r="D67" s="15"/>
      <c r="E67" s="15"/>
      <c r="F67" s="15"/>
      <c r="G67" s="15"/>
      <c r="H67" s="15"/>
      <c r="I67" s="38"/>
      <c r="J67" s="38"/>
      <c r="K67" s="39"/>
    </row>
  </sheetData>
  <autoFilter ref="A1:N56" xr:uid="{0FFC770D-E812-4BB2-BFE4-43D655F753EE}">
    <sortState xmlns:xlrd2="http://schemas.microsoft.com/office/spreadsheetml/2017/richdata2" ref="A2:N57">
      <sortCondition descending="1" ref="J1:J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4" r:id="rId1" display="https://www.worldometers.info/coronavirus/usa/new-york/" xr:uid="{DE23B909-63BC-41AD-9922-318914B09A76}"/>
    <hyperlink ref="A8" r:id="rId2" display="https://www.worldometers.info/coronavirus/usa/new-jersey/" xr:uid="{B6DA2A1D-BC94-4ECC-BBB2-DF4250853C7E}"/>
    <hyperlink ref="A6" r:id="rId3" display="https://www.worldometers.info/coronavirus/usa/massachusetts/" xr:uid="{049514E9-31E2-4DAF-9A34-126420DEBE37}"/>
    <hyperlink ref="A28" r:id="rId4" display="https://www.worldometers.info/coronavirus/usa/california/" xr:uid="{2BB8B4F1-025A-41A1-99D1-479D973D02AF}"/>
    <hyperlink ref="A41" r:id="rId5" display="https://www.worldometers.info/coronavirus/usa/pennsylvania/" xr:uid="{A1F1A90F-379B-4592-BAA0-EDE3BA849C8D}"/>
    <hyperlink ref="A45" r:id="rId6" display="https://www.worldometers.info/coronavirus/usa/texas/" xr:uid="{555227A2-0901-4768-BBE0-FEC24BDE53DA}"/>
    <hyperlink ref="A24" r:id="rId7" display="https://www.worldometers.info/coronavirus/usa/florida/" xr:uid="{078405D4-2B28-40A6-93B4-79637FE2139D}"/>
    <hyperlink ref="A7" r:id="rId8" display="https://www.worldometers.info/coronavirus/usa/louisiana/" xr:uid="{8D58FCD2-1EC2-4118-A6C0-BC094E4F87FE}"/>
    <hyperlink ref="A47" r:id="rId9" display="https://www.worldometers.info/coronavirus/usa/ohio/" xr:uid="{84D0ACDA-6AA1-4A7B-93CF-F3F619D70B94}"/>
    <hyperlink ref="A22" r:id="rId10" display="https://www.worldometers.info/coronavirus/usa/washington/" xr:uid="{24EFE5F4-2DAE-43A7-B06C-9AD94E80325D}"/>
  </hyperlinks>
  <pageMargins left="0.7" right="0.7" top="0.75" bottom="0.75" header="0.3" footer="0.3"/>
  <pageSetup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9" workbookViewId="0">
      <selection activeCell="A2" sqref="A2:B56"/>
    </sheetView>
  </sheetViews>
  <sheetFormatPr defaultRowHeight="14.5" x14ac:dyDescent="0.35"/>
  <cols>
    <col min="1" max="1" width="13.81640625" customWidth="1"/>
    <col min="2" max="2" width="8.7265625" style="45"/>
  </cols>
  <sheetData>
    <row r="1" spans="1:2" ht="15" thickBot="1" x14ac:dyDescent="0.4"/>
    <row r="2" spans="1:2" ht="15" thickBot="1" x14ac:dyDescent="0.4">
      <c r="A2" s="3" t="s">
        <v>36</v>
      </c>
      <c r="B2" s="40">
        <v>529</v>
      </c>
    </row>
    <row r="3" spans="1:2" ht="15" thickBot="1" x14ac:dyDescent="0.4">
      <c r="A3" s="3" t="s">
        <v>52</v>
      </c>
      <c r="B3" s="40">
        <v>10</v>
      </c>
    </row>
    <row r="4" spans="1:2" ht="15" thickBot="1" x14ac:dyDescent="0.4">
      <c r="A4" s="3" t="s">
        <v>33</v>
      </c>
      <c r="B4" s="40">
        <v>763</v>
      </c>
    </row>
    <row r="5" spans="1:2" ht="15" thickBot="1" x14ac:dyDescent="0.4">
      <c r="A5" s="3" t="s">
        <v>34</v>
      </c>
      <c r="B5" s="40">
        <v>110</v>
      </c>
    </row>
    <row r="6" spans="1:2" ht="15" thickBot="1" x14ac:dyDescent="0.4">
      <c r="A6" s="46" t="s">
        <v>10</v>
      </c>
      <c r="B6" s="40">
        <v>3623</v>
      </c>
    </row>
    <row r="7" spans="1:2" ht="15" thickBot="1" x14ac:dyDescent="0.4">
      <c r="A7" s="3" t="s">
        <v>18</v>
      </c>
      <c r="B7" s="40">
        <v>1310</v>
      </c>
    </row>
    <row r="8" spans="1:2" ht="15" thickBot="1" x14ac:dyDescent="0.4">
      <c r="A8" s="3" t="s">
        <v>23</v>
      </c>
      <c r="B8" s="40">
        <v>3582</v>
      </c>
    </row>
    <row r="9" spans="1:2" ht="15" thickBot="1" x14ac:dyDescent="0.4">
      <c r="A9" s="3" t="s">
        <v>43</v>
      </c>
      <c r="B9" s="40">
        <v>317</v>
      </c>
    </row>
    <row r="10" spans="1:2" ht="21.5" thickBot="1" x14ac:dyDescent="0.4">
      <c r="A10" s="3" t="s">
        <v>63</v>
      </c>
      <c r="B10" s="40">
        <v>412</v>
      </c>
    </row>
    <row r="11" spans="1:2" ht="15" thickBot="1" x14ac:dyDescent="0.4">
      <c r="A11" s="46" t="s">
        <v>13</v>
      </c>
      <c r="B11" s="40">
        <v>2145</v>
      </c>
    </row>
    <row r="12" spans="1:2" ht="15" thickBot="1" x14ac:dyDescent="0.4">
      <c r="A12" s="3" t="s">
        <v>16</v>
      </c>
      <c r="B12" s="40">
        <v>1775</v>
      </c>
    </row>
    <row r="13" spans="1:2" ht="15" thickBot="1" x14ac:dyDescent="0.4">
      <c r="A13" s="3" t="s">
        <v>64</v>
      </c>
      <c r="B13" s="40">
        <v>5</v>
      </c>
    </row>
    <row r="14" spans="1:2" ht="15" thickBot="1" x14ac:dyDescent="0.4">
      <c r="A14" s="3" t="s">
        <v>47</v>
      </c>
      <c r="B14" s="40">
        <v>17</v>
      </c>
    </row>
    <row r="15" spans="1:2" ht="15" thickBot="1" x14ac:dyDescent="0.4">
      <c r="A15" s="3" t="s">
        <v>49</v>
      </c>
      <c r="B15" s="40">
        <v>77</v>
      </c>
    </row>
    <row r="16" spans="1:2" ht="15" thickBot="1" x14ac:dyDescent="0.4">
      <c r="A16" s="3" t="s">
        <v>12</v>
      </c>
      <c r="B16" s="40">
        <v>4607</v>
      </c>
    </row>
    <row r="17" spans="1:2" ht="15" thickBot="1" x14ac:dyDescent="0.4">
      <c r="A17" s="3" t="s">
        <v>27</v>
      </c>
      <c r="B17" s="40">
        <v>1913</v>
      </c>
    </row>
    <row r="18" spans="1:2" ht="15" thickBot="1" x14ac:dyDescent="0.4">
      <c r="A18" s="3" t="s">
        <v>41</v>
      </c>
      <c r="B18" s="40">
        <v>418</v>
      </c>
    </row>
    <row r="19" spans="1:2" ht="15" thickBot="1" x14ac:dyDescent="0.4">
      <c r="A19" s="3" t="s">
        <v>45</v>
      </c>
      <c r="B19" s="40">
        <v>204</v>
      </c>
    </row>
    <row r="20" spans="1:2" ht="15" thickBot="1" x14ac:dyDescent="0.4">
      <c r="A20" s="3" t="s">
        <v>38</v>
      </c>
      <c r="B20" s="40">
        <v>386</v>
      </c>
    </row>
    <row r="21" spans="1:2" ht="15" thickBot="1" x14ac:dyDescent="0.4">
      <c r="A21" s="46" t="s">
        <v>14</v>
      </c>
      <c r="B21" s="40">
        <v>2629</v>
      </c>
    </row>
    <row r="22" spans="1:2" ht="15" thickBot="1" x14ac:dyDescent="0.4">
      <c r="A22" s="3" t="s">
        <v>39</v>
      </c>
      <c r="B22" s="40">
        <v>73</v>
      </c>
    </row>
    <row r="23" spans="1:2" ht="15" thickBot="1" x14ac:dyDescent="0.4">
      <c r="A23" s="3" t="s">
        <v>26</v>
      </c>
      <c r="B23" s="40">
        <v>2159</v>
      </c>
    </row>
    <row r="24" spans="1:2" ht="15" thickBot="1" x14ac:dyDescent="0.4">
      <c r="A24" s="46" t="s">
        <v>17</v>
      </c>
      <c r="B24" s="40">
        <v>6148</v>
      </c>
    </row>
    <row r="25" spans="1:2" ht="15" thickBot="1" x14ac:dyDescent="0.4">
      <c r="A25" s="3" t="s">
        <v>11</v>
      </c>
      <c r="B25" s="40">
        <v>5129</v>
      </c>
    </row>
    <row r="26" spans="1:2" ht="15" thickBot="1" x14ac:dyDescent="0.4">
      <c r="A26" s="3" t="s">
        <v>32</v>
      </c>
      <c r="B26" s="40">
        <v>818</v>
      </c>
    </row>
    <row r="27" spans="1:2" ht="15" thickBot="1" x14ac:dyDescent="0.4">
      <c r="A27" s="3" t="s">
        <v>30</v>
      </c>
      <c r="B27" s="40">
        <v>580</v>
      </c>
    </row>
    <row r="28" spans="1:2" ht="15" thickBot="1" x14ac:dyDescent="0.4">
      <c r="A28" s="3" t="s">
        <v>35</v>
      </c>
      <c r="B28" s="40">
        <v>672</v>
      </c>
    </row>
    <row r="29" spans="1:2" ht="15" thickBot="1" x14ac:dyDescent="0.4">
      <c r="A29" s="3" t="s">
        <v>51</v>
      </c>
      <c r="B29" s="40">
        <v>16</v>
      </c>
    </row>
    <row r="30" spans="1:2" ht="15" thickBot="1" x14ac:dyDescent="0.4">
      <c r="A30" s="3" t="s">
        <v>50</v>
      </c>
      <c r="B30" s="40">
        <v>143</v>
      </c>
    </row>
    <row r="31" spans="1:2" ht="15" thickBot="1" x14ac:dyDescent="0.4">
      <c r="A31" s="3" t="s">
        <v>31</v>
      </c>
      <c r="B31" s="40">
        <v>381</v>
      </c>
    </row>
    <row r="32" spans="1:2" ht="15" thickBot="1" x14ac:dyDescent="0.4">
      <c r="A32" s="3" t="s">
        <v>42</v>
      </c>
      <c r="B32" s="40">
        <v>199</v>
      </c>
    </row>
    <row r="33" spans="1:2" ht="15" thickBot="1" x14ac:dyDescent="0.4">
      <c r="A33" s="46" t="s">
        <v>8</v>
      </c>
      <c r="B33" s="40">
        <v>10852</v>
      </c>
    </row>
    <row r="34" spans="1:2" ht="15" thickBot="1" x14ac:dyDescent="0.4">
      <c r="A34" s="3" t="s">
        <v>44</v>
      </c>
      <c r="B34" s="40">
        <v>294</v>
      </c>
    </row>
    <row r="35" spans="1:2" ht="15" thickBot="1" x14ac:dyDescent="0.4">
      <c r="A35" s="46" t="s">
        <v>7</v>
      </c>
      <c r="B35" s="40">
        <v>28885</v>
      </c>
    </row>
    <row r="36" spans="1:2" ht="15" thickBot="1" x14ac:dyDescent="0.4">
      <c r="A36" s="3" t="s">
        <v>24</v>
      </c>
      <c r="B36" s="40">
        <v>745</v>
      </c>
    </row>
    <row r="37" spans="1:2" ht="15" thickBot="1" x14ac:dyDescent="0.4">
      <c r="A37" s="3" t="s">
        <v>53</v>
      </c>
      <c r="B37" s="40">
        <v>51</v>
      </c>
    </row>
    <row r="38" spans="1:2" ht="21.5" thickBot="1" x14ac:dyDescent="0.4">
      <c r="A38" s="3" t="s">
        <v>67</v>
      </c>
      <c r="B38" s="40">
        <v>2</v>
      </c>
    </row>
    <row r="39" spans="1:2" ht="15" thickBot="1" x14ac:dyDescent="0.4">
      <c r="A39" s="46" t="s">
        <v>21</v>
      </c>
      <c r="B39" s="40">
        <v>1840</v>
      </c>
    </row>
    <row r="40" spans="1:2" ht="15" thickBot="1" x14ac:dyDescent="0.4">
      <c r="A40" s="3" t="s">
        <v>46</v>
      </c>
      <c r="B40" s="40">
        <v>304</v>
      </c>
    </row>
    <row r="41" spans="1:2" ht="15" thickBot="1" x14ac:dyDescent="0.4">
      <c r="A41" s="3" t="s">
        <v>37</v>
      </c>
      <c r="B41" s="40">
        <v>145</v>
      </c>
    </row>
    <row r="42" spans="1:2" ht="15" thickBot="1" x14ac:dyDescent="0.4">
      <c r="A42" s="46" t="s">
        <v>19</v>
      </c>
      <c r="B42" s="40">
        <v>4920</v>
      </c>
    </row>
    <row r="43" spans="1:2" ht="15" thickBot="1" x14ac:dyDescent="0.4">
      <c r="A43" s="3" t="s">
        <v>65</v>
      </c>
      <c r="B43" s="40">
        <v>126</v>
      </c>
    </row>
    <row r="44" spans="1:2" ht="15" thickBot="1" x14ac:dyDescent="0.4">
      <c r="A44" s="3" t="s">
        <v>40</v>
      </c>
      <c r="B44" s="40">
        <v>556</v>
      </c>
    </row>
    <row r="45" spans="1:2" ht="15" thickBot="1" x14ac:dyDescent="0.4">
      <c r="A45" s="3" t="s">
        <v>25</v>
      </c>
      <c r="B45" s="40">
        <v>416</v>
      </c>
    </row>
    <row r="46" spans="1:2" ht="15" thickBot="1" x14ac:dyDescent="0.4">
      <c r="A46" s="3" t="s">
        <v>54</v>
      </c>
      <c r="B46" s="40">
        <v>48</v>
      </c>
    </row>
    <row r="47" spans="1:2" ht="15" thickBot="1" x14ac:dyDescent="0.4">
      <c r="A47" s="3" t="s">
        <v>20</v>
      </c>
      <c r="B47" s="40">
        <v>313</v>
      </c>
    </row>
    <row r="48" spans="1:2" ht="15" thickBot="1" x14ac:dyDescent="0.4">
      <c r="A48" s="46" t="s">
        <v>15</v>
      </c>
      <c r="B48" s="40">
        <v>1486</v>
      </c>
    </row>
    <row r="49" spans="1:2" ht="21.5" thickBot="1" x14ac:dyDescent="0.4">
      <c r="A49" s="3" t="s">
        <v>66</v>
      </c>
      <c r="B49" s="40">
        <v>6</v>
      </c>
    </row>
    <row r="50" spans="1:2" ht="15" thickBot="1" x14ac:dyDescent="0.4">
      <c r="A50" s="3" t="s">
        <v>28</v>
      </c>
      <c r="B50" s="40">
        <v>92</v>
      </c>
    </row>
    <row r="51" spans="1:2" ht="15" thickBot="1" x14ac:dyDescent="0.4">
      <c r="A51" s="3" t="s">
        <v>48</v>
      </c>
      <c r="B51" s="40">
        <v>54</v>
      </c>
    </row>
    <row r="52" spans="1:2" ht="15" thickBot="1" x14ac:dyDescent="0.4">
      <c r="A52" s="3" t="s">
        <v>29</v>
      </c>
      <c r="B52" s="40">
        <v>1099</v>
      </c>
    </row>
    <row r="53" spans="1:2" ht="15" thickBot="1" x14ac:dyDescent="0.4">
      <c r="A53" s="46" t="s">
        <v>9</v>
      </c>
      <c r="B53" s="40">
        <v>1075</v>
      </c>
    </row>
    <row r="54" spans="1:2" ht="15" thickBot="1" x14ac:dyDescent="0.4">
      <c r="A54" s="3" t="s">
        <v>56</v>
      </c>
      <c r="B54" s="40">
        <v>71</v>
      </c>
    </row>
    <row r="55" spans="1:2" ht="15" thickBot="1" x14ac:dyDescent="0.4">
      <c r="A55" s="3" t="s">
        <v>22</v>
      </c>
      <c r="B55" s="40">
        <v>487</v>
      </c>
    </row>
    <row r="56" spans="1:2" ht="15" thickBot="1" x14ac:dyDescent="0.4">
      <c r="A56" s="14" t="s">
        <v>55</v>
      </c>
      <c r="B56" s="41">
        <v>12</v>
      </c>
    </row>
    <row r="57" spans="1:2" ht="15" thickBot="1" x14ac:dyDescent="0.4">
      <c r="A57" s="3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4"/>
    </row>
  </sheetData>
  <autoFilter ref="A1:A56" xr:uid="{1D19E26B-1765-4516-BAF0-E2894C03DB8E}"/>
  <hyperlinks>
    <hyperlink ref="A35" r:id="rId1" display="https://www.worldometers.info/coronavirus/usa/new-york/" xr:uid="{BAE1156C-197D-4F67-A296-FC1CCCBAFB6F}"/>
    <hyperlink ref="A33" r:id="rId2" display="https://www.worldometers.info/coronavirus/usa/new-jersey/" xr:uid="{FF8702FC-856F-4F2B-A5CB-F5F1E27570CF}"/>
    <hyperlink ref="A24" r:id="rId3" display="https://www.worldometers.info/coronavirus/usa/massachusetts/" xr:uid="{6AECB9E0-4FD1-44AF-AE87-3936FE234A34}"/>
    <hyperlink ref="A6" r:id="rId4" display="https://www.worldometers.info/coronavirus/usa/california/" xr:uid="{B57C6C2B-5CD1-4ADF-9AA0-3939909D374E}"/>
    <hyperlink ref="A42" r:id="rId5" display="https://www.worldometers.info/coronavirus/usa/pennsylvania/" xr:uid="{DF2BD2DE-D24E-40D0-BBC4-105DBD628E70}"/>
    <hyperlink ref="A48" r:id="rId6" display="https://www.worldometers.info/coronavirus/usa/texas/" xr:uid="{0F769209-924D-4526-A935-8B851668EE98}"/>
    <hyperlink ref="A11" r:id="rId7" display="https://www.worldometers.info/coronavirus/usa/florida/" xr:uid="{F8FFC918-0555-496E-AF5C-F70C44C1979E}"/>
    <hyperlink ref="A21" r:id="rId8" display="https://www.worldometers.info/coronavirus/usa/louisiana/" xr:uid="{003302C4-025C-4314-9F39-F57941F2FD2B}"/>
    <hyperlink ref="A39" r:id="rId9" display="https://www.worldometers.info/coronavirus/usa/ohio/" xr:uid="{A10F80AD-9B25-45CB-934C-F64CC2847C26}"/>
    <hyperlink ref="A53" r:id="rId10" display="https://www.worldometers.info/coronavirus/usa/washington/" xr:uid="{083F4DC8-2448-42E3-B50C-9F9331EAD38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workbookViewId="0">
      <selection activeCell="C54" sqref="C2:C54"/>
    </sheetView>
  </sheetViews>
  <sheetFormatPr defaultRowHeight="12.5" x14ac:dyDescent="0.35"/>
  <cols>
    <col min="1" max="2" width="16.6328125" style="36" bestFit="1" customWidth="1"/>
    <col min="3" max="3" width="10" style="42" bestFit="1" customWidth="1"/>
    <col min="4" max="16384" width="8.7265625" style="36"/>
  </cols>
  <sheetData>
    <row r="1" spans="1:3" ht="13" thickBot="1" x14ac:dyDescent="0.4">
      <c r="A1" s="36" t="s">
        <v>97</v>
      </c>
      <c r="C1" s="42" t="s">
        <v>96</v>
      </c>
    </row>
    <row r="2" spans="1:3" ht="13" thickBot="1" x14ac:dyDescent="0.4">
      <c r="A2" s="36" t="s">
        <v>36</v>
      </c>
      <c r="B2" s="3" t="s">
        <v>36</v>
      </c>
      <c r="C2" s="40">
        <v>529</v>
      </c>
    </row>
    <row r="3" spans="1:3" ht="13" thickBot="1" x14ac:dyDescent="0.4">
      <c r="B3" s="3" t="s">
        <v>52</v>
      </c>
      <c r="C3" s="40">
        <v>10</v>
      </c>
    </row>
    <row r="4" spans="1:3" ht="13" thickBot="1" x14ac:dyDescent="0.4">
      <c r="A4" s="36" t="s">
        <v>33</v>
      </c>
      <c r="B4" s="3" t="s">
        <v>33</v>
      </c>
      <c r="C4" s="40">
        <v>763</v>
      </c>
    </row>
    <row r="5" spans="1:3" ht="13" thickBot="1" x14ac:dyDescent="0.4">
      <c r="A5" s="36" t="s">
        <v>34</v>
      </c>
      <c r="B5" s="3" t="s">
        <v>34</v>
      </c>
      <c r="C5" s="40">
        <v>110</v>
      </c>
    </row>
    <row r="6" spans="1:3" ht="15" thickBot="1" x14ac:dyDescent="0.4">
      <c r="A6" s="36" t="s">
        <v>10</v>
      </c>
      <c r="B6" s="46" t="s">
        <v>10</v>
      </c>
      <c r="C6" s="40">
        <v>3623</v>
      </c>
    </row>
    <row r="7" spans="1:3" ht="13" thickBot="1" x14ac:dyDescent="0.4">
      <c r="A7" s="36" t="s">
        <v>18</v>
      </c>
      <c r="B7" s="3" t="s">
        <v>18</v>
      </c>
      <c r="C7" s="40">
        <v>1310</v>
      </c>
    </row>
    <row r="8" spans="1:3" ht="13" thickBot="1" x14ac:dyDescent="0.4">
      <c r="A8" s="36" t="s">
        <v>23</v>
      </c>
      <c r="B8" s="3" t="s">
        <v>23</v>
      </c>
      <c r="C8" s="40">
        <v>3582</v>
      </c>
    </row>
    <row r="9" spans="1:3" ht="13" thickBot="1" x14ac:dyDescent="0.4">
      <c r="A9" s="36" t="s">
        <v>43</v>
      </c>
      <c r="B9" s="3" t="s">
        <v>43</v>
      </c>
      <c r="C9" s="40">
        <v>317</v>
      </c>
    </row>
    <row r="10" spans="1:3" ht="13" thickBot="1" x14ac:dyDescent="0.4">
      <c r="A10" s="36" t="s">
        <v>95</v>
      </c>
      <c r="B10" s="3" t="s">
        <v>63</v>
      </c>
      <c r="C10" s="40">
        <v>412</v>
      </c>
    </row>
    <row r="11" spans="1:3" ht="15" thickBot="1" x14ac:dyDescent="0.4">
      <c r="A11" s="36" t="s">
        <v>13</v>
      </c>
      <c r="B11" s="46" t="s">
        <v>13</v>
      </c>
      <c r="C11" s="40">
        <v>2145</v>
      </c>
    </row>
    <row r="12" spans="1:3" ht="13" thickBot="1" x14ac:dyDescent="0.4">
      <c r="A12" s="36" t="s">
        <v>16</v>
      </c>
      <c r="B12" s="3" t="s">
        <v>16</v>
      </c>
      <c r="C12" s="40">
        <v>1775</v>
      </c>
    </row>
    <row r="13" spans="1:3" ht="13" thickBot="1" x14ac:dyDescent="0.4">
      <c r="A13" s="36" t="s">
        <v>64</v>
      </c>
      <c r="B13" s="3" t="s">
        <v>64</v>
      </c>
      <c r="C13" s="40">
        <v>5</v>
      </c>
    </row>
    <row r="14" spans="1:3" ht="13" thickBot="1" x14ac:dyDescent="0.4">
      <c r="B14" s="3" t="s">
        <v>47</v>
      </c>
      <c r="C14" s="40">
        <v>17</v>
      </c>
    </row>
    <row r="15" spans="1:3" ht="13" thickBot="1" x14ac:dyDescent="0.4">
      <c r="A15" s="36" t="s">
        <v>49</v>
      </c>
      <c r="B15" s="3" t="s">
        <v>49</v>
      </c>
      <c r="C15" s="40">
        <v>77</v>
      </c>
    </row>
    <row r="16" spans="1:3" ht="13" thickBot="1" x14ac:dyDescent="0.4">
      <c r="A16" s="36" t="s">
        <v>12</v>
      </c>
      <c r="B16" s="3" t="s">
        <v>12</v>
      </c>
      <c r="C16" s="40">
        <v>4607</v>
      </c>
    </row>
    <row r="17" spans="1:3" ht="13" thickBot="1" x14ac:dyDescent="0.4">
      <c r="A17" s="36" t="s">
        <v>27</v>
      </c>
      <c r="B17" s="3" t="s">
        <v>27</v>
      </c>
      <c r="C17" s="40">
        <v>1913</v>
      </c>
    </row>
    <row r="18" spans="1:3" ht="13" thickBot="1" x14ac:dyDescent="0.4">
      <c r="A18" s="36" t="s">
        <v>41</v>
      </c>
      <c r="B18" s="3" t="s">
        <v>41</v>
      </c>
      <c r="C18" s="40">
        <v>418</v>
      </c>
    </row>
    <row r="19" spans="1:3" ht="13" thickBot="1" x14ac:dyDescent="0.4">
      <c r="A19" s="36" t="s">
        <v>45</v>
      </c>
      <c r="B19" s="3" t="s">
        <v>45</v>
      </c>
      <c r="C19" s="40">
        <v>204</v>
      </c>
    </row>
    <row r="20" spans="1:3" ht="13" thickBot="1" x14ac:dyDescent="0.4">
      <c r="A20" s="36" t="s">
        <v>38</v>
      </c>
      <c r="B20" s="3" t="s">
        <v>38</v>
      </c>
      <c r="C20" s="40">
        <v>386</v>
      </c>
    </row>
    <row r="21" spans="1:3" ht="15" thickBot="1" x14ac:dyDescent="0.4">
      <c r="A21" s="36" t="s">
        <v>14</v>
      </c>
      <c r="B21" s="46" t="s">
        <v>14</v>
      </c>
      <c r="C21" s="40">
        <v>2629</v>
      </c>
    </row>
    <row r="22" spans="1:3" ht="13" thickBot="1" x14ac:dyDescent="0.4">
      <c r="B22" s="3" t="s">
        <v>39</v>
      </c>
      <c r="C22" s="40">
        <v>73</v>
      </c>
    </row>
    <row r="23" spans="1:3" ht="13" thickBot="1" x14ac:dyDescent="0.4">
      <c r="A23" s="36" t="s">
        <v>26</v>
      </c>
      <c r="B23" s="3" t="s">
        <v>26</v>
      </c>
      <c r="C23" s="40">
        <v>2159</v>
      </c>
    </row>
    <row r="24" spans="1:3" ht="15" thickBot="1" x14ac:dyDescent="0.4">
      <c r="A24" s="36" t="s">
        <v>17</v>
      </c>
      <c r="B24" s="46" t="s">
        <v>17</v>
      </c>
      <c r="C24" s="40">
        <v>6148</v>
      </c>
    </row>
    <row r="25" spans="1:3" ht="13" thickBot="1" x14ac:dyDescent="0.4">
      <c r="A25" s="36" t="s">
        <v>11</v>
      </c>
      <c r="B25" s="3" t="s">
        <v>11</v>
      </c>
      <c r="C25" s="40">
        <v>5129</v>
      </c>
    </row>
    <row r="26" spans="1:3" ht="13" thickBot="1" x14ac:dyDescent="0.4">
      <c r="A26" s="36" t="s">
        <v>32</v>
      </c>
      <c r="B26" s="3" t="s">
        <v>32</v>
      </c>
      <c r="C26" s="40">
        <v>818</v>
      </c>
    </row>
    <row r="27" spans="1:3" ht="13" thickBot="1" x14ac:dyDescent="0.4">
      <c r="A27" s="36" t="s">
        <v>30</v>
      </c>
      <c r="B27" s="3" t="s">
        <v>30</v>
      </c>
      <c r="C27" s="40">
        <v>580</v>
      </c>
    </row>
    <row r="28" spans="1:3" ht="13" thickBot="1" x14ac:dyDescent="0.4">
      <c r="A28" s="36" t="s">
        <v>35</v>
      </c>
      <c r="B28" s="3" t="s">
        <v>35</v>
      </c>
      <c r="C28" s="40">
        <v>672</v>
      </c>
    </row>
    <row r="29" spans="1:3" ht="13" thickBot="1" x14ac:dyDescent="0.4">
      <c r="B29" s="3" t="s">
        <v>51</v>
      </c>
      <c r="C29" s="40">
        <v>16</v>
      </c>
    </row>
    <row r="30" spans="1:3" ht="13" thickBot="1" x14ac:dyDescent="0.4">
      <c r="B30" s="3" t="s">
        <v>50</v>
      </c>
      <c r="C30" s="40">
        <v>143</v>
      </c>
    </row>
    <row r="31" spans="1:3" ht="13" thickBot="1" x14ac:dyDescent="0.4">
      <c r="A31" s="36" t="s">
        <v>31</v>
      </c>
      <c r="B31" s="3" t="s">
        <v>31</v>
      </c>
      <c r="C31" s="40">
        <v>381</v>
      </c>
    </row>
    <row r="32" spans="1:3" ht="13" thickBot="1" x14ac:dyDescent="0.4">
      <c r="A32" s="36" t="s">
        <v>42</v>
      </c>
      <c r="B32" s="3" t="s">
        <v>42</v>
      </c>
      <c r="C32" s="40">
        <v>199</v>
      </c>
    </row>
    <row r="33" spans="1:3" ht="15" thickBot="1" x14ac:dyDescent="0.4">
      <c r="A33" s="36" t="s">
        <v>8</v>
      </c>
      <c r="B33" s="46" t="s">
        <v>8</v>
      </c>
      <c r="C33" s="40">
        <v>10852</v>
      </c>
    </row>
    <row r="34" spans="1:3" ht="13" thickBot="1" x14ac:dyDescent="0.4">
      <c r="A34" s="36" t="s">
        <v>44</v>
      </c>
      <c r="B34" s="3" t="s">
        <v>44</v>
      </c>
      <c r="C34" s="40">
        <v>294</v>
      </c>
    </row>
    <row r="35" spans="1:3" ht="15" thickBot="1" x14ac:dyDescent="0.4">
      <c r="A35" s="36" t="s">
        <v>7</v>
      </c>
      <c r="B35" s="46" t="s">
        <v>7</v>
      </c>
      <c r="C35" s="40">
        <v>28885</v>
      </c>
    </row>
    <row r="36" spans="1:3" ht="13" thickBot="1" x14ac:dyDescent="0.4">
      <c r="A36" s="36" t="s">
        <v>24</v>
      </c>
      <c r="B36" s="3" t="s">
        <v>24</v>
      </c>
      <c r="C36" s="40">
        <v>745</v>
      </c>
    </row>
    <row r="37" spans="1:3" ht="13" thickBot="1" x14ac:dyDescent="0.4">
      <c r="B37" s="3" t="s">
        <v>53</v>
      </c>
      <c r="C37" s="40">
        <v>51</v>
      </c>
    </row>
    <row r="38" spans="1:3" ht="15" thickBot="1" x14ac:dyDescent="0.4">
      <c r="A38" s="36" t="s">
        <v>21</v>
      </c>
      <c r="B38" s="46" t="s">
        <v>21</v>
      </c>
      <c r="C38" s="40">
        <v>1840</v>
      </c>
    </row>
    <row r="39" spans="1:3" ht="13" thickBot="1" x14ac:dyDescent="0.4">
      <c r="A39" s="36" t="s">
        <v>46</v>
      </c>
      <c r="B39" s="3" t="s">
        <v>46</v>
      </c>
      <c r="C39" s="40">
        <v>304</v>
      </c>
    </row>
    <row r="40" spans="1:3" ht="13" thickBot="1" x14ac:dyDescent="0.4">
      <c r="A40" s="36" t="s">
        <v>37</v>
      </c>
      <c r="B40" s="3" t="s">
        <v>37</v>
      </c>
      <c r="C40" s="40">
        <v>145</v>
      </c>
    </row>
    <row r="41" spans="1:3" ht="15" thickBot="1" x14ac:dyDescent="0.4">
      <c r="A41" s="36" t="s">
        <v>19</v>
      </c>
      <c r="B41" s="46" t="s">
        <v>19</v>
      </c>
      <c r="C41" s="40">
        <v>4920</v>
      </c>
    </row>
    <row r="42" spans="1:3" ht="13" thickBot="1" x14ac:dyDescent="0.4">
      <c r="A42" s="36" t="s">
        <v>65</v>
      </c>
      <c r="B42" s="3" t="s">
        <v>65</v>
      </c>
      <c r="C42" s="40">
        <v>126</v>
      </c>
    </row>
    <row r="43" spans="1:3" ht="13" thickBot="1" x14ac:dyDescent="0.4">
      <c r="B43" s="3" t="s">
        <v>40</v>
      </c>
      <c r="C43" s="40">
        <v>556</v>
      </c>
    </row>
    <row r="44" spans="1:3" ht="13" thickBot="1" x14ac:dyDescent="0.4">
      <c r="A44" s="36" t="s">
        <v>25</v>
      </c>
      <c r="B44" s="3" t="s">
        <v>25</v>
      </c>
      <c r="C44" s="40">
        <v>416</v>
      </c>
    </row>
    <row r="45" spans="1:3" ht="13" thickBot="1" x14ac:dyDescent="0.4">
      <c r="A45" s="36" t="s">
        <v>54</v>
      </c>
      <c r="B45" s="3" t="s">
        <v>54</v>
      </c>
      <c r="C45" s="40">
        <v>48</v>
      </c>
    </row>
    <row r="46" spans="1:3" ht="13" thickBot="1" x14ac:dyDescent="0.4">
      <c r="A46" s="36" t="s">
        <v>20</v>
      </c>
      <c r="B46" s="3" t="s">
        <v>20</v>
      </c>
      <c r="C46" s="40">
        <v>313</v>
      </c>
    </row>
    <row r="47" spans="1:3" ht="15" thickBot="1" x14ac:dyDescent="0.4">
      <c r="A47" s="36" t="s">
        <v>15</v>
      </c>
      <c r="B47" s="46" t="s">
        <v>15</v>
      </c>
      <c r="C47" s="40">
        <v>1486</v>
      </c>
    </row>
    <row r="48" spans="1:3" ht="13" thickBot="1" x14ac:dyDescent="0.4">
      <c r="A48" s="36" t="s">
        <v>28</v>
      </c>
      <c r="B48" s="3" t="s">
        <v>28</v>
      </c>
      <c r="C48" s="40">
        <v>92</v>
      </c>
    </row>
    <row r="49" spans="1:3" ht="13" thickBot="1" x14ac:dyDescent="0.4">
      <c r="A49" s="36" t="s">
        <v>48</v>
      </c>
      <c r="B49" s="3" t="s">
        <v>48</v>
      </c>
      <c r="C49" s="40">
        <v>54</v>
      </c>
    </row>
    <row r="50" spans="1:3" ht="13" thickBot="1" x14ac:dyDescent="0.4">
      <c r="A50" s="36" t="s">
        <v>29</v>
      </c>
      <c r="B50" s="3" t="s">
        <v>29</v>
      </c>
      <c r="C50" s="40">
        <v>1099</v>
      </c>
    </row>
    <row r="51" spans="1:3" ht="15" thickBot="1" x14ac:dyDescent="0.4">
      <c r="A51" s="36" t="s">
        <v>9</v>
      </c>
      <c r="B51" s="46" t="s">
        <v>9</v>
      </c>
      <c r="C51" s="40">
        <v>1075</v>
      </c>
    </row>
    <row r="52" spans="1:3" ht="13" thickBot="1" x14ac:dyDescent="0.4">
      <c r="B52" s="3" t="s">
        <v>56</v>
      </c>
      <c r="C52" s="40">
        <v>71</v>
      </c>
    </row>
    <row r="53" spans="1:3" ht="13" thickBot="1" x14ac:dyDescent="0.4">
      <c r="A53" s="36" t="s">
        <v>22</v>
      </c>
      <c r="B53" s="3" t="s">
        <v>22</v>
      </c>
      <c r="C53" s="40">
        <v>487</v>
      </c>
    </row>
    <row r="54" spans="1:3" ht="13" thickBot="1" x14ac:dyDescent="0.4">
      <c r="A54" s="36" t="s">
        <v>55</v>
      </c>
      <c r="B54" s="14" t="s">
        <v>55</v>
      </c>
      <c r="C54" s="41">
        <v>12</v>
      </c>
    </row>
    <row r="59" spans="1:3" ht="13" thickBot="1" x14ac:dyDescent="0.4"/>
    <row r="60" spans="1:3" ht="14.5" x14ac:dyDescent="0.35">
      <c r="B60" s="3"/>
      <c r="C60" s="45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5" r:id="rId1" display="https://www.worldometers.info/coronavirus/usa/new-york/" xr:uid="{0F447B00-7D3B-41D2-B066-577E0ED6CF68}"/>
    <hyperlink ref="B33" r:id="rId2" display="https://www.worldometers.info/coronavirus/usa/new-jersey/" xr:uid="{D86A1DFF-278C-4CA7-BD57-A7CB13E19A58}"/>
    <hyperlink ref="B24" r:id="rId3" display="https://www.worldometers.info/coronavirus/usa/massachusetts/" xr:uid="{F64C3555-63C1-4DB6-B0E4-92E94085D342}"/>
    <hyperlink ref="B6" r:id="rId4" display="https://www.worldometers.info/coronavirus/usa/california/" xr:uid="{B7C8B3BC-7336-4E97-96D4-DE7F6B322C8F}"/>
    <hyperlink ref="B41" r:id="rId5" display="https://www.worldometers.info/coronavirus/usa/pennsylvania/" xr:uid="{2913842D-1FB0-42AE-AC9C-3CC7B9135613}"/>
    <hyperlink ref="B47" r:id="rId6" display="https://www.worldometers.info/coronavirus/usa/texas/" xr:uid="{60B3C50A-02C0-4820-9EB6-6FBC755F206E}"/>
    <hyperlink ref="B11" r:id="rId7" display="https://www.worldometers.info/coronavirus/usa/florida/" xr:uid="{A6AFCB90-9265-42AF-A451-E05755CF0BA1}"/>
    <hyperlink ref="B21" r:id="rId8" display="https://www.worldometers.info/coronavirus/usa/louisiana/" xr:uid="{F9D36B74-4BF9-42F5-997F-F6DB1159320B}"/>
    <hyperlink ref="B38" r:id="rId9" display="https://www.worldometers.info/coronavirus/usa/ohio/" xr:uid="{9B369E7E-E0F4-4F26-B673-5DA062FA8956}"/>
    <hyperlink ref="B51" r:id="rId10" display="https://www.worldometers.info/coronavirus/usa/washington/" xr:uid="{E17C5446-A5DA-4C8E-8BF6-0D83861A804B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2020-05-22T13:49:59Z</dcterms:modified>
</cp:coreProperties>
</file>