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2A5DF1A3-A2DF-4094-B238-2D080AA00BBE}" xr6:coauthVersionLast="45" xr6:coauthVersionMax="45" xr10:uidLastSave="{6BA6FEB7-E42D-4F1A-9F87-A486E146914B}"/>
  <bookViews>
    <workbookView xWindow="2340" yWindow="-21720" windowWidth="38640" windowHeight="2124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Updates'!$A$1:$V$42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45" i="3"/>
  <c r="N28" i="3"/>
  <c r="N8" i="3"/>
  <c r="N27" i="3"/>
  <c r="N3" i="3"/>
  <c r="N41" i="3"/>
  <c r="N55" i="3"/>
  <c r="N24" i="3"/>
  <c r="N20" i="3"/>
  <c r="N23" i="3"/>
  <c r="N7" i="3"/>
  <c r="N29" i="3"/>
  <c r="N32" i="3"/>
  <c r="N54" i="3"/>
  <c r="N51" i="3"/>
  <c r="N35" i="3"/>
  <c r="N34" i="3"/>
  <c r="N11" i="3"/>
  <c r="N17" i="3"/>
  <c r="N31" i="3"/>
  <c r="N5" i="3"/>
  <c r="N13" i="3"/>
  <c r="N12" i="3"/>
  <c r="N9" i="3"/>
  <c r="N48" i="3"/>
  <c r="N21" i="3"/>
  <c r="N18" i="3"/>
  <c r="N47" i="3"/>
  <c r="N22" i="3"/>
  <c r="N39" i="3"/>
  <c r="N16" i="3"/>
  <c r="N43" i="3"/>
  <c r="N26" i="3"/>
  <c r="N49" i="3"/>
  <c r="N30" i="3"/>
  <c r="N37" i="3"/>
  <c r="N6" i="3"/>
  <c r="N50" i="3"/>
  <c r="N19" i="3"/>
  <c r="N56" i="3"/>
  <c r="N4" i="3"/>
  <c r="N46" i="3"/>
  <c r="N33" i="3"/>
  <c r="N15" i="3"/>
  <c r="N40" i="3"/>
  <c r="N44" i="3"/>
  <c r="N10" i="3"/>
  <c r="N53" i="3"/>
  <c r="N42" i="3"/>
  <c r="N52" i="3"/>
  <c r="N2" i="3"/>
  <c r="N36" i="3"/>
  <c r="N25" i="3"/>
  <c r="N38" i="3"/>
  <c r="N14" i="3"/>
  <c r="M49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49" i="3" l="1"/>
  <c r="L41" i="3"/>
  <c r="L56" i="3"/>
  <c r="L37" i="3"/>
  <c r="L52" i="3"/>
  <c r="L21" i="3"/>
  <c r="L45" i="3"/>
  <c r="L48" i="3"/>
  <c r="L47" i="3"/>
  <c r="L12" i="3"/>
  <c r="L54" i="3"/>
  <c r="L25" i="3"/>
  <c r="L19" i="3"/>
  <c r="L8" i="3"/>
  <c r="L34" i="3"/>
  <c r="L3" i="3"/>
  <c r="L36" i="3"/>
  <c r="L38" i="3"/>
  <c r="L22" i="3"/>
  <c r="L30" i="3"/>
  <c r="L20" i="3"/>
  <c r="L39" i="3"/>
  <c r="L15" i="3"/>
  <c r="L42" i="3"/>
  <c r="L24" i="3"/>
  <c r="L29" i="3"/>
  <c r="L13" i="3"/>
  <c r="L2" i="3"/>
  <c r="L40" i="3"/>
  <c r="L28" i="3"/>
  <c r="L11" i="3"/>
  <c r="L6" i="3"/>
  <c r="L50" i="3"/>
  <c r="L35" i="3"/>
  <c r="L31" i="3"/>
  <c r="L23" i="3"/>
  <c r="L5" i="3"/>
  <c r="L32" i="3"/>
  <c r="L53" i="3"/>
  <c r="L43" i="3"/>
  <c r="L16" i="3"/>
  <c r="L33" i="3"/>
  <c r="L44" i="3"/>
  <c r="L14" i="3"/>
  <c r="L10" i="3"/>
  <c r="L17" i="3"/>
  <c r="L46" i="3"/>
  <c r="L7" i="3"/>
  <c r="L26" i="3"/>
  <c r="L18" i="3"/>
  <c r="L9" i="3"/>
  <c r="L4" i="3"/>
  <c r="L27" i="3"/>
  <c r="L51" i="3"/>
  <c r="M32" i="3" l="1"/>
  <c r="M42" i="3"/>
  <c r="M22" i="3"/>
  <c r="M33" i="3"/>
  <c r="M45" i="3"/>
  <c r="M18" i="3"/>
  <c r="M53" i="3"/>
  <c r="M19" i="3"/>
  <c r="M39" i="3"/>
  <c r="M5" i="3"/>
  <c r="M29" i="3"/>
  <c r="M38" i="3"/>
  <c r="M24" i="3"/>
  <c r="M27" i="3"/>
  <c r="M55" i="3"/>
  <c r="M54" i="3"/>
  <c r="M20" i="3"/>
  <c r="M26" i="3"/>
  <c r="M41" i="3"/>
  <c r="M16" i="3"/>
  <c r="M30" i="3"/>
  <c r="M21" i="3"/>
  <c r="M31" i="3"/>
  <c r="M8" i="3"/>
  <c r="M25" i="3"/>
  <c r="M46" i="3"/>
  <c r="M47" i="3"/>
  <c r="M40" i="3"/>
  <c r="M2" i="3"/>
  <c r="M48" i="3"/>
  <c r="M35" i="3"/>
  <c r="M13" i="3"/>
  <c r="M10" i="3"/>
  <c r="M11" i="3"/>
  <c r="M7" i="3"/>
  <c r="M9" i="3"/>
  <c r="M50" i="3"/>
  <c r="M36" i="3"/>
  <c r="M3" i="3"/>
  <c r="M51" i="3"/>
  <c r="M23" i="3"/>
  <c r="M17" i="3"/>
  <c r="M28" i="3"/>
  <c r="M6" i="3"/>
  <c r="M15" i="3"/>
  <c r="M4" i="3"/>
  <c r="M14" i="3"/>
  <c r="M44" i="3"/>
  <c r="M52" i="3"/>
  <c r="M12" i="3"/>
  <c r="M43" i="3"/>
  <c r="M56" i="3"/>
  <c r="M34" i="3"/>
  <c r="M37" i="3"/>
  <c r="L55" i="3" l="1"/>
  <c r="N5" i="1" l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N14" i="1"/>
  <c r="N15" i="1"/>
  <c r="O15" i="1" s="1"/>
  <c r="N16" i="1"/>
  <c r="O16" i="1" s="1"/>
  <c r="N17" i="1"/>
  <c r="O17" i="1" s="1"/>
  <c r="N18" i="1"/>
  <c r="N19" i="1"/>
  <c r="O19" i="1" s="1"/>
  <c r="N20" i="1"/>
  <c r="N21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N30" i="1"/>
  <c r="N31" i="1"/>
  <c r="O31" i="1" s="1"/>
  <c r="N32" i="1"/>
  <c r="O32" i="1" s="1"/>
  <c r="N33" i="1"/>
  <c r="O33" i="1" s="1"/>
  <c r="N34" i="1"/>
  <c r="O34" i="1" s="1"/>
  <c r="N35" i="1"/>
  <c r="O35" i="1" s="1"/>
  <c r="N36" i="1"/>
  <c r="N37" i="1"/>
  <c r="N38" i="1"/>
  <c r="N39" i="1"/>
  <c r="O39" i="1" s="1"/>
  <c r="N40" i="1"/>
  <c r="O40" i="1" s="1"/>
  <c r="O37" i="1" l="1"/>
  <c r="O18" i="1"/>
  <c r="O36" i="1"/>
  <c r="O21" i="1"/>
  <c r="O20" i="1"/>
  <c r="O13" i="1"/>
  <c r="O5" i="1"/>
  <c r="O29" i="1"/>
  <c r="O14" i="1"/>
  <c r="O38" i="1"/>
  <c r="O30" i="1"/>
  <c r="U2" i="1"/>
  <c r="N41" i="1" l="1"/>
  <c r="O41" i="1" l="1"/>
  <c r="U35" i="1"/>
  <c r="V35" i="1" s="1"/>
  <c r="U37" i="1"/>
  <c r="V37" i="1" s="1"/>
  <c r="U12" i="1"/>
  <c r="V12" i="1" s="1"/>
  <c r="U7" i="1"/>
  <c r="V7" i="1" s="1"/>
  <c r="U14" i="1"/>
  <c r="V14" i="1" s="1"/>
  <c r="U24" i="1"/>
  <c r="V24" i="1" s="1"/>
  <c r="U19" i="1"/>
  <c r="V19" i="1" s="1"/>
  <c r="U23" i="1"/>
  <c r="V23" i="1" s="1"/>
  <c r="U17" i="1"/>
  <c r="V17" i="1" s="1"/>
  <c r="U8" i="1"/>
  <c r="V8" i="1" s="1"/>
  <c r="U10" i="1"/>
  <c r="V10" i="1" s="1"/>
  <c r="U5" i="1"/>
  <c r="V5" i="1" s="1"/>
  <c r="U9" i="1"/>
  <c r="V9" i="1" s="1"/>
  <c r="U25" i="1"/>
  <c r="V25" i="1" s="1"/>
  <c r="U34" i="1"/>
  <c r="V34" i="1" s="1"/>
  <c r="U16" i="1"/>
  <c r="V16" i="1" s="1"/>
  <c r="U32" i="1"/>
  <c r="V32" i="1" s="1"/>
  <c r="U11" i="1"/>
  <c r="V11" i="1" s="1"/>
  <c r="U40" i="1"/>
  <c r="V40" i="1" s="1"/>
  <c r="U18" i="1"/>
  <c r="V18" i="1" s="1"/>
  <c r="U13" i="1"/>
  <c r="V13" i="1" s="1"/>
  <c r="U38" i="1"/>
  <c r="V38" i="1" s="1"/>
  <c r="U33" i="1"/>
  <c r="V33" i="1" s="1"/>
  <c r="U26" i="1"/>
  <c r="V26" i="1" s="1"/>
  <c r="U21" i="1"/>
  <c r="V21" i="1" s="1"/>
  <c r="U28" i="1"/>
  <c r="V28" i="1" s="1"/>
  <c r="U39" i="1"/>
  <c r="V39" i="1" s="1"/>
  <c r="U30" i="1"/>
  <c r="V30" i="1" s="1"/>
  <c r="U27" i="1"/>
  <c r="V27" i="1" s="1"/>
  <c r="U36" i="1"/>
  <c r="V36" i="1" s="1"/>
  <c r="U29" i="1"/>
  <c r="V29" i="1" s="1"/>
  <c r="U20" i="1"/>
  <c r="V20" i="1" s="1"/>
  <c r="U31" i="1"/>
  <c r="V31" i="1" s="1"/>
  <c r="U6" i="1"/>
  <c r="V6" i="1" s="1"/>
  <c r="U22" i="1"/>
  <c r="V22" i="1" s="1"/>
  <c r="U15" i="1"/>
  <c r="V15" i="1" s="1"/>
  <c r="S29" i="1"/>
  <c r="S13" i="1"/>
  <c r="S40" i="1"/>
  <c r="S32" i="1"/>
  <c r="S24" i="1"/>
  <c r="S16" i="1"/>
  <c r="S8" i="1"/>
  <c r="S34" i="1"/>
  <c r="S26" i="1"/>
  <c r="S18" i="1"/>
  <c r="S10" i="1"/>
  <c r="S5" i="1"/>
  <c r="S39" i="1"/>
  <c r="S31" i="1"/>
  <c r="S23" i="1"/>
  <c r="S7" i="1"/>
  <c r="S36" i="1"/>
  <c r="S28" i="1"/>
  <c r="S20" i="1"/>
  <c r="S12" i="1"/>
  <c r="S21" i="1"/>
  <c r="S33" i="1"/>
  <c r="S17" i="1"/>
  <c r="S30" i="1"/>
  <c r="S22" i="1"/>
  <c r="S14" i="1"/>
  <c r="S6" i="1"/>
  <c r="S37" i="1"/>
  <c r="S25" i="1"/>
  <c r="S9" i="1"/>
  <c r="S38" i="1"/>
  <c r="S41" i="1" s="1"/>
  <c r="S35" i="1"/>
  <c r="S27" i="1"/>
  <c r="S19" i="1"/>
  <c r="S11" i="1"/>
  <c r="S15" i="1"/>
  <c r="T34" i="1"/>
  <c r="T38" i="1"/>
  <c r="T41" i="1" s="1"/>
  <c r="T37" i="1"/>
  <c r="T29" i="1"/>
  <c r="T21" i="1"/>
  <c r="T13" i="1"/>
  <c r="T5" i="1"/>
  <c r="T10" i="1"/>
  <c r="T39" i="1"/>
  <c r="T7" i="1"/>
  <c r="T31" i="1"/>
  <c r="T23" i="1"/>
  <c r="T36" i="1"/>
  <c r="T28" i="1"/>
  <c r="T20" i="1"/>
  <c r="T12" i="1"/>
  <c r="T26" i="1"/>
  <c r="T33" i="1"/>
  <c r="T25" i="1"/>
  <c r="T17" i="1"/>
  <c r="T9" i="1"/>
  <c r="T22" i="1"/>
  <c r="T6" i="1"/>
  <c r="T35" i="1"/>
  <c r="T27" i="1"/>
  <c r="T19" i="1"/>
  <c r="T11" i="1"/>
  <c r="T18" i="1"/>
  <c r="T30" i="1"/>
  <c r="T14" i="1"/>
  <c r="T40" i="1"/>
  <c r="T32" i="1"/>
  <c r="T24" i="1"/>
  <c r="T16" i="1"/>
  <c r="T8" i="1"/>
  <c r="T15" i="1"/>
  <c r="R35" i="1"/>
  <c r="R27" i="1"/>
  <c r="R19" i="1"/>
  <c r="R11" i="1"/>
  <c r="R16" i="1"/>
  <c r="R32" i="1"/>
  <c r="R21" i="1"/>
  <c r="R5" i="1"/>
  <c r="R24" i="1"/>
  <c r="R37" i="1"/>
  <c r="R29" i="1"/>
  <c r="R13" i="1"/>
  <c r="R34" i="1"/>
  <c r="R26" i="1"/>
  <c r="R18" i="1"/>
  <c r="R10" i="1"/>
  <c r="R40" i="1"/>
  <c r="R8" i="1"/>
  <c r="R39" i="1"/>
  <c r="R31" i="1"/>
  <c r="R23" i="1"/>
  <c r="R7" i="1"/>
  <c r="R28" i="1"/>
  <c r="R12" i="1"/>
  <c r="R33" i="1"/>
  <c r="R25" i="1"/>
  <c r="R17" i="1"/>
  <c r="R9" i="1"/>
  <c r="R36" i="1"/>
  <c r="R20" i="1"/>
  <c r="R38" i="1"/>
  <c r="R41" i="1" s="1"/>
  <c r="R30" i="1"/>
  <c r="R22" i="1"/>
  <c r="R14" i="1"/>
  <c r="R6" i="1"/>
  <c r="R15" i="1"/>
  <c r="Q11" i="1"/>
  <c r="Q8" i="1"/>
  <c r="Q19" i="1"/>
  <c r="Q12" i="1"/>
  <c r="Q31" i="1"/>
  <c r="Q6" i="1"/>
  <c r="Q38" i="1"/>
  <c r="Q41" i="1" s="1"/>
  <c r="Q13" i="1"/>
  <c r="Q24" i="1"/>
  <c r="Q14" i="1"/>
  <c r="Q35" i="1"/>
  <c r="Q21" i="1"/>
  <c r="Q32" i="1"/>
  <c r="Q17" i="1"/>
  <c r="Q18" i="1"/>
  <c r="Q22" i="1"/>
  <c r="Q16" i="1"/>
  <c r="Q36" i="1"/>
  <c r="Q40" i="1"/>
  <c r="Q39" i="1"/>
  <c r="Q5" i="1"/>
  <c r="Q23" i="1"/>
  <c r="Q20" i="1"/>
  <c r="Q27" i="1"/>
  <c r="Q28" i="1"/>
  <c r="Q33" i="1"/>
  <c r="Q34" i="1"/>
  <c r="Q30" i="1"/>
  <c r="Q9" i="1"/>
  <c r="Q26" i="1"/>
  <c r="Q10" i="1"/>
  <c r="Q29" i="1"/>
  <c r="Q37" i="1"/>
  <c r="Q25" i="1"/>
  <c r="Q7" i="1"/>
  <c r="Q15" i="1"/>
  <c r="U41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<sst xmlns="http://schemas.openxmlformats.org/spreadsheetml/2006/main" count="321" uniqueCount="102">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</sst>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3" borderId="3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louisiana/" TargetMode="External"/><Relationship Id="rId3" Type="http://schemas.openxmlformats.org/officeDocument/2006/relationships/hyperlink" Target="https://www.worldometers.info/coronavirus/usa/massachusetts/" TargetMode="External"/><Relationship Id="rId7" Type="http://schemas.openxmlformats.org/officeDocument/2006/relationships/hyperlink" Target="https://www.worldometers.info/coronavirus/usa/florida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texas/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worldometers.info/coronavirus/usa/pennsylvania/" TargetMode="External"/><Relationship Id="rId10" Type="http://schemas.openxmlformats.org/officeDocument/2006/relationships/hyperlink" Target="https://www.worldometers.info/coronavirus/usa/washington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oh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9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58" t="s">
        <v>68</v>
      </c>
      <c r="M1" s="58"/>
      <c r="N1" s="58"/>
      <c r="O1" s="6">
        <v>1.4999999999999999E-2</v>
      </c>
      <c r="P1" s="6"/>
      <c r="Q1" s="59" t="s">
        <v>77</v>
      </c>
      <c r="R1" s="59"/>
      <c r="S1" s="59"/>
      <c r="T1" s="59"/>
      <c r="U1" s="59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8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6" t="s">
        <v>7</v>
      </c>
      <c r="B5" s="1">
        <v>367936</v>
      </c>
      <c r="C5" s="2"/>
      <c r="D5" s="1">
        <v>29009</v>
      </c>
      <c r="E5" s="2"/>
      <c r="F5" s="1">
        <v>275567</v>
      </c>
      <c r="G5" s="1">
        <v>18914</v>
      </c>
      <c r="H5" s="1">
        <v>1491</v>
      </c>
      <c r="I5" s="1">
        <v>1600793</v>
      </c>
      <c r="J5" s="1">
        <v>82288</v>
      </c>
      <c r="K5" s="7"/>
      <c r="L5" s="8"/>
      <c r="M5" s="26">
        <f t="shared" ref="M5:M18" si="0">D5/B5</f>
        <v>7.8842516089754747E-2</v>
      </c>
      <c r="N5" s="4">
        <f t="shared" ref="N5:N18" si="1">D5/$O$1</f>
        <v>1933933.3333333335</v>
      </c>
      <c r="O5" s="5">
        <f t="shared" ref="O5:O18" si="2">ABS(F5-N5)/N5</f>
        <v>0.85750956599675965</v>
      </c>
      <c r="P5" s="5"/>
      <c r="Q5" s="22">
        <f t="shared" ref="Q5:Q18" si="3">$Q$2*$N5</f>
        <v>290090</v>
      </c>
      <c r="R5" s="22">
        <f t="shared" ref="R5:R18" si="4">$R$2*$N5</f>
        <v>1160360</v>
      </c>
      <c r="S5" s="22">
        <f t="shared" ref="S5:S18" si="5">$S$2*$N5</f>
        <v>483483.33333333337</v>
      </c>
      <c r="T5" s="22">
        <f t="shared" ref="T5:T18" si="6">$T$2*$N5</f>
        <v>241741.66666666669</v>
      </c>
      <c r="U5" s="22">
        <f t="shared" ref="U5:U18" si="7">$U$2*$N5</f>
        <v>29009</v>
      </c>
      <c r="V5" s="19">
        <f t="shared" ref="V5:V18" si="8">N5-U5</f>
        <v>1904924.3333333335</v>
      </c>
    </row>
    <row r="6" spans="1:22" ht="15" thickBot="1" x14ac:dyDescent="0.4">
      <c r="A6" s="46" t="s">
        <v>8</v>
      </c>
      <c r="B6" s="1">
        <v>154349</v>
      </c>
      <c r="C6" s="2"/>
      <c r="D6" s="1">
        <v>10986</v>
      </c>
      <c r="E6" s="2"/>
      <c r="F6" s="1">
        <v>134064</v>
      </c>
      <c r="G6" s="1">
        <v>17377</v>
      </c>
      <c r="H6" s="1">
        <v>1237</v>
      </c>
      <c r="I6" s="1">
        <v>555314</v>
      </c>
      <c r="J6" s="1">
        <v>62520</v>
      </c>
      <c r="K6" s="7"/>
      <c r="L6" s="8"/>
      <c r="M6" s="26">
        <f t="shared" si="0"/>
        <v>7.1176360067120623E-2</v>
      </c>
      <c r="N6" s="4">
        <f t="shared" si="1"/>
        <v>732400</v>
      </c>
      <c r="O6" s="5">
        <f t="shared" si="2"/>
        <v>0.8169524849808848</v>
      </c>
      <c r="P6" s="5"/>
      <c r="Q6" s="22">
        <f t="shared" si="3"/>
        <v>109860</v>
      </c>
      <c r="R6" s="22">
        <f t="shared" si="4"/>
        <v>439440</v>
      </c>
      <c r="S6" s="22">
        <f t="shared" si="5"/>
        <v>183100</v>
      </c>
      <c r="T6" s="22">
        <f t="shared" si="6"/>
        <v>91550</v>
      </c>
      <c r="U6" s="22">
        <f t="shared" si="7"/>
        <v>10986</v>
      </c>
      <c r="V6" s="19">
        <f t="shared" si="8"/>
        <v>721414</v>
      </c>
    </row>
    <row r="7" spans="1:22" ht="15" thickBot="1" x14ac:dyDescent="0.4">
      <c r="A7" s="3" t="s">
        <v>12</v>
      </c>
      <c r="B7" s="1">
        <v>105444</v>
      </c>
      <c r="C7" s="2"/>
      <c r="D7" s="1">
        <v>4715</v>
      </c>
      <c r="E7" s="2"/>
      <c r="F7" s="1">
        <v>97376</v>
      </c>
      <c r="G7" s="1">
        <v>8321</v>
      </c>
      <c r="H7" s="2">
        <v>372</v>
      </c>
      <c r="I7" s="1">
        <v>697133</v>
      </c>
      <c r="J7" s="1">
        <v>55014</v>
      </c>
      <c r="K7" s="7"/>
      <c r="L7" s="8"/>
      <c r="M7" s="26">
        <f t="shared" si="0"/>
        <v>4.4715678464398161E-2</v>
      </c>
      <c r="N7" s="4">
        <f t="shared" si="1"/>
        <v>314333.33333333337</v>
      </c>
      <c r="O7" s="5">
        <f t="shared" si="2"/>
        <v>0.69021420996818672</v>
      </c>
      <c r="P7" s="5"/>
      <c r="Q7" s="22">
        <f t="shared" si="3"/>
        <v>47150.000000000007</v>
      </c>
      <c r="R7" s="22">
        <f t="shared" si="4"/>
        <v>188600.00000000003</v>
      </c>
      <c r="S7" s="22">
        <f t="shared" si="5"/>
        <v>78583.333333333343</v>
      </c>
      <c r="T7" s="22">
        <f t="shared" si="6"/>
        <v>39291.666666666672</v>
      </c>
      <c r="U7" s="22">
        <f t="shared" si="7"/>
        <v>4715</v>
      </c>
      <c r="V7" s="19">
        <f t="shared" si="8"/>
        <v>309618.33333333337</v>
      </c>
    </row>
    <row r="8" spans="1:22" ht="15" thickBot="1" x14ac:dyDescent="0.4">
      <c r="A8" s="46" t="s">
        <v>17</v>
      </c>
      <c r="B8" s="1">
        <v>90889</v>
      </c>
      <c r="C8" s="2"/>
      <c r="D8" s="1">
        <v>6228</v>
      </c>
      <c r="E8" s="2"/>
      <c r="F8" s="1">
        <v>52112</v>
      </c>
      <c r="G8" s="1">
        <v>13187</v>
      </c>
      <c r="H8" s="2">
        <v>904</v>
      </c>
      <c r="I8" s="1">
        <v>511644</v>
      </c>
      <c r="J8" s="1">
        <v>74232</v>
      </c>
      <c r="K8" s="8"/>
      <c r="L8" s="8"/>
      <c r="M8" s="26">
        <f t="shared" si="0"/>
        <v>6.8523143614738852E-2</v>
      </c>
      <c r="N8" s="4">
        <f t="shared" si="1"/>
        <v>415200</v>
      </c>
      <c r="O8" s="5">
        <f t="shared" si="2"/>
        <v>0.8744894026974952</v>
      </c>
      <c r="P8" s="5"/>
      <c r="Q8" s="22">
        <f t="shared" si="3"/>
        <v>62280</v>
      </c>
      <c r="R8" s="22">
        <f t="shared" si="4"/>
        <v>249120</v>
      </c>
      <c r="S8" s="22">
        <f t="shared" si="5"/>
        <v>103800</v>
      </c>
      <c r="T8" s="22">
        <f t="shared" si="6"/>
        <v>51900</v>
      </c>
      <c r="U8" s="22">
        <f t="shared" si="7"/>
        <v>6228</v>
      </c>
      <c r="V8" s="19">
        <f t="shared" si="8"/>
        <v>408972</v>
      </c>
    </row>
    <row r="9" spans="1:22" ht="15" thickBot="1" x14ac:dyDescent="0.4">
      <c r="A9" s="46" t="s">
        <v>10</v>
      </c>
      <c r="B9" s="1">
        <v>90588</v>
      </c>
      <c r="C9" s="2"/>
      <c r="D9" s="1">
        <v>3688</v>
      </c>
      <c r="E9" s="2"/>
      <c r="F9" s="1">
        <v>69890</v>
      </c>
      <c r="G9" s="1">
        <v>2293</v>
      </c>
      <c r="H9" s="2">
        <v>93</v>
      </c>
      <c r="I9" s="1">
        <v>1470549</v>
      </c>
      <c r="J9" s="1">
        <v>37218</v>
      </c>
      <c r="K9" s="7"/>
      <c r="L9" s="8"/>
      <c r="M9" s="26">
        <f t="shared" si="0"/>
        <v>4.0711794056607936E-2</v>
      </c>
      <c r="N9" s="4">
        <f t="shared" si="1"/>
        <v>245866.66666666669</v>
      </c>
      <c r="O9" s="5">
        <f t="shared" si="2"/>
        <v>0.71574023861171365</v>
      </c>
      <c r="P9" s="5"/>
      <c r="Q9" s="22">
        <f t="shared" si="3"/>
        <v>36880</v>
      </c>
      <c r="R9" s="22">
        <f t="shared" si="4"/>
        <v>147520</v>
      </c>
      <c r="S9" s="22">
        <f t="shared" si="5"/>
        <v>61466.666666666672</v>
      </c>
      <c r="T9" s="22">
        <f t="shared" si="6"/>
        <v>30733.333333333336</v>
      </c>
      <c r="U9" s="22">
        <f t="shared" si="7"/>
        <v>3688</v>
      </c>
      <c r="V9" s="19">
        <f t="shared" si="8"/>
        <v>242178.66666666669</v>
      </c>
    </row>
    <row r="10" spans="1:22" ht="15" thickBot="1" x14ac:dyDescent="0.4">
      <c r="A10" s="46" t="s">
        <v>19</v>
      </c>
      <c r="B10" s="1">
        <v>70331</v>
      </c>
      <c r="C10" s="2"/>
      <c r="D10" s="1">
        <v>5061</v>
      </c>
      <c r="E10" s="2"/>
      <c r="F10" s="1">
        <v>57899</v>
      </c>
      <c r="G10" s="1">
        <v>5494</v>
      </c>
      <c r="H10" s="2">
        <v>395</v>
      </c>
      <c r="I10" s="1">
        <v>391035</v>
      </c>
      <c r="J10" s="1">
        <v>30545</v>
      </c>
      <c r="K10" s="7"/>
      <c r="L10" s="8"/>
      <c r="M10" s="26">
        <f t="shared" si="0"/>
        <v>7.1959733261293027E-2</v>
      </c>
      <c r="N10" s="4">
        <f t="shared" si="1"/>
        <v>337400</v>
      </c>
      <c r="O10" s="5">
        <f t="shared" si="2"/>
        <v>0.8283965619442798</v>
      </c>
      <c r="P10" s="5"/>
      <c r="Q10" s="22">
        <f t="shared" si="3"/>
        <v>50610</v>
      </c>
      <c r="R10" s="22">
        <f t="shared" si="4"/>
        <v>202440</v>
      </c>
      <c r="S10" s="22">
        <f t="shared" si="5"/>
        <v>84350</v>
      </c>
      <c r="T10" s="22">
        <f t="shared" si="6"/>
        <v>42175</v>
      </c>
      <c r="U10" s="22">
        <f t="shared" si="7"/>
        <v>5061</v>
      </c>
      <c r="V10" s="19">
        <f t="shared" si="8"/>
        <v>332339</v>
      </c>
    </row>
    <row r="11" spans="1:22" ht="15" thickBot="1" x14ac:dyDescent="0.4">
      <c r="A11" s="46" t="s">
        <v>15</v>
      </c>
      <c r="B11" s="1">
        <v>54616</v>
      </c>
      <c r="C11" s="2"/>
      <c r="D11" s="1">
        <v>1512</v>
      </c>
      <c r="E11" s="2"/>
      <c r="F11" s="1">
        <v>20827</v>
      </c>
      <c r="G11" s="1">
        <v>1884</v>
      </c>
      <c r="H11" s="2">
        <v>52</v>
      </c>
      <c r="I11" s="1">
        <v>835178</v>
      </c>
      <c r="J11" s="1">
        <v>28803</v>
      </c>
      <c r="K11" s="7"/>
      <c r="L11" s="8"/>
      <c r="M11" s="26">
        <f t="shared" si="0"/>
        <v>2.7684195107660757E-2</v>
      </c>
      <c r="N11" s="4">
        <f t="shared" si="1"/>
        <v>100800</v>
      </c>
      <c r="O11" s="5">
        <f t="shared" si="2"/>
        <v>0.79338293650793645</v>
      </c>
      <c r="P11" s="5"/>
      <c r="Q11" s="22">
        <f t="shared" si="3"/>
        <v>15120</v>
      </c>
      <c r="R11" s="22">
        <f t="shared" si="4"/>
        <v>60480</v>
      </c>
      <c r="S11" s="22">
        <f t="shared" si="5"/>
        <v>25200</v>
      </c>
      <c r="T11" s="22">
        <f t="shared" si="6"/>
        <v>12600</v>
      </c>
      <c r="U11" s="22">
        <f t="shared" si="7"/>
        <v>1512</v>
      </c>
      <c r="V11" s="19">
        <f t="shared" si="8"/>
        <v>99288</v>
      </c>
    </row>
    <row r="12" spans="1:22" ht="15" thickBot="1" x14ac:dyDescent="0.4">
      <c r="A12" s="3" t="s">
        <v>11</v>
      </c>
      <c r="B12" s="1">
        <v>53913</v>
      </c>
      <c r="C12" s="2"/>
      <c r="D12" s="1">
        <v>5158</v>
      </c>
      <c r="E12" s="2"/>
      <c r="F12" s="1">
        <v>20521</v>
      </c>
      <c r="G12" s="1">
        <v>5398</v>
      </c>
      <c r="H12" s="2">
        <v>516</v>
      </c>
      <c r="I12" s="1">
        <v>489397</v>
      </c>
      <c r="J12" s="1">
        <v>49004</v>
      </c>
      <c r="K12" s="7"/>
      <c r="L12" s="8"/>
      <c r="M12" s="26">
        <f t="shared" si="0"/>
        <v>9.5672657800530483E-2</v>
      </c>
      <c r="N12" s="4">
        <f t="shared" si="1"/>
        <v>343866.66666666669</v>
      </c>
      <c r="O12" s="5">
        <f t="shared" si="2"/>
        <v>0.94032279953470332</v>
      </c>
      <c r="P12" s="5"/>
      <c r="Q12" s="22">
        <f t="shared" si="3"/>
        <v>51580</v>
      </c>
      <c r="R12" s="22">
        <f t="shared" si="4"/>
        <v>206320</v>
      </c>
      <c r="S12" s="22">
        <f t="shared" si="5"/>
        <v>85966.666666666672</v>
      </c>
      <c r="T12" s="22">
        <f t="shared" si="6"/>
        <v>42983.333333333336</v>
      </c>
      <c r="U12" s="22">
        <f t="shared" si="7"/>
        <v>5158</v>
      </c>
      <c r="V12" s="19">
        <f t="shared" si="8"/>
        <v>338708.66666666669</v>
      </c>
    </row>
    <row r="13" spans="1:22" ht="15" thickBot="1" x14ac:dyDescent="0.4">
      <c r="A13" s="46" t="s">
        <v>13</v>
      </c>
      <c r="B13" s="1">
        <v>49451</v>
      </c>
      <c r="C13" s="2"/>
      <c r="D13" s="1">
        <v>2190</v>
      </c>
      <c r="E13" s="2"/>
      <c r="F13" s="1">
        <v>39623</v>
      </c>
      <c r="G13" s="1">
        <v>2302</v>
      </c>
      <c r="H13" s="2">
        <v>102</v>
      </c>
      <c r="I13" s="1">
        <v>837172</v>
      </c>
      <c r="J13" s="1">
        <v>38979</v>
      </c>
      <c r="K13" s="7"/>
      <c r="L13" s="8"/>
      <c r="M13" s="26">
        <f t="shared" si="0"/>
        <v>4.4286263169602234E-2</v>
      </c>
      <c r="N13" s="4">
        <f t="shared" si="1"/>
        <v>146000</v>
      </c>
      <c r="O13" s="5">
        <f t="shared" si="2"/>
        <v>0.72860958904109585</v>
      </c>
      <c r="P13" s="5"/>
      <c r="Q13" s="22">
        <f t="shared" si="3"/>
        <v>21900</v>
      </c>
      <c r="R13" s="22">
        <f t="shared" si="4"/>
        <v>87600</v>
      </c>
      <c r="S13" s="22">
        <f t="shared" si="5"/>
        <v>36500</v>
      </c>
      <c r="T13" s="22">
        <f t="shared" si="6"/>
        <v>18250</v>
      </c>
      <c r="U13" s="22">
        <f t="shared" si="7"/>
        <v>2190</v>
      </c>
      <c r="V13" s="19">
        <f t="shared" si="8"/>
        <v>143810</v>
      </c>
    </row>
    <row r="14" spans="1:22" ht="15" thickBot="1" x14ac:dyDescent="0.4">
      <c r="A14" s="3" t="s">
        <v>26</v>
      </c>
      <c r="B14" s="1">
        <v>44424</v>
      </c>
      <c r="C14" s="2"/>
      <c r="D14" s="1">
        <v>2207</v>
      </c>
      <c r="E14" s="2"/>
      <c r="F14" s="1">
        <v>38974</v>
      </c>
      <c r="G14" s="1">
        <v>7348</v>
      </c>
      <c r="H14" s="2">
        <v>365</v>
      </c>
      <c r="I14" s="1">
        <v>227902</v>
      </c>
      <c r="J14" s="1">
        <v>37697</v>
      </c>
      <c r="K14" s="8"/>
      <c r="L14" s="8"/>
      <c r="M14" s="26">
        <f t="shared" si="0"/>
        <v>4.9680352962362687E-2</v>
      </c>
      <c r="N14" s="4">
        <f t="shared" si="1"/>
        <v>147133.33333333334</v>
      </c>
      <c r="O14" s="5">
        <f t="shared" si="2"/>
        <v>0.73511101042138649</v>
      </c>
      <c r="P14" s="5"/>
      <c r="Q14" s="22">
        <f t="shared" si="3"/>
        <v>22070</v>
      </c>
      <c r="R14" s="22">
        <f t="shared" si="4"/>
        <v>88280</v>
      </c>
      <c r="S14" s="22">
        <f t="shared" si="5"/>
        <v>36783.333333333336</v>
      </c>
      <c r="T14" s="22">
        <f t="shared" si="6"/>
        <v>18391.666666666668</v>
      </c>
      <c r="U14" s="22">
        <f t="shared" si="7"/>
        <v>2207</v>
      </c>
      <c r="V14" s="19">
        <f t="shared" si="8"/>
        <v>144926.33333333334</v>
      </c>
    </row>
    <row r="15" spans="1:22" ht="15" thickBot="1" x14ac:dyDescent="0.4">
      <c r="A15" s="3" t="s">
        <v>16</v>
      </c>
      <c r="B15" s="1">
        <v>41482</v>
      </c>
      <c r="C15" s="2"/>
      <c r="D15" s="1">
        <v>1808</v>
      </c>
      <c r="E15" s="2"/>
      <c r="F15" s="1">
        <v>38977</v>
      </c>
      <c r="G15" s="1">
        <v>3907</v>
      </c>
      <c r="H15" s="2">
        <v>170</v>
      </c>
      <c r="I15" s="1">
        <v>427249</v>
      </c>
      <c r="J15" s="1">
        <v>40240</v>
      </c>
      <c r="K15" s="8"/>
      <c r="L15" s="8"/>
      <c r="M15" s="26">
        <f t="shared" si="0"/>
        <v>4.3585169471095898E-2</v>
      </c>
      <c r="N15" s="30">
        <f t="shared" si="1"/>
        <v>120533.33333333334</v>
      </c>
      <c r="O15" s="31">
        <f t="shared" si="2"/>
        <v>0.67662887168141594</v>
      </c>
      <c r="P15" s="5"/>
      <c r="Q15" s="22">
        <f t="shared" si="3"/>
        <v>18080</v>
      </c>
      <c r="R15" s="22">
        <f t="shared" si="4"/>
        <v>72320</v>
      </c>
      <c r="S15" s="22">
        <f t="shared" si="5"/>
        <v>30133.333333333336</v>
      </c>
      <c r="T15" s="22">
        <f t="shared" si="6"/>
        <v>15066.666666666668</v>
      </c>
      <c r="U15" s="22">
        <f t="shared" si="7"/>
        <v>1808</v>
      </c>
      <c r="V15" s="19">
        <f t="shared" si="8"/>
        <v>118725.33333333334</v>
      </c>
    </row>
    <row r="16" spans="1:22" ht="15" thickBot="1" x14ac:dyDescent="0.4">
      <c r="A16" s="3" t="s">
        <v>23</v>
      </c>
      <c r="B16" s="1">
        <v>39640</v>
      </c>
      <c r="C16" s="2"/>
      <c r="D16" s="1">
        <v>3637</v>
      </c>
      <c r="E16" s="2"/>
      <c r="F16" s="1">
        <v>29739</v>
      </c>
      <c r="G16" s="1">
        <v>11118</v>
      </c>
      <c r="H16" s="1">
        <v>1020</v>
      </c>
      <c r="I16" s="1">
        <v>202747</v>
      </c>
      <c r="J16" s="1">
        <v>56867</v>
      </c>
      <c r="K16" s="8"/>
      <c r="L16" s="8"/>
      <c r="M16" s="26">
        <f t="shared" si="0"/>
        <v>9.1750756811301709E-2</v>
      </c>
      <c r="N16" s="4">
        <f t="shared" si="1"/>
        <v>242466.66666666669</v>
      </c>
      <c r="O16" s="5">
        <f t="shared" si="2"/>
        <v>0.8773480890844102</v>
      </c>
      <c r="P16" s="5"/>
      <c r="Q16" s="22">
        <f t="shared" si="3"/>
        <v>36370</v>
      </c>
      <c r="R16" s="22">
        <f t="shared" si="4"/>
        <v>145480</v>
      </c>
      <c r="S16" s="22">
        <f t="shared" si="5"/>
        <v>60616.666666666672</v>
      </c>
      <c r="T16" s="22">
        <f t="shared" si="6"/>
        <v>30308.333333333336</v>
      </c>
      <c r="U16" s="22">
        <f t="shared" si="7"/>
        <v>3637</v>
      </c>
      <c r="V16" s="19">
        <f t="shared" si="8"/>
        <v>238829.66666666669</v>
      </c>
    </row>
    <row r="17" spans="1:22" ht="15" thickBot="1" x14ac:dyDescent="0.4">
      <c r="A17" s="46" t="s">
        <v>14</v>
      </c>
      <c r="B17" s="1">
        <v>36925</v>
      </c>
      <c r="C17" s="2"/>
      <c r="D17" s="1">
        <v>2668</v>
      </c>
      <c r="E17" s="2"/>
      <c r="F17" s="1">
        <v>8008</v>
      </c>
      <c r="G17" s="1">
        <v>7943</v>
      </c>
      <c r="H17" s="2">
        <v>574</v>
      </c>
      <c r="I17" s="1">
        <v>311808</v>
      </c>
      <c r="J17" s="1">
        <v>67073</v>
      </c>
      <c r="K17" s="7"/>
      <c r="L17" s="8"/>
      <c r="M17" s="26">
        <f t="shared" si="0"/>
        <v>7.2254570074475291E-2</v>
      </c>
      <c r="N17" s="4">
        <f t="shared" si="1"/>
        <v>177866.66666666669</v>
      </c>
      <c r="O17" s="5">
        <f t="shared" si="2"/>
        <v>0.9549775112443778</v>
      </c>
      <c r="P17" s="5"/>
      <c r="Q17" s="22">
        <f t="shared" si="3"/>
        <v>26680.000000000004</v>
      </c>
      <c r="R17" s="22">
        <f t="shared" si="4"/>
        <v>106720.00000000001</v>
      </c>
      <c r="S17" s="22">
        <f t="shared" si="5"/>
        <v>44466.666666666672</v>
      </c>
      <c r="T17" s="22">
        <f t="shared" si="6"/>
        <v>22233.333333333336</v>
      </c>
      <c r="U17" s="22">
        <f t="shared" si="7"/>
        <v>2668</v>
      </c>
      <c r="V17" s="19">
        <f t="shared" si="8"/>
        <v>175198.66666666669</v>
      </c>
    </row>
    <row r="18" spans="1:22" ht="15" thickBot="1" x14ac:dyDescent="0.4">
      <c r="A18" s="3" t="s">
        <v>29</v>
      </c>
      <c r="B18" s="1">
        <v>34950</v>
      </c>
      <c r="C18" s="2"/>
      <c r="D18" s="1">
        <v>1136</v>
      </c>
      <c r="E18" s="2"/>
      <c r="F18" s="1">
        <v>28851</v>
      </c>
      <c r="G18" s="1">
        <v>4095</v>
      </c>
      <c r="H18" s="2">
        <v>133</v>
      </c>
      <c r="I18" s="1">
        <v>249940</v>
      </c>
      <c r="J18" s="1">
        <v>29282</v>
      </c>
      <c r="K18" s="7"/>
      <c r="L18" s="8"/>
      <c r="M18" s="26">
        <f t="shared" si="0"/>
        <v>3.2503576537911305E-2</v>
      </c>
      <c r="N18" s="4">
        <f t="shared" si="1"/>
        <v>75733.333333333343</v>
      </c>
      <c r="O18" s="5">
        <f t="shared" si="2"/>
        <v>0.61904489436619725</v>
      </c>
      <c r="P18" s="5"/>
      <c r="Q18" s="22">
        <f t="shared" si="3"/>
        <v>11360.000000000002</v>
      </c>
      <c r="R18" s="22">
        <f t="shared" si="4"/>
        <v>45440.000000000007</v>
      </c>
      <c r="S18" s="22">
        <f t="shared" si="5"/>
        <v>18933.333333333336</v>
      </c>
      <c r="T18" s="22">
        <f t="shared" si="6"/>
        <v>9466.6666666666679</v>
      </c>
      <c r="U18" s="22">
        <f t="shared" si="7"/>
        <v>1136</v>
      </c>
      <c r="V18" s="19">
        <f t="shared" si="8"/>
        <v>74597.333333333343</v>
      </c>
    </row>
    <row r="19" spans="1:22" ht="15" thickBot="1" x14ac:dyDescent="0.4">
      <c r="A19" s="46" t="s">
        <v>21</v>
      </c>
      <c r="B19" s="1">
        <v>30865</v>
      </c>
      <c r="C19" s="2"/>
      <c r="D19" s="1">
        <v>1879</v>
      </c>
      <c r="E19" s="2"/>
      <c r="F19" s="1">
        <v>23652</v>
      </c>
      <c r="G19" s="1">
        <v>2640</v>
      </c>
      <c r="H19" s="2">
        <v>161</v>
      </c>
      <c r="I19" s="1">
        <v>309847</v>
      </c>
      <c r="J19" s="1">
        <v>26507</v>
      </c>
      <c r="K19" s="7"/>
      <c r="L19" s="8"/>
      <c r="M19" s="26">
        <f t="shared" ref="M19:M40" si="9">D19/B19</f>
        <v>6.0878017171553542E-2</v>
      </c>
      <c r="N19" s="4">
        <f t="shared" ref="N19:N41" si="10">D19/$O$1</f>
        <v>125266.66666666667</v>
      </c>
      <c r="O19" s="5">
        <f t="shared" ref="O19:O41" si="11">ABS(F19-N19)/N19</f>
        <v>0.81118680149015432</v>
      </c>
      <c r="P19" s="5"/>
      <c r="Q19" s="22">
        <f t="shared" ref="Q19:Q40" si="12">$Q$2*$N19</f>
        <v>18790</v>
      </c>
      <c r="R19" s="22">
        <f t="shared" ref="R19:R40" si="13">$R$2*$N19</f>
        <v>75160</v>
      </c>
      <c r="S19" s="22">
        <f t="shared" ref="S19:S40" si="14">$S$2*$N19</f>
        <v>31316.666666666668</v>
      </c>
      <c r="T19" s="22">
        <f t="shared" ref="T19:T40" si="15">$T$2*$N19</f>
        <v>15658.333333333334</v>
      </c>
      <c r="U19" s="22">
        <f t="shared" ref="U19:U40" si="16">$U$2*$N19</f>
        <v>1879</v>
      </c>
      <c r="V19" s="19">
        <f t="shared" ref="V19:V40" si="17">N19-U19</f>
        <v>123387.66666666667</v>
      </c>
    </row>
    <row r="20" spans="1:22" ht="15" thickBot="1" x14ac:dyDescent="0.4">
      <c r="A20" s="3" t="s">
        <v>27</v>
      </c>
      <c r="B20" s="1">
        <v>30409</v>
      </c>
      <c r="C20" s="2"/>
      <c r="D20" s="1">
        <v>1941</v>
      </c>
      <c r="E20" s="2"/>
      <c r="F20" s="1">
        <v>26514</v>
      </c>
      <c r="G20" s="1">
        <v>4517</v>
      </c>
      <c r="H20" s="2">
        <v>288</v>
      </c>
      <c r="I20" s="1">
        <v>208561</v>
      </c>
      <c r="J20" s="1">
        <v>30980</v>
      </c>
      <c r="K20" s="7"/>
      <c r="L20" s="8"/>
      <c r="M20" s="26">
        <f t="shared" si="9"/>
        <v>6.3829787234042548E-2</v>
      </c>
      <c r="N20" s="4">
        <f t="shared" si="10"/>
        <v>129400</v>
      </c>
      <c r="O20" s="5">
        <f t="shared" si="11"/>
        <v>0.79510046367851628</v>
      </c>
      <c r="P20" s="5"/>
      <c r="Q20" s="22">
        <f t="shared" si="12"/>
        <v>19410</v>
      </c>
      <c r="R20" s="22">
        <f t="shared" si="13"/>
        <v>77640</v>
      </c>
      <c r="S20" s="22">
        <f t="shared" si="14"/>
        <v>32350</v>
      </c>
      <c r="T20" s="22">
        <f t="shared" si="15"/>
        <v>16175</v>
      </c>
      <c r="U20" s="22">
        <f t="shared" si="16"/>
        <v>1941</v>
      </c>
      <c r="V20" s="19">
        <f t="shared" si="17"/>
        <v>127459</v>
      </c>
    </row>
    <row r="21" spans="1:22" ht="15" thickBot="1" x14ac:dyDescent="0.4">
      <c r="A21" s="3" t="s">
        <v>18</v>
      </c>
      <c r="B21" s="1">
        <v>23487</v>
      </c>
      <c r="C21" s="2"/>
      <c r="D21" s="1">
        <v>1324</v>
      </c>
      <c r="E21" s="2"/>
      <c r="F21" s="1">
        <v>20672</v>
      </c>
      <c r="G21" s="1">
        <v>4078</v>
      </c>
      <c r="H21" s="2">
        <v>230</v>
      </c>
      <c r="I21" s="1">
        <v>142667</v>
      </c>
      <c r="J21" s="1">
        <v>24774</v>
      </c>
      <c r="K21" s="8"/>
      <c r="L21" s="8"/>
      <c r="M21" s="26">
        <f t="shared" si="9"/>
        <v>5.6371609826712653E-2</v>
      </c>
      <c r="N21" s="4">
        <f t="shared" si="10"/>
        <v>88266.666666666672</v>
      </c>
      <c r="O21" s="5">
        <f t="shared" si="11"/>
        <v>0.76580060422960727</v>
      </c>
      <c r="P21" s="5"/>
      <c r="Q21" s="22">
        <f t="shared" si="12"/>
        <v>13240</v>
      </c>
      <c r="R21" s="22">
        <f t="shared" si="13"/>
        <v>52960</v>
      </c>
      <c r="S21" s="22">
        <f t="shared" si="14"/>
        <v>22066.666666666668</v>
      </c>
      <c r="T21" s="22">
        <f t="shared" si="15"/>
        <v>11033.333333333334</v>
      </c>
      <c r="U21" s="22">
        <f t="shared" si="16"/>
        <v>1324</v>
      </c>
      <c r="V21" s="19">
        <f t="shared" si="17"/>
        <v>86942.666666666672</v>
      </c>
    </row>
    <row r="22" spans="1:22" ht="15" thickBot="1" x14ac:dyDescent="0.4">
      <c r="A22" s="3" t="s">
        <v>24</v>
      </c>
      <c r="B22" s="1">
        <v>22110</v>
      </c>
      <c r="C22" s="2"/>
      <c r="D22" s="2">
        <v>775</v>
      </c>
      <c r="E22" s="2"/>
      <c r="F22" s="1">
        <v>9698</v>
      </c>
      <c r="G22" s="1">
        <v>2108</v>
      </c>
      <c r="H22" s="2">
        <v>74</v>
      </c>
      <c r="I22" s="1">
        <v>303224</v>
      </c>
      <c r="J22" s="1">
        <v>28911</v>
      </c>
      <c r="K22" s="7"/>
      <c r="L22" s="8"/>
      <c r="M22" s="26">
        <f t="shared" si="9"/>
        <v>3.5052012663952963E-2</v>
      </c>
      <c r="N22" s="4">
        <f t="shared" si="10"/>
        <v>51666.666666666672</v>
      </c>
      <c r="O22" s="5">
        <f t="shared" si="11"/>
        <v>0.8122967741935484</v>
      </c>
      <c r="P22" s="5"/>
      <c r="Q22" s="22">
        <f t="shared" si="12"/>
        <v>7750</v>
      </c>
      <c r="R22" s="22">
        <f t="shared" si="13"/>
        <v>31000</v>
      </c>
      <c r="S22" s="22">
        <f t="shared" si="14"/>
        <v>12916.666666666668</v>
      </c>
      <c r="T22" s="22">
        <f t="shared" si="15"/>
        <v>6458.3333333333339</v>
      </c>
      <c r="U22" s="22">
        <f t="shared" si="16"/>
        <v>775</v>
      </c>
      <c r="V22" s="19">
        <f t="shared" si="17"/>
        <v>50891.666666666672</v>
      </c>
    </row>
    <row r="23" spans="1:22" ht="15" thickBot="1" x14ac:dyDescent="0.4">
      <c r="A23" s="46" t="s">
        <v>9</v>
      </c>
      <c r="B23" s="1">
        <v>20176</v>
      </c>
      <c r="C23" s="2"/>
      <c r="D23" s="1">
        <v>1071</v>
      </c>
      <c r="E23" s="2"/>
      <c r="F23" s="1">
        <v>13752</v>
      </c>
      <c r="G23" s="1">
        <v>2650</v>
      </c>
      <c r="H23" s="2">
        <v>141</v>
      </c>
      <c r="I23" s="1">
        <v>308358</v>
      </c>
      <c r="J23" s="1">
        <v>40494</v>
      </c>
      <c r="K23" s="7"/>
      <c r="L23" s="8"/>
      <c r="M23" s="26">
        <f t="shared" si="9"/>
        <v>5.3082870737509912E-2</v>
      </c>
      <c r="N23" s="4">
        <f t="shared" si="10"/>
        <v>71400</v>
      </c>
      <c r="O23" s="5">
        <f t="shared" si="11"/>
        <v>0.80739495798319327</v>
      </c>
      <c r="P23" s="5"/>
      <c r="Q23" s="22">
        <f t="shared" si="12"/>
        <v>10710</v>
      </c>
      <c r="R23" s="22">
        <f t="shared" si="13"/>
        <v>42840</v>
      </c>
      <c r="S23" s="22">
        <f t="shared" si="14"/>
        <v>17850</v>
      </c>
      <c r="T23" s="22">
        <f t="shared" si="15"/>
        <v>8925</v>
      </c>
      <c r="U23" s="22">
        <f t="shared" si="16"/>
        <v>1071</v>
      </c>
      <c r="V23" s="19">
        <f t="shared" si="17"/>
        <v>70329</v>
      </c>
    </row>
    <row r="24" spans="1:22" ht="15" thickBot="1" x14ac:dyDescent="0.4">
      <c r="A24" s="3" t="s">
        <v>20</v>
      </c>
      <c r="B24" s="1">
        <v>19394</v>
      </c>
      <c r="C24" s="2"/>
      <c r="D24" s="2">
        <v>315</v>
      </c>
      <c r="E24" s="2"/>
      <c r="F24" s="1">
        <v>6513</v>
      </c>
      <c r="G24" s="1">
        <v>2840</v>
      </c>
      <c r="H24" s="2">
        <v>46</v>
      </c>
      <c r="I24" s="1">
        <v>368170</v>
      </c>
      <c r="J24" s="1">
        <v>53911</v>
      </c>
      <c r="K24" s="7"/>
      <c r="L24" s="8"/>
      <c r="M24" s="26">
        <f t="shared" si="9"/>
        <v>1.6242136743322678E-2</v>
      </c>
      <c r="N24" s="4">
        <f t="shared" si="10"/>
        <v>21000</v>
      </c>
      <c r="O24" s="5">
        <f t="shared" si="11"/>
        <v>0.68985714285714284</v>
      </c>
      <c r="P24" s="5"/>
      <c r="Q24" s="22">
        <f t="shared" si="12"/>
        <v>3150</v>
      </c>
      <c r="R24" s="22">
        <f t="shared" si="13"/>
        <v>12600</v>
      </c>
      <c r="S24" s="22">
        <f t="shared" si="14"/>
        <v>5250</v>
      </c>
      <c r="T24" s="22">
        <f t="shared" si="15"/>
        <v>2625</v>
      </c>
      <c r="U24" s="22">
        <f t="shared" si="16"/>
        <v>315</v>
      </c>
      <c r="V24" s="19">
        <f t="shared" si="17"/>
        <v>20685</v>
      </c>
    </row>
    <row r="25" spans="1:22" ht="15" thickBot="1" x14ac:dyDescent="0.4">
      <c r="A25" s="3" t="s">
        <v>32</v>
      </c>
      <c r="B25" s="1">
        <v>19005</v>
      </c>
      <c r="C25" s="2"/>
      <c r="D25" s="2">
        <v>851</v>
      </c>
      <c r="E25" s="2"/>
      <c r="F25" s="1">
        <v>5458</v>
      </c>
      <c r="G25" s="1">
        <v>3370</v>
      </c>
      <c r="H25" s="2">
        <v>151</v>
      </c>
      <c r="I25" s="1">
        <v>180971</v>
      </c>
      <c r="J25" s="1">
        <v>32089</v>
      </c>
      <c r="K25" s="7"/>
      <c r="L25" s="8"/>
      <c r="M25" s="26">
        <f t="shared" si="9"/>
        <v>4.4777690081557485E-2</v>
      </c>
      <c r="N25" s="4">
        <f t="shared" si="10"/>
        <v>56733.333333333336</v>
      </c>
      <c r="O25" s="5">
        <f t="shared" si="11"/>
        <v>0.90379553466509988</v>
      </c>
      <c r="P25" s="5"/>
      <c r="Q25" s="22">
        <f t="shared" si="12"/>
        <v>8510</v>
      </c>
      <c r="R25" s="22">
        <f t="shared" si="13"/>
        <v>34040</v>
      </c>
      <c r="S25" s="22">
        <f t="shared" si="14"/>
        <v>14183.333333333334</v>
      </c>
      <c r="T25" s="22">
        <f t="shared" si="15"/>
        <v>7091.666666666667</v>
      </c>
      <c r="U25" s="22">
        <f t="shared" si="16"/>
        <v>851</v>
      </c>
      <c r="V25" s="19">
        <f t="shared" si="17"/>
        <v>55882.333333333336</v>
      </c>
    </row>
    <row r="26" spans="1:22" ht="15" thickBot="1" x14ac:dyDescent="0.4">
      <c r="A26" s="3" t="s">
        <v>41</v>
      </c>
      <c r="B26" s="1">
        <v>16767</v>
      </c>
      <c r="C26" s="55">
        <v>259</v>
      </c>
      <c r="D26" s="2">
        <v>441</v>
      </c>
      <c r="E26" s="56">
        <v>8</v>
      </c>
      <c r="F26" s="1">
        <v>7138</v>
      </c>
      <c r="G26" s="1">
        <v>5314</v>
      </c>
      <c r="H26" s="2">
        <v>140</v>
      </c>
      <c r="I26" s="1">
        <v>123266</v>
      </c>
      <c r="J26" s="1">
        <v>39069</v>
      </c>
      <c r="K26" s="7"/>
      <c r="L26" s="8"/>
      <c r="M26" s="26">
        <f t="shared" si="9"/>
        <v>2.6301663982823402E-2</v>
      </c>
      <c r="N26" s="4">
        <f t="shared" si="10"/>
        <v>29400</v>
      </c>
      <c r="O26" s="5">
        <f t="shared" si="11"/>
        <v>0.75721088435374151</v>
      </c>
      <c r="P26" s="5"/>
      <c r="Q26" s="22">
        <f t="shared" si="12"/>
        <v>4410</v>
      </c>
      <c r="R26" s="22">
        <f t="shared" si="13"/>
        <v>17640</v>
      </c>
      <c r="S26" s="22">
        <f t="shared" si="14"/>
        <v>7350</v>
      </c>
      <c r="T26" s="22">
        <f t="shared" si="15"/>
        <v>3675</v>
      </c>
      <c r="U26" s="22">
        <f t="shared" si="16"/>
        <v>441</v>
      </c>
      <c r="V26" s="19">
        <f t="shared" si="17"/>
        <v>28959</v>
      </c>
    </row>
    <row r="27" spans="1:22" ht="15" thickBot="1" x14ac:dyDescent="0.4">
      <c r="A27" s="3" t="s">
        <v>33</v>
      </c>
      <c r="B27" s="1">
        <v>15608</v>
      </c>
      <c r="C27" s="2"/>
      <c r="D27" s="2">
        <v>775</v>
      </c>
      <c r="E27" s="2"/>
      <c r="F27" s="1">
        <v>14763</v>
      </c>
      <c r="G27" s="1">
        <v>2144</v>
      </c>
      <c r="H27" s="2">
        <v>106</v>
      </c>
      <c r="I27" s="1">
        <v>245486</v>
      </c>
      <c r="J27" s="1">
        <v>33727</v>
      </c>
      <c r="K27" s="8"/>
      <c r="L27" s="8"/>
      <c r="M27" s="26">
        <f t="shared" si="9"/>
        <v>4.9654023577652487E-2</v>
      </c>
      <c r="N27" s="4">
        <f t="shared" si="10"/>
        <v>51666.666666666672</v>
      </c>
      <c r="O27" s="5">
        <f t="shared" si="11"/>
        <v>0.7142645161290323</v>
      </c>
      <c r="P27" s="5"/>
      <c r="Q27" s="22">
        <f t="shared" si="12"/>
        <v>7750</v>
      </c>
      <c r="R27" s="22">
        <f t="shared" si="13"/>
        <v>31000</v>
      </c>
      <c r="S27" s="22">
        <f t="shared" si="14"/>
        <v>12916.666666666668</v>
      </c>
      <c r="T27" s="22">
        <f t="shared" si="15"/>
        <v>6458.3333333333339</v>
      </c>
      <c r="U27" s="22">
        <f t="shared" si="16"/>
        <v>775</v>
      </c>
      <c r="V27" s="19">
        <f t="shared" si="17"/>
        <v>50891.666666666672</v>
      </c>
    </row>
    <row r="28" spans="1:22" ht="15" thickBot="1" x14ac:dyDescent="0.4">
      <c r="A28" s="3" t="s">
        <v>22</v>
      </c>
      <c r="B28" s="1">
        <v>14396</v>
      </c>
      <c r="C28" s="2"/>
      <c r="D28" s="2">
        <v>496</v>
      </c>
      <c r="E28" s="2"/>
      <c r="F28" s="1">
        <v>5551</v>
      </c>
      <c r="G28" s="1">
        <v>2473</v>
      </c>
      <c r="H28" s="2">
        <v>85</v>
      </c>
      <c r="I28" s="1">
        <v>187099</v>
      </c>
      <c r="J28" s="1">
        <v>32134</v>
      </c>
      <c r="K28" s="7"/>
      <c r="L28" s="8"/>
      <c r="M28" s="26">
        <f t="shared" si="9"/>
        <v>3.4454015004167823E-2</v>
      </c>
      <c r="N28" s="4">
        <f t="shared" si="10"/>
        <v>33066.666666666672</v>
      </c>
      <c r="O28" s="5">
        <f t="shared" si="11"/>
        <v>0.83212701612903228</v>
      </c>
      <c r="P28" s="5"/>
      <c r="Q28" s="22">
        <f t="shared" si="12"/>
        <v>4960.0000000000009</v>
      </c>
      <c r="R28" s="22">
        <f t="shared" si="13"/>
        <v>19840.000000000004</v>
      </c>
      <c r="S28" s="22">
        <f t="shared" si="14"/>
        <v>8266.6666666666679</v>
      </c>
      <c r="T28" s="22">
        <f t="shared" si="15"/>
        <v>4133.3333333333339</v>
      </c>
      <c r="U28" s="22">
        <f t="shared" si="16"/>
        <v>496.00000000000006</v>
      </c>
      <c r="V28" s="19">
        <f t="shared" si="17"/>
        <v>32570.666666666672</v>
      </c>
    </row>
    <row r="29" spans="1:22" ht="15" thickBot="1" x14ac:dyDescent="0.4">
      <c r="A29" s="3" t="s">
        <v>40</v>
      </c>
      <c r="B29" s="1">
        <v>13736</v>
      </c>
      <c r="C29" s="2"/>
      <c r="D29" s="2">
        <v>579</v>
      </c>
      <c r="E29" s="2"/>
      <c r="F29" s="1">
        <v>12073</v>
      </c>
      <c r="G29" s="1">
        <v>12966</v>
      </c>
      <c r="H29" s="2">
        <v>547</v>
      </c>
      <c r="I29" s="1">
        <v>127139</v>
      </c>
      <c r="J29" s="1">
        <v>120015</v>
      </c>
      <c r="K29" s="8"/>
      <c r="L29" s="8"/>
      <c r="M29" s="26">
        <f t="shared" si="9"/>
        <v>4.2152009318578917E-2</v>
      </c>
      <c r="N29" s="4">
        <f t="shared" si="10"/>
        <v>38600</v>
      </c>
      <c r="O29" s="5">
        <f t="shared" si="11"/>
        <v>0.68722797927461143</v>
      </c>
      <c r="P29" s="5"/>
      <c r="Q29" s="22">
        <f t="shared" si="12"/>
        <v>5790</v>
      </c>
      <c r="R29" s="22">
        <f t="shared" si="13"/>
        <v>23160</v>
      </c>
      <c r="S29" s="22">
        <f t="shared" si="14"/>
        <v>9650</v>
      </c>
      <c r="T29" s="22">
        <f t="shared" si="15"/>
        <v>4825</v>
      </c>
      <c r="U29" s="22">
        <f t="shared" si="16"/>
        <v>579</v>
      </c>
      <c r="V29" s="19">
        <f t="shared" si="17"/>
        <v>38021</v>
      </c>
    </row>
    <row r="30" spans="1:22" ht="15" thickBot="1" x14ac:dyDescent="0.4">
      <c r="A30" s="3" t="s">
        <v>36</v>
      </c>
      <c r="B30" s="1">
        <v>13670</v>
      </c>
      <c r="C30" s="2"/>
      <c r="D30" s="2">
        <v>541</v>
      </c>
      <c r="E30" s="2"/>
      <c r="F30" s="1">
        <v>5178</v>
      </c>
      <c r="G30" s="1">
        <v>2788</v>
      </c>
      <c r="H30" s="2">
        <v>110</v>
      </c>
      <c r="I30" s="1">
        <v>179272</v>
      </c>
      <c r="J30" s="1">
        <v>36562</v>
      </c>
      <c r="K30" s="8"/>
      <c r="L30" s="8"/>
      <c r="M30" s="26">
        <f t="shared" si="9"/>
        <v>3.9575713240673008E-2</v>
      </c>
      <c r="N30" s="4">
        <f t="shared" si="10"/>
        <v>36066.666666666672</v>
      </c>
      <c r="O30" s="5">
        <f t="shared" si="11"/>
        <v>0.8564325323475046</v>
      </c>
      <c r="P30" s="5"/>
      <c r="Q30" s="22">
        <f t="shared" si="12"/>
        <v>5410.0000000000009</v>
      </c>
      <c r="R30" s="22">
        <f t="shared" si="13"/>
        <v>21640.000000000004</v>
      </c>
      <c r="S30" s="22">
        <f t="shared" si="14"/>
        <v>9016.6666666666679</v>
      </c>
      <c r="T30" s="22">
        <f t="shared" si="15"/>
        <v>4508.3333333333339</v>
      </c>
      <c r="U30" s="22">
        <f t="shared" si="16"/>
        <v>541</v>
      </c>
      <c r="V30" s="19">
        <f t="shared" si="17"/>
        <v>35525.666666666672</v>
      </c>
    </row>
    <row r="31" spans="1:22" ht="15" thickBot="1" x14ac:dyDescent="0.4">
      <c r="A31" s="3" t="s">
        <v>30</v>
      </c>
      <c r="B31" s="1">
        <v>12624</v>
      </c>
      <c r="C31" s="2"/>
      <c r="D31" s="2">
        <v>596</v>
      </c>
      <c r="E31" s="2"/>
      <c r="F31" s="1">
        <v>4347</v>
      </c>
      <c r="G31" s="1">
        <v>4242</v>
      </c>
      <c r="H31" s="2">
        <v>200</v>
      </c>
      <c r="I31" s="1">
        <v>137973</v>
      </c>
      <c r="J31" s="1">
        <v>46360</v>
      </c>
      <c r="K31" s="7"/>
      <c r="L31" s="8"/>
      <c r="M31" s="26">
        <f t="shared" si="9"/>
        <v>4.7211660329531051E-2</v>
      </c>
      <c r="N31" s="4">
        <f t="shared" si="10"/>
        <v>39733.333333333336</v>
      </c>
      <c r="O31" s="5">
        <f t="shared" si="11"/>
        <v>0.8905956375838926</v>
      </c>
      <c r="P31" s="5"/>
      <c r="Q31" s="22">
        <f t="shared" si="12"/>
        <v>5960</v>
      </c>
      <c r="R31" s="22">
        <f t="shared" si="13"/>
        <v>23840</v>
      </c>
      <c r="S31" s="22">
        <f t="shared" si="14"/>
        <v>9933.3333333333339</v>
      </c>
      <c r="T31" s="22">
        <f t="shared" si="15"/>
        <v>4966.666666666667</v>
      </c>
      <c r="U31" s="22">
        <f t="shared" si="16"/>
        <v>596</v>
      </c>
      <c r="V31" s="19">
        <f t="shared" si="17"/>
        <v>39137.333333333336</v>
      </c>
    </row>
    <row r="32" spans="1:22" ht="15" thickBot="1" x14ac:dyDescent="0.4">
      <c r="A32" s="3" t="s">
        <v>35</v>
      </c>
      <c r="B32" s="1">
        <v>11852</v>
      </c>
      <c r="C32" s="2"/>
      <c r="D32" s="2">
        <v>681</v>
      </c>
      <c r="E32" s="2"/>
      <c r="F32" s="1">
        <v>8206</v>
      </c>
      <c r="G32" s="1">
        <v>1931</v>
      </c>
      <c r="H32" s="2">
        <v>111</v>
      </c>
      <c r="I32" s="1">
        <v>172946</v>
      </c>
      <c r="J32" s="1">
        <v>28179</v>
      </c>
      <c r="K32" s="7"/>
      <c r="L32" s="8"/>
      <c r="M32" s="26">
        <f t="shared" si="9"/>
        <v>5.7458656766790413E-2</v>
      </c>
      <c r="N32" s="4">
        <f t="shared" si="10"/>
        <v>45400</v>
      </c>
      <c r="O32" s="5">
        <f t="shared" si="11"/>
        <v>0.81925110132158585</v>
      </c>
      <c r="P32" s="5"/>
      <c r="Q32" s="22">
        <f t="shared" si="12"/>
        <v>6810</v>
      </c>
      <c r="R32" s="22">
        <f t="shared" si="13"/>
        <v>27240</v>
      </c>
      <c r="S32" s="22">
        <f t="shared" si="14"/>
        <v>11350</v>
      </c>
      <c r="T32" s="22">
        <f t="shared" si="15"/>
        <v>5675</v>
      </c>
      <c r="U32" s="22">
        <f t="shared" si="16"/>
        <v>681</v>
      </c>
      <c r="V32" s="19">
        <f t="shared" si="17"/>
        <v>44719</v>
      </c>
    </row>
    <row r="33" spans="1:22" ht="15" thickBot="1" x14ac:dyDescent="0.4">
      <c r="A33" s="3" t="s">
        <v>50</v>
      </c>
      <c r="B33" s="1">
        <v>11662</v>
      </c>
      <c r="C33" s="2"/>
      <c r="D33" s="2">
        <v>147</v>
      </c>
      <c r="E33" s="2"/>
      <c r="F33" s="1">
        <v>11166</v>
      </c>
      <c r="G33" s="1">
        <v>6029</v>
      </c>
      <c r="H33" s="2">
        <v>76</v>
      </c>
      <c r="I33" s="1">
        <v>80475</v>
      </c>
      <c r="J33" s="1">
        <v>41602</v>
      </c>
      <c r="K33" s="7"/>
      <c r="L33" s="8"/>
      <c r="M33" s="26">
        <f t="shared" si="9"/>
        <v>1.2605042016806723E-2</v>
      </c>
      <c r="N33" s="4">
        <f t="shared" si="10"/>
        <v>9800</v>
      </c>
      <c r="O33" s="5">
        <f t="shared" si="11"/>
        <v>0.13938775510204082</v>
      </c>
      <c r="P33" s="5"/>
      <c r="Q33" s="22">
        <f t="shared" si="12"/>
        <v>1470</v>
      </c>
      <c r="R33" s="22">
        <f t="shared" si="13"/>
        <v>5880</v>
      </c>
      <c r="S33" s="22">
        <f t="shared" si="14"/>
        <v>2450</v>
      </c>
      <c r="T33" s="22">
        <f t="shared" si="15"/>
        <v>1225</v>
      </c>
      <c r="U33" s="22">
        <f t="shared" si="16"/>
        <v>147</v>
      </c>
      <c r="V33" s="19">
        <f t="shared" si="17"/>
        <v>9653</v>
      </c>
    </row>
    <row r="34" spans="1:22" ht="15" thickBot="1" x14ac:dyDescent="0.4">
      <c r="A34" s="3" t="s">
        <v>25</v>
      </c>
      <c r="B34" s="1">
        <v>9638</v>
      </c>
      <c r="C34" s="2"/>
      <c r="D34" s="2">
        <v>419</v>
      </c>
      <c r="E34" s="2"/>
      <c r="F34" s="1">
        <v>3176</v>
      </c>
      <c r="G34" s="1">
        <v>1872</v>
      </c>
      <c r="H34" s="2">
        <v>81</v>
      </c>
      <c r="I34" s="1">
        <v>154746</v>
      </c>
      <c r="J34" s="1">
        <v>30055</v>
      </c>
      <c r="K34" s="7"/>
      <c r="L34" s="8"/>
      <c r="M34" s="26">
        <f t="shared" si="9"/>
        <v>4.3473749740610086E-2</v>
      </c>
      <c r="N34" s="4">
        <f t="shared" si="10"/>
        <v>27933.333333333336</v>
      </c>
      <c r="O34" s="5">
        <f t="shared" si="11"/>
        <v>0.88630071599045346</v>
      </c>
      <c r="P34" s="5"/>
      <c r="Q34" s="22">
        <f t="shared" si="12"/>
        <v>4190</v>
      </c>
      <c r="R34" s="22">
        <f t="shared" si="13"/>
        <v>16760</v>
      </c>
      <c r="S34" s="22">
        <f t="shared" si="14"/>
        <v>6983.3333333333339</v>
      </c>
      <c r="T34" s="22">
        <f t="shared" si="15"/>
        <v>3491.666666666667</v>
      </c>
      <c r="U34" s="22">
        <f t="shared" si="16"/>
        <v>419</v>
      </c>
      <c r="V34" s="19">
        <f t="shared" si="17"/>
        <v>27514.333333333336</v>
      </c>
    </row>
    <row r="35" spans="1:22" ht="15" thickBot="1" x14ac:dyDescent="0.4">
      <c r="A35" s="3" t="s">
        <v>45</v>
      </c>
      <c r="B35" s="1">
        <v>9024</v>
      </c>
      <c r="C35" s="2"/>
      <c r="D35" s="2">
        <v>207</v>
      </c>
      <c r="E35" s="2"/>
      <c r="F35" s="1">
        <v>5962</v>
      </c>
      <c r="G35" s="1">
        <v>3098</v>
      </c>
      <c r="H35" s="2">
        <v>71</v>
      </c>
      <c r="I35" s="1">
        <v>76434</v>
      </c>
      <c r="J35" s="1">
        <v>26236</v>
      </c>
      <c r="K35" s="7"/>
      <c r="L35" s="8"/>
      <c r="M35" s="26">
        <f t="shared" si="9"/>
        <v>2.2938829787234043E-2</v>
      </c>
      <c r="N35" s="4">
        <f t="shared" si="10"/>
        <v>13800</v>
      </c>
      <c r="O35" s="5">
        <f t="shared" si="11"/>
        <v>0.56797101449275367</v>
      </c>
      <c r="P35" s="5"/>
      <c r="Q35" s="22">
        <f t="shared" si="12"/>
        <v>2070</v>
      </c>
      <c r="R35" s="22">
        <f t="shared" si="13"/>
        <v>8280</v>
      </c>
      <c r="S35" s="22">
        <f t="shared" si="14"/>
        <v>3450</v>
      </c>
      <c r="T35" s="22">
        <f t="shared" si="15"/>
        <v>1725</v>
      </c>
      <c r="U35" s="22">
        <f t="shared" si="16"/>
        <v>207</v>
      </c>
      <c r="V35" s="19">
        <f t="shared" si="17"/>
        <v>13593</v>
      </c>
    </row>
    <row r="36" spans="1:22" ht="15" thickBot="1" x14ac:dyDescent="0.4">
      <c r="A36" s="3" t="s">
        <v>43</v>
      </c>
      <c r="B36" s="1">
        <v>8529</v>
      </c>
      <c r="C36" s="2"/>
      <c r="D36" s="2">
        <v>322</v>
      </c>
      <c r="E36" s="2"/>
      <c r="F36" s="1">
        <v>3911</v>
      </c>
      <c r="G36" s="1">
        <v>8759</v>
      </c>
      <c r="H36" s="2">
        <v>331</v>
      </c>
      <c r="I36" s="1">
        <v>48986</v>
      </c>
      <c r="J36" s="1">
        <v>50306</v>
      </c>
      <c r="K36" s="8"/>
      <c r="L36" s="8"/>
      <c r="M36" s="26">
        <f t="shared" si="9"/>
        <v>3.7753546722945244E-2</v>
      </c>
      <c r="N36" s="4">
        <f t="shared" si="10"/>
        <v>21466.666666666668</v>
      </c>
      <c r="O36" s="5">
        <f t="shared" si="11"/>
        <v>0.81781055900621114</v>
      </c>
      <c r="P36" s="5"/>
      <c r="Q36" s="22">
        <f t="shared" si="12"/>
        <v>3220</v>
      </c>
      <c r="R36" s="22">
        <f t="shared" si="13"/>
        <v>12880</v>
      </c>
      <c r="S36" s="22">
        <f t="shared" si="14"/>
        <v>5366.666666666667</v>
      </c>
      <c r="T36" s="22">
        <f t="shared" si="15"/>
        <v>2683.3333333333335</v>
      </c>
      <c r="U36" s="22">
        <f t="shared" si="16"/>
        <v>322</v>
      </c>
      <c r="V36" s="19">
        <f t="shared" si="17"/>
        <v>21144.666666666668</v>
      </c>
    </row>
    <row r="37" spans="1:22" ht="15" thickBot="1" x14ac:dyDescent="0.4">
      <c r="A37" s="3" t="s">
        <v>38</v>
      </c>
      <c r="B37" s="1">
        <v>8426</v>
      </c>
      <c r="C37" s="2"/>
      <c r="D37" s="2">
        <v>391</v>
      </c>
      <c r="E37" s="2"/>
      <c r="F37" s="1">
        <v>4966</v>
      </c>
      <c r="G37" s="1">
        <v>1886</v>
      </c>
      <c r="H37" s="2">
        <v>88</v>
      </c>
      <c r="I37" s="1">
        <v>171338</v>
      </c>
      <c r="J37" s="1">
        <v>38351</v>
      </c>
      <c r="K37" s="8"/>
      <c r="L37" s="8"/>
      <c r="M37" s="26">
        <f t="shared" si="9"/>
        <v>4.6403987657251365E-2</v>
      </c>
      <c r="N37" s="4">
        <f t="shared" si="10"/>
        <v>26066.666666666668</v>
      </c>
      <c r="O37" s="5">
        <f t="shared" si="11"/>
        <v>0.80948849104859333</v>
      </c>
      <c r="P37" s="5"/>
      <c r="Q37" s="22">
        <f t="shared" si="12"/>
        <v>3910</v>
      </c>
      <c r="R37" s="22">
        <f t="shared" si="13"/>
        <v>15640</v>
      </c>
      <c r="S37" s="22">
        <f t="shared" si="14"/>
        <v>6516.666666666667</v>
      </c>
      <c r="T37" s="22">
        <f t="shared" si="15"/>
        <v>3258.3333333333335</v>
      </c>
      <c r="U37" s="22">
        <f t="shared" si="16"/>
        <v>391</v>
      </c>
      <c r="V37" s="19">
        <f t="shared" si="17"/>
        <v>25675.666666666668</v>
      </c>
    </row>
    <row r="38" spans="1:22" ht="15" thickBot="1" x14ac:dyDescent="0.4">
      <c r="A38" s="3" t="s">
        <v>28</v>
      </c>
      <c r="B38" s="1">
        <v>8057</v>
      </c>
      <c r="C38" s="2"/>
      <c r="D38" s="2">
        <v>93</v>
      </c>
      <c r="E38" s="2"/>
      <c r="F38" s="1">
        <v>3368</v>
      </c>
      <c r="G38" s="1">
        <v>2513</v>
      </c>
      <c r="H38" s="2">
        <v>29</v>
      </c>
      <c r="I38" s="1">
        <v>186834</v>
      </c>
      <c r="J38" s="1">
        <v>58277</v>
      </c>
      <c r="K38" s="8"/>
      <c r="L38" s="8"/>
      <c r="M38" s="26">
        <f t="shared" si="9"/>
        <v>1.1542757850316495E-2</v>
      </c>
      <c r="N38" s="4">
        <f t="shared" si="10"/>
        <v>6200</v>
      </c>
      <c r="O38" s="5">
        <f t="shared" si="11"/>
        <v>0.45677419354838711</v>
      </c>
      <c r="P38" s="5"/>
      <c r="Q38" s="22">
        <f t="shared" si="12"/>
        <v>930</v>
      </c>
      <c r="R38" s="22">
        <f t="shared" si="13"/>
        <v>3720</v>
      </c>
      <c r="S38" s="22">
        <f t="shared" si="14"/>
        <v>1550</v>
      </c>
      <c r="T38" s="22">
        <f t="shared" si="15"/>
        <v>775</v>
      </c>
      <c r="U38" s="22">
        <f t="shared" si="16"/>
        <v>93</v>
      </c>
      <c r="V38" s="19">
        <f t="shared" si="17"/>
        <v>6107</v>
      </c>
    </row>
    <row r="39" spans="1:22" ht="21.5" thickBot="1" x14ac:dyDescent="0.4">
      <c r="A39" s="3" t="s">
        <v>63</v>
      </c>
      <c r="B39" s="1">
        <v>7893</v>
      </c>
      <c r="C39" s="2"/>
      <c r="D39" s="2">
        <v>418</v>
      </c>
      <c r="E39" s="2"/>
      <c r="F39" s="1">
        <v>6406</v>
      </c>
      <c r="G39" s="1">
        <v>11184</v>
      </c>
      <c r="H39" s="2">
        <v>592</v>
      </c>
      <c r="I39" s="1">
        <v>42993</v>
      </c>
      <c r="J39" s="1">
        <v>60918</v>
      </c>
      <c r="K39" s="8"/>
      <c r="L39" s="8"/>
      <c r="M39" s="26">
        <f t="shared" si="9"/>
        <v>5.2958317496515903E-2</v>
      </c>
      <c r="N39" s="4">
        <f t="shared" si="10"/>
        <v>27866.666666666668</v>
      </c>
      <c r="O39" s="5">
        <f t="shared" si="11"/>
        <v>0.77011961722488043</v>
      </c>
      <c r="P39" s="5"/>
      <c r="Q39" s="22">
        <f t="shared" si="12"/>
        <v>4180</v>
      </c>
      <c r="R39" s="22">
        <f t="shared" si="13"/>
        <v>16720</v>
      </c>
      <c r="S39" s="22">
        <f t="shared" si="14"/>
        <v>6966.666666666667</v>
      </c>
      <c r="T39" s="22">
        <f t="shared" si="15"/>
        <v>3483.3333333333335</v>
      </c>
      <c r="U39" s="22">
        <f t="shared" si="16"/>
        <v>418</v>
      </c>
      <c r="V39" s="19">
        <f t="shared" si="17"/>
        <v>27448.666666666668</v>
      </c>
    </row>
    <row r="40" spans="1:22" ht="15" thickBot="1" x14ac:dyDescent="0.4">
      <c r="A40" s="3" t="s">
        <v>31</v>
      </c>
      <c r="B40" s="1">
        <v>7401</v>
      </c>
      <c r="C40" s="2"/>
      <c r="D40" s="2">
        <v>387</v>
      </c>
      <c r="E40" s="2"/>
      <c r="F40" s="1">
        <v>1975</v>
      </c>
      <c r="G40" s="1">
        <v>2403</v>
      </c>
      <c r="H40" s="2">
        <v>126</v>
      </c>
      <c r="I40" s="1">
        <v>117606</v>
      </c>
      <c r="J40" s="1">
        <v>38182</v>
      </c>
      <c r="K40" s="7"/>
      <c r="L40" s="8"/>
      <c r="M40" s="26">
        <f t="shared" si="9"/>
        <v>5.2290231049858124E-2</v>
      </c>
      <c r="N40" s="4">
        <f t="shared" si="10"/>
        <v>25800</v>
      </c>
      <c r="O40" s="5">
        <f t="shared" si="11"/>
        <v>0.92344961240310075</v>
      </c>
      <c r="P40" s="5"/>
      <c r="Q40" s="22">
        <f t="shared" si="12"/>
        <v>3870</v>
      </c>
      <c r="R40" s="22">
        <f t="shared" si="13"/>
        <v>15480</v>
      </c>
      <c r="S40" s="22">
        <f t="shared" si="14"/>
        <v>6450</v>
      </c>
      <c r="T40" s="22">
        <f t="shared" si="15"/>
        <v>3225</v>
      </c>
      <c r="U40" s="22">
        <f t="shared" si="16"/>
        <v>387</v>
      </c>
      <c r="V40" s="19">
        <f t="shared" si="17"/>
        <v>25413</v>
      </c>
    </row>
    <row r="41" spans="1:22" ht="15" thickBot="1" x14ac:dyDescent="0.4">
      <c r="A41" s="3" t="s">
        <v>44</v>
      </c>
      <c r="B41" s="1">
        <v>6625</v>
      </c>
      <c r="C41" s="2"/>
      <c r="D41" s="2">
        <v>302</v>
      </c>
      <c r="E41" s="2"/>
      <c r="F41" s="1">
        <v>4174</v>
      </c>
      <c r="G41" s="1">
        <v>3160</v>
      </c>
      <c r="H41" s="2">
        <v>144</v>
      </c>
      <c r="I41" s="1">
        <v>158383</v>
      </c>
      <c r="J41" s="1">
        <v>75535</v>
      </c>
      <c r="K41" s="7"/>
      <c r="L41" s="8"/>
      <c r="M41" s="25"/>
      <c r="N41" s="4">
        <f t="shared" si="10"/>
        <v>20133.333333333336</v>
      </c>
      <c r="O41" s="5">
        <f t="shared" si="11"/>
        <v>0.79268211920529807</v>
      </c>
      <c r="P41" s="5"/>
      <c r="Q41" s="22">
        <f>Q38*$N41</f>
        <v>18724000.000000004</v>
      </c>
      <c r="R41" s="22">
        <f>R38*$N41</f>
        <v>74896000.000000015</v>
      </c>
      <c r="S41" s="22">
        <f>S38*$N41</f>
        <v>31206666.666666672</v>
      </c>
      <c r="T41" s="22">
        <f>T38*$N41</f>
        <v>15603333.333333336</v>
      </c>
      <c r="U41" s="22">
        <f>U38*$N41</f>
        <v>1872400.0000000002</v>
      </c>
    </row>
    <row r="42" spans="1:22" ht="15" thickBot="1" x14ac:dyDescent="0.4">
      <c r="A42" s="3" t="s">
        <v>46</v>
      </c>
      <c r="B42" s="1">
        <v>5849</v>
      </c>
      <c r="C42" s="2"/>
      <c r="D42" s="2">
        <v>307</v>
      </c>
      <c r="E42" s="2"/>
      <c r="F42" s="1">
        <v>1009</v>
      </c>
      <c r="G42" s="1">
        <v>1478</v>
      </c>
      <c r="H42" s="2">
        <v>78</v>
      </c>
      <c r="I42" s="1">
        <v>160903</v>
      </c>
      <c r="J42" s="1">
        <v>40663</v>
      </c>
      <c r="K42" s="7"/>
      <c r="L42" s="8"/>
      <c r="M42" s="24"/>
      <c r="N42" s="4"/>
      <c r="O42" s="5"/>
      <c r="P42" s="5"/>
    </row>
    <row r="43" spans="1:22" ht="15" thickBot="1" x14ac:dyDescent="0.4">
      <c r="A43" s="3" t="s">
        <v>34</v>
      </c>
      <c r="B43" s="1">
        <v>5612</v>
      </c>
      <c r="C43" s="2"/>
      <c r="D43" s="2">
        <v>113</v>
      </c>
      <c r="E43" s="2"/>
      <c r="F43" s="1">
        <v>1470</v>
      </c>
      <c r="G43" s="1">
        <v>1860</v>
      </c>
      <c r="H43" s="2">
        <v>37</v>
      </c>
      <c r="I43" s="1">
        <v>103047</v>
      </c>
      <c r="J43" s="1">
        <v>34146</v>
      </c>
      <c r="K43" s="8"/>
      <c r="L43" s="8"/>
    </row>
    <row r="44" spans="1:22" ht="15" thickBot="1" x14ac:dyDescent="0.4">
      <c r="A44" s="3" t="s">
        <v>54</v>
      </c>
      <c r="B44" s="1">
        <v>4356</v>
      </c>
      <c r="C44" s="2"/>
      <c r="D44" s="2">
        <v>50</v>
      </c>
      <c r="E44" s="2"/>
      <c r="F44" s="1">
        <v>1039</v>
      </c>
      <c r="G44" s="1">
        <v>4924</v>
      </c>
      <c r="H44" s="2">
        <v>57</v>
      </c>
      <c r="I44" s="1">
        <v>32344</v>
      </c>
      <c r="J44" s="1">
        <v>36561</v>
      </c>
      <c r="K44" s="8"/>
      <c r="L44" s="8"/>
    </row>
    <row r="45" spans="1:22" ht="15" thickBot="1" x14ac:dyDescent="0.4">
      <c r="A45" s="3" t="s">
        <v>42</v>
      </c>
      <c r="B45" s="1">
        <v>4014</v>
      </c>
      <c r="C45" s="2"/>
      <c r="D45" s="2">
        <v>204</v>
      </c>
      <c r="E45" s="2"/>
      <c r="F45" s="1">
        <v>1728</v>
      </c>
      <c r="G45" s="1">
        <v>2952</v>
      </c>
      <c r="H45" s="2">
        <v>150</v>
      </c>
      <c r="I45" s="1">
        <v>66376</v>
      </c>
      <c r="J45" s="1">
        <v>48816</v>
      </c>
      <c r="K45" s="8"/>
      <c r="L45" s="8"/>
    </row>
    <row r="46" spans="1:22" ht="15" thickBot="1" x14ac:dyDescent="0.4">
      <c r="A46" s="3" t="s">
        <v>37</v>
      </c>
      <c r="B46" s="1">
        <v>3864</v>
      </c>
      <c r="C46" s="2"/>
      <c r="D46" s="2">
        <v>147</v>
      </c>
      <c r="E46" s="2"/>
      <c r="F46" s="1">
        <v>1823</v>
      </c>
      <c r="G46" s="2">
        <v>916</v>
      </c>
      <c r="H46" s="2">
        <v>35</v>
      </c>
      <c r="I46" s="1">
        <v>107839</v>
      </c>
      <c r="J46" s="1">
        <v>25568</v>
      </c>
      <c r="K46" s="7"/>
      <c r="L46" s="8"/>
    </row>
    <row r="47" spans="1:22" ht="15" thickBot="1" x14ac:dyDescent="0.4">
      <c r="A47" s="3" t="s">
        <v>49</v>
      </c>
      <c r="B47" s="1">
        <v>2595</v>
      </c>
      <c r="C47" s="2"/>
      <c r="D47" s="2">
        <v>79</v>
      </c>
      <c r="E47" s="2"/>
      <c r="F47" s="1">
        <v>1137</v>
      </c>
      <c r="G47" s="1">
        <v>1452</v>
      </c>
      <c r="H47" s="2">
        <v>44</v>
      </c>
      <c r="I47" s="1">
        <v>39595</v>
      </c>
      <c r="J47" s="1">
        <v>22156</v>
      </c>
      <c r="K47" s="7"/>
      <c r="L47" s="8"/>
    </row>
    <row r="48" spans="1:22" ht="15" thickBot="1" x14ac:dyDescent="0.4">
      <c r="A48" s="3" t="s">
        <v>53</v>
      </c>
      <c r="B48" s="1">
        <v>2317</v>
      </c>
      <c r="C48" s="2"/>
      <c r="D48" s="2">
        <v>52</v>
      </c>
      <c r="E48" s="2"/>
      <c r="F48" s="2">
        <v>860</v>
      </c>
      <c r="G48" s="1">
        <v>3040</v>
      </c>
      <c r="H48" s="2">
        <v>68</v>
      </c>
      <c r="I48" s="1">
        <v>62830</v>
      </c>
      <c r="J48" s="1">
        <v>82447</v>
      </c>
      <c r="K48" s="8"/>
      <c r="L48" s="8"/>
    </row>
    <row r="49" spans="1:12" ht="15" thickBot="1" x14ac:dyDescent="0.4">
      <c r="A49" s="3" t="s">
        <v>39</v>
      </c>
      <c r="B49" s="1">
        <v>1948</v>
      </c>
      <c r="C49" s="2"/>
      <c r="D49" s="2">
        <v>76</v>
      </c>
      <c r="E49" s="2"/>
      <c r="F49" s="2">
        <v>680</v>
      </c>
      <c r="G49" s="1">
        <v>1449</v>
      </c>
      <c r="H49" s="2">
        <v>57</v>
      </c>
      <c r="I49" s="1">
        <v>40609</v>
      </c>
      <c r="J49" s="1">
        <v>30210</v>
      </c>
      <c r="K49" s="7"/>
      <c r="L49" s="8"/>
    </row>
    <row r="50" spans="1:12" ht="15" thickBot="1" x14ac:dyDescent="0.4">
      <c r="A50" s="3" t="s">
        <v>56</v>
      </c>
      <c r="B50" s="1">
        <v>1705</v>
      </c>
      <c r="C50" s="2"/>
      <c r="D50" s="2">
        <v>72</v>
      </c>
      <c r="E50" s="2"/>
      <c r="F50" s="2">
        <v>656</v>
      </c>
      <c r="G50" s="2">
        <v>951</v>
      </c>
      <c r="H50" s="2">
        <v>40</v>
      </c>
      <c r="I50" s="1">
        <v>84829</v>
      </c>
      <c r="J50" s="1">
        <v>47334</v>
      </c>
      <c r="K50" s="8"/>
      <c r="L50" s="8"/>
    </row>
    <row r="51" spans="1:12" ht="15" thickBot="1" x14ac:dyDescent="0.4">
      <c r="A51" s="3" t="s">
        <v>48</v>
      </c>
      <c r="B51" s="2">
        <v>952</v>
      </c>
      <c r="C51" s="2"/>
      <c r="D51" s="2">
        <v>54</v>
      </c>
      <c r="E51" s="2"/>
      <c r="F51" s="2">
        <v>64</v>
      </c>
      <c r="G51" s="1">
        <v>1526</v>
      </c>
      <c r="H51" s="2">
        <v>87</v>
      </c>
      <c r="I51" s="1">
        <v>25733</v>
      </c>
      <c r="J51" s="1">
        <v>41240</v>
      </c>
      <c r="K51" s="8"/>
      <c r="L51" s="8"/>
    </row>
    <row r="52" spans="1:12" ht="15" thickBot="1" x14ac:dyDescent="0.4">
      <c r="A52" s="3" t="s">
        <v>55</v>
      </c>
      <c r="B52" s="2">
        <v>803</v>
      </c>
      <c r="C52" s="2"/>
      <c r="D52" s="2">
        <v>12</v>
      </c>
      <c r="E52" s="2"/>
      <c r="F52" s="2">
        <v>240</v>
      </c>
      <c r="G52" s="1">
        <v>1387</v>
      </c>
      <c r="H52" s="2">
        <v>21</v>
      </c>
      <c r="I52" s="1">
        <v>19424</v>
      </c>
      <c r="J52" s="1">
        <v>33561</v>
      </c>
      <c r="K52" s="7"/>
      <c r="L52" s="8"/>
    </row>
    <row r="53" spans="1:12" ht="15" thickBot="1" x14ac:dyDescent="0.4">
      <c r="A53" s="3" t="s">
        <v>47</v>
      </c>
      <c r="B53" s="2">
        <v>642</v>
      </c>
      <c r="C53" s="2"/>
      <c r="D53" s="2">
        <v>17</v>
      </c>
      <c r="E53" s="2"/>
      <c r="F53" s="2">
        <v>40</v>
      </c>
      <c r="G53" s="2">
        <v>453</v>
      </c>
      <c r="H53" s="2">
        <v>12</v>
      </c>
      <c r="I53" s="1">
        <v>47985</v>
      </c>
      <c r="J53" s="1">
        <v>33891</v>
      </c>
      <c r="K53" s="7"/>
      <c r="L53" s="8"/>
    </row>
    <row r="54" spans="1:12" ht="15" thickBot="1" x14ac:dyDescent="0.4">
      <c r="A54" s="3" t="s">
        <v>51</v>
      </c>
      <c r="B54" s="2">
        <v>479</v>
      </c>
      <c r="C54" s="2"/>
      <c r="D54" s="2">
        <v>16</v>
      </c>
      <c r="E54" s="2"/>
      <c r="F54" s="2">
        <v>22</v>
      </c>
      <c r="G54" s="2">
        <v>448</v>
      </c>
      <c r="H54" s="2">
        <v>15</v>
      </c>
      <c r="I54" s="1">
        <v>31857</v>
      </c>
      <c r="J54" s="1">
        <v>29807</v>
      </c>
      <c r="K54" s="7"/>
      <c r="L54" s="8"/>
    </row>
    <row r="55" spans="1:12" ht="15" thickBot="1" x14ac:dyDescent="0.4">
      <c r="A55" s="3" t="s">
        <v>52</v>
      </c>
      <c r="B55" s="2">
        <v>404</v>
      </c>
      <c r="C55" s="2"/>
      <c r="D55" s="2">
        <v>10</v>
      </c>
      <c r="E55" s="2"/>
      <c r="F55" s="2">
        <v>38</v>
      </c>
      <c r="G55" s="2">
        <v>552</v>
      </c>
      <c r="H55" s="2">
        <v>14</v>
      </c>
      <c r="I55" s="1">
        <v>41446</v>
      </c>
      <c r="J55" s="1">
        <v>56655</v>
      </c>
      <c r="K55" s="8"/>
      <c r="L55" s="8"/>
    </row>
    <row r="56" spans="1:12" ht="15" thickBot="1" x14ac:dyDescent="0.4">
      <c r="A56" s="3" t="s">
        <v>64</v>
      </c>
      <c r="B56" s="2">
        <v>165</v>
      </c>
      <c r="C56" s="2"/>
      <c r="D56" s="2">
        <v>5</v>
      </c>
      <c r="E56" s="2"/>
      <c r="F56" s="2">
        <v>35</v>
      </c>
      <c r="G56" s="2"/>
      <c r="H56" s="2"/>
      <c r="I56" s="1">
        <v>4920</v>
      </c>
      <c r="J56" s="2"/>
      <c r="K56" s="8"/>
      <c r="L56" s="7"/>
    </row>
    <row r="57" spans="1:12" ht="21.5" thickBot="1" x14ac:dyDescent="0.4">
      <c r="A57" s="3" t="s">
        <v>67</v>
      </c>
      <c r="B57" s="2">
        <v>22</v>
      </c>
      <c r="C57" s="2"/>
      <c r="D57" s="2">
        <v>2</v>
      </c>
      <c r="E57" s="2"/>
      <c r="F57" s="2">
        <v>7</v>
      </c>
      <c r="G57" s="2"/>
      <c r="H57" s="2"/>
      <c r="I57" s="1">
        <v>4089</v>
      </c>
      <c r="J57" s="2"/>
      <c r="K57" s="8"/>
      <c r="L57" s="7"/>
    </row>
    <row r="58" spans="1:12" ht="15" thickBot="1" x14ac:dyDescent="0.4">
      <c r="A58" s="3" t="s">
        <v>65</v>
      </c>
      <c r="B58" s="1">
        <v>3030</v>
      </c>
      <c r="C58" s="2"/>
      <c r="D58" s="2">
        <v>126</v>
      </c>
      <c r="E58" s="2"/>
      <c r="F58" s="1">
        <v>2054</v>
      </c>
      <c r="G58" s="2">
        <v>895</v>
      </c>
      <c r="H58" s="2">
        <v>37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62" t="s">
        <v>66</v>
      </c>
      <c r="B59" s="63">
        <v>69</v>
      </c>
      <c r="C59" s="63"/>
      <c r="D59" s="63">
        <v>6</v>
      </c>
      <c r="E59" s="63"/>
      <c r="F59" s="63">
        <v>2</v>
      </c>
      <c r="G59" s="63"/>
      <c r="H59" s="63"/>
      <c r="I59" s="64">
        <v>1457</v>
      </c>
      <c r="J59" s="63"/>
      <c r="K59" s="65"/>
      <c r="L59" s="47"/>
    </row>
  </sheetData>
  <mergeCells count="2">
    <mergeCell ref="L1:N1"/>
    <mergeCell ref="Q1:U1"/>
  </mergeCells>
  <hyperlinks>
    <hyperlink ref="A5" r:id="rId1" display="https://www.worldometers.info/coronavirus/usa/new-york/" xr:uid="{71422090-FA69-4C77-B98E-36AC52BE2D13}"/>
    <hyperlink ref="A6" r:id="rId2" display="https://www.worldometers.info/coronavirus/usa/new-jersey/" xr:uid="{BFA9E8AF-23C3-422A-92FC-185CAB5187D1}"/>
    <hyperlink ref="A8" r:id="rId3" display="https://www.worldometers.info/coronavirus/usa/massachusetts/" xr:uid="{FE908594-FABF-4C60-804A-701E92C69264}"/>
    <hyperlink ref="A9" r:id="rId4" display="https://www.worldometers.info/coronavirus/usa/california/" xr:uid="{22CDEB39-F2D7-48CD-B10F-071AAA38C4B8}"/>
    <hyperlink ref="A10" r:id="rId5" display="https://www.worldometers.info/coronavirus/usa/pennsylvania/" xr:uid="{CDFE02E7-5EC7-4D5C-8A05-338278073675}"/>
    <hyperlink ref="A11" r:id="rId6" display="https://www.worldometers.info/coronavirus/usa/texas/" xr:uid="{686A7591-9E59-4402-9087-67A70A077F49}"/>
    <hyperlink ref="A13" r:id="rId7" display="https://www.worldometers.info/coronavirus/usa/florida/" xr:uid="{7BB60AE3-1815-4019-B355-A5DDD7B70802}"/>
    <hyperlink ref="A17" r:id="rId8" display="https://www.worldometers.info/coronavirus/usa/louisiana/" xr:uid="{2C1A61DB-D834-4634-9B20-F28608ED573B}"/>
    <hyperlink ref="A19" r:id="rId9" display="https://www.worldometers.info/coronavirus/usa/ohio/" xr:uid="{C3C7E0E5-F6BA-47EE-BD55-ECDA2877C6EA}"/>
    <hyperlink ref="A23" r:id="rId10" display="https://www.worldometers.info/coronavirus/usa/washington/" xr:uid="{C9AC44C9-9F4C-4FC4-9EAF-6C6D69988758}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4.08984375" style="34" customWidth="1"/>
    <col min="12" max="12" width="10.08984375" style="34" customWidth="1"/>
    <col min="13" max="13" width="8.7265625" style="34"/>
    <col min="14" max="14" width="12.6328125" style="34" customWidth="1"/>
    <col min="15" max="15" width="9.81640625" style="54" customWidth="1"/>
    <col min="16" max="16384" width="8.7265625" style="34"/>
  </cols>
  <sheetData>
    <row r="1" spans="1:15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  <c r="N1" s="33" t="s">
        <v>100</v>
      </c>
      <c r="O1" s="33" t="s">
        <v>101</v>
      </c>
    </row>
    <row r="2" spans="1:15" ht="15" thickBot="1" x14ac:dyDescent="0.35">
      <c r="A2" s="3" t="s">
        <v>36</v>
      </c>
      <c r="B2" s="1">
        <v>13670</v>
      </c>
      <c r="C2" s="2"/>
      <c r="D2" s="2">
        <v>541</v>
      </c>
      <c r="E2" s="2"/>
      <c r="F2" s="1">
        <v>5178</v>
      </c>
      <c r="G2" s="1">
        <v>2788</v>
      </c>
      <c r="H2" s="2">
        <v>110</v>
      </c>
      <c r="I2" s="1">
        <v>179272</v>
      </c>
      <c r="J2" s="1">
        <v>36562</v>
      </c>
      <c r="K2" s="43"/>
      <c r="L2" s="51">
        <f>IFERROR(B2/I2,0)</f>
        <v>7.6252844839127143E-2</v>
      </c>
      <c r="M2" s="52">
        <f>IFERROR(H2/G2,0)</f>
        <v>3.9454806312769007E-2</v>
      </c>
      <c r="N2" s="50">
        <f>D2*250</f>
        <v>135250</v>
      </c>
      <c r="O2" s="53">
        <f>ABS(N2-B2)/B2</f>
        <v>8.8939283101682509</v>
      </c>
    </row>
    <row r="3" spans="1:15" ht="14.5" thickBot="1" x14ac:dyDescent="0.35">
      <c r="A3" s="3" t="s">
        <v>52</v>
      </c>
      <c r="B3" s="2">
        <v>404</v>
      </c>
      <c r="C3" s="2"/>
      <c r="D3" s="2">
        <v>10</v>
      </c>
      <c r="E3" s="2"/>
      <c r="F3" s="2">
        <v>38</v>
      </c>
      <c r="G3" s="2">
        <v>552</v>
      </c>
      <c r="H3" s="2">
        <v>14</v>
      </c>
      <c r="I3" s="1">
        <v>41446</v>
      </c>
      <c r="J3" s="1">
        <v>56655</v>
      </c>
      <c r="K3" s="44"/>
      <c r="L3" s="51">
        <f>IFERROR(B3/I3,0)</f>
        <v>9.7476234135984181E-3</v>
      </c>
      <c r="M3" s="52">
        <f>IFERROR(H3/G3,0)</f>
        <v>2.5362318840579712E-2</v>
      </c>
      <c r="N3" s="50">
        <f>D3*250</f>
        <v>2500</v>
      </c>
      <c r="O3" s="53">
        <f t="shared" ref="O3:O56" si="0">ABS(N3-B3)/B3</f>
        <v>5.1881188118811883</v>
      </c>
    </row>
    <row r="4" spans="1:15" ht="14.5" thickBot="1" x14ac:dyDescent="0.35">
      <c r="A4" s="3" t="s">
        <v>33</v>
      </c>
      <c r="B4" s="1">
        <v>15608</v>
      </c>
      <c r="C4" s="2"/>
      <c r="D4" s="2">
        <v>775</v>
      </c>
      <c r="E4" s="2"/>
      <c r="F4" s="1">
        <v>14763</v>
      </c>
      <c r="G4" s="1">
        <v>2144</v>
      </c>
      <c r="H4" s="2">
        <v>106</v>
      </c>
      <c r="I4" s="1">
        <v>245486</v>
      </c>
      <c r="J4" s="1">
        <v>33727</v>
      </c>
      <c r="K4" s="44"/>
      <c r="L4" s="51">
        <f>IFERROR(B4/I4,0)</f>
        <v>6.3580000488826241E-2</v>
      </c>
      <c r="M4" s="52">
        <f>IFERROR(H4/G4,0)</f>
        <v>4.9440298507462684E-2</v>
      </c>
      <c r="N4" s="50">
        <f>D4*250</f>
        <v>193750</v>
      </c>
      <c r="O4" s="53">
        <f t="shared" si="0"/>
        <v>11.413505894413122</v>
      </c>
    </row>
    <row r="5" spans="1:15" ht="12.5" customHeight="1" thickBot="1" x14ac:dyDescent="0.35">
      <c r="A5" s="3" t="s">
        <v>34</v>
      </c>
      <c r="B5" s="1">
        <v>5612</v>
      </c>
      <c r="C5" s="2"/>
      <c r="D5" s="2">
        <v>113</v>
      </c>
      <c r="E5" s="2"/>
      <c r="F5" s="1">
        <v>1470</v>
      </c>
      <c r="G5" s="1">
        <v>1860</v>
      </c>
      <c r="H5" s="2">
        <v>37</v>
      </c>
      <c r="I5" s="1">
        <v>103047</v>
      </c>
      <c r="J5" s="1">
        <v>34146</v>
      </c>
      <c r="K5" s="44"/>
      <c r="L5" s="51">
        <f>IFERROR(B5/I5,0)</f>
        <v>5.4460585946218713E-2</v>
      </c>
      <c r="M5" s="52">
        <f>IFERROR(H5/G5,0)</f>
        <v>1.9892473118279571E-2</v>
      </c>
      <c r="N5" s="50">
        <f>D5*250</f>
        <v>28250</v>
      </c>
      <c r="O5" s="53">
        <f t="shared" si="0"/>
        <v>4.0338560228082683</v>
      </c>
    </row>
    <row r="6" spans="1:15" ht="15" thickBot="1" x14ac:dyDescent="0.35">
      <c r="A6" s="46" t="s">
        <v>10</v>
      </c>
      <c r="B6" s="1">
        <v>90588</v>
      </c>
      <c r="C6" s="2"/>
      <c r="D6" s="1">
        <v>3688</v>
      </c>
      <c r="E6" s="2"/>
      <c r="F6" s="1">
        <v>69890</v>
      </c>
      <c r="G6" s="1">
        <v>2293</v>
      </c>
      <c r="H6" s="2">
        <v>93</v>
      </c>
      <c r="I6" s="1">
        <v>1470549</v>
      </c>
      <c r="J6" s="1">
        <v>37218</v>
      </c>
      <c r="K6" s="44"/>
      <c r="L6" s="51">
        <f>IFERROR(B6/I6,0)</f>
        <v>6.1601483527580513E-2</v>
      </c>
      <c r="M6" s="52">
        <f>IFERROR(H6/G6,0)</f>
        <v>4.0558220671609246E-2</v>
      </c>
      <c r="N6" s="50">
        <f>D6*250</f>
        <v>922000</v>
      </c>
      <c r="O6" s="53">
        <f t="shared" si="0"/>
        <v>9.1779485141519856</v>
      </c>
    </row>
    <row r="7" spans="1:15" ht="14.5" thickBot="1" x14ac:dyDescent="0.35">
      <c r="A7" s="3" t="s">
        <v>18</v>
      </c>
      <c r="B7" s="1">
        <v>23487</v>
      </c>
      <c r="C7" s="2"/>
      <c r="D7" s="1">
        <v>1324</v>
      </c>
      <c r="E7" s="2"/>
      <c r="F7" s="1">
        <v>20672</v>
      </c>
      <c r="G7" s="1">
        <v>4078</v>
      </c>
      <c r="H7" s="2">
        <v>230</v>
      </c>
      <c r="I7" s="1">
        <v>142667</v>
      </c>
      <c r="J7" s="1">
        <v>24774</v>
      </c>
      <c r="K7" s="44"/>
      <c r="L7" s="51">
        <f>IFERROR(B7/I7,0)</f>
        <v>0.16462812002775695</v>
      </c>
      <c r="M7" s="52">
        <f>IFERROR(H7/G7,0)</f>
        <v>5.6400196174595393E-2</v>
      </c>
      <c r="N7" s="50">
        <f>D7*250</f>
        <v>331000</v>
      </c>
      <c r="O7" s="53">
        <f t="shared" si="0"/>
        <v>13.092902456678162</v>
      </c>
    </row>
    <row r="8" spans="1:15" ht="14.5" thickBot="1" x14ac:dyDescent="0.35">
      <c r="A8" s="3" t="s">
        <v>23</v>
      </c>
      <c r="B8" s="1">
        <v>39640</v>
      </c>
      <c r="C8" s="2"/>
      <c r="D8" s="1">
        <v>3637</v>
      </c>
      <c r="E8" s="2"/>
      <c r="F8" s="1">
        <v>29739</v>
      </c>
      <c r="G8" s="1">
        <v>11118</v>
      </c>
      <c r="H8" s="1">
        <v>1020</v>
      </c>
      <c r="I8" s="1">
        <v>202747</v>
      </c>
      <c r="J8" s="1">
        <v>56867</v>
      </c>
      <c r="K8" s="44"/>
      <c r="L8" s="51">
        <f>IFERROR(B8/I8,0)</f>
        <v>0.19551460687457767</v>
      </c>
      <c r="M8" s="52">
        <f>IFERROR(H8/G8,0)</f>
        <v>9.1743119266055051E-2</v>
      </c>
      <c r="N8" s="50">
        <f>D8*250</f>
        <v>909250</v>
      </c>
      <c r="O8" s="53">
        <f t="shared" si="0"/>
        <v>21.937689202825428</v>
      </c>
    </row>
    <row r="9" spans="1:15" ht="15" thickBot="1" x14ac:dyDescent="0.35">
      <c r="A9" s="3" t="s">
        <v>43</v>
      </c>
      <c r="B9" s="1">
        <v>8529</v>
      </c>
      <c r="C9" s="2"/>
      <c r="D9" s="2">
        <v>322</v>
      </c>
      <c r="E9" s="2"/>
      <c r="F9" s="1">
        <v>3911</v>
      </c>
      <c r="G9" s="1">
        <v>8759</v>
      </c>
      <c r="H9" s="2">
        <v>331</v>
      </c>
      <c r="I9" s="1">
        <v>48986</v>
      </c>
      <c r="J9" s="1">
        <v>50306</v>
      </c>
      <c r="K9" s="43"/>
      <c r="L9" s="51">
        <f>IFERROR(B9/I9,0)</f>
        <v>0.17411097048136201</v>
      </c>
      <c r="M9" s="52">
        <f>IFERROR(H9/G9,0)</f>
        <v>3.778970202077863E-2</v>
      </c>
      <c r="N9" s="50">
        <f>D9*250</f>
        <v>80500</v>
      </c>
      <c r="O9" s="53">
        <f t="shared" si="0"/>
        <v>8.4383866807363113</v>
      </c>
    </row>
    <row r="10" spans="1:15" ht="15" thickBot="1" x14ac:dyDescent="0.35">
      <c r="A10" s="3" t="s">
        <v>63</v>
      </c>
      <c r="B10" s="1">
        <v>7893</v>
      </c>
      <c r="C10" s="2"/>
      <c r="D10" s="2">
        <v>418</v>
      </c>
      <c r="E10" s="2"/>
      <c r="F10" s="1">
        <v>6406</v>
      </c>
      <c r="G10" s="1">
        <v>11184</v>
      </c>
      <c r="H10" s="2">
        <v>592</v>
      </c>
      <c r="I10" s="1">
        <v>42993</v>
      </c>
      <c r="J10" s="1">
        <v>60918</v>
      </c>
      <c r="K10" s="57"/>
      <c r="L10" s="51">
        <f>IFERROR(B10/I10,0)</f>
        <v>0.18358802595771403</v>
      </c>
      <c r="M10" s="52">
        <f>IFERROR(H10/G10,0)</f>
        <v>5.2932761087267528E-2</v>
      </c>
      <c r="N10" s="50">
        <f>D10*250</f>
        <v>104500</v>
      </c>
      <c r="O10" s="53">
        <f t="shared" si="0"/>
        <v>12.239579374128976</v>
      </c>
    </row>
    <row r="11" spans="1:15" ht="15" thickBot="1" x14ac:dyDescent="0.35">
      <c r="A11" s="46" t="s">
        <v>13</v>
      </c>
      <c r="B11" s="1">
        <v>49451</v>
      </c>
      <c r="C11" s="2"/>
      <c r="D11" s="1">
        <v>2190</v>
      </c>
      <c r="E11" s="2"/>
      <c r="F11" s="1">
        <v>39623</v>
      </c>
      <c r="G11" s="1">
        <v>2302</v>
      </c>
      <c r="H11" s="2">
        <v>102</v>
      </c>
      <c r="I11" s="1">
        <v>837172</v>
      </c>
      <c r="J11" s="1">
        <v>38979</v>
      </c>
      <c r="K11" s="44"/>
      <c r="L11" s="51">
        <f>IFERROR(B11/I11,0)</f>
        <v>5.9069104078970633E-2</v>
      </c>
      <c r="M11" s="52">
        <f>IFERROR(H11/G11,0)</f>
        <v>4.4309296264118156E-2</v>
      </c>
      <c r="N11" s="50">
        <f>D11*250</f>
        <v>547500</v>
      </c>
      <c r="O11" s="53">
        <f t="shared" si="0"/>
        <v>10.071565792400557</v>
      </c>
    </row>
    <row r="12" spans="1:15" ht="14.5" thickBot="1" x14ac:dyDescent="0.35">
      <c r="A12" s="3" t="s">
        <v>16</v>
      </c>
      <c r="B12" s="1">
        <v>41482</v>
      </c>
      <c r="C12" s="2"/>
      <c r="D12" s="1">
        <v>1808</v>
      </c>
      <c r="E12" s="2"/>
      <c r="F12" s="1">
        <v>38977</v>
      </c>
      <c r="G12" s="1">
        <v>3907</v>
      </c>
      <c r="H12" s="2">
        <v>170</v>
      </c>
      <c r="I12" s="1">
        <v>427249</v>
      </c>
      <c r="J12" s="1">
        <v>40240</v>
      </c>
      <c r="K12" s="44"/>
      <c r="L12" s="51">
        <f>IFERROR(B12/I12,0)</f>
        <v>9.7090923559797676E-2</v>
      </c>
      <c r="M12" s="52">
        <f>IFERROR(H12/G12,0)</f>
        <v>4.3511645764013313E-2</v>
      </c>
      <c r="N12" s="50">
        <f>D12*250</f>
        <v>452000</v>
      </c>
      <c r="O12" s="53">
        <f t="shared" si="0"/>
        <v>9.8962923677739738</v>
      </c>
    </row>
    <row r="13" spans="1:15" ht="15" thickBot="1" x14ac:dyDescent="0.35">
      <c r="A13" s="3" t="s">
        <v>64</v>
      </c>
      <c r="B13" s="2">
        <v>165</v>
      </c>
      <c r="C13" s="2"/>
      <c r="D13" s="2">
        <v>5</v>
      </c>
      <c r="E13" s="2"/>
      <c r="F13" s="2">
        <v>35</v>
      </c>
      <c r="G13" s="2"/>
      <c r="H13" s="2"/>
      <c r="I13" s="1">
        <v>4920</v>
      </c>
      <c r="J13" s="2"/>
      <c r="K13" s="43"/>
      <c r="L13" s="51">
        <f>IFERROR(B13/I13,0)</f>
        <v>3.3536585365853661E-2</v>
      </c>
      <c r="M13" s="52">
        <f>IFERROR(H13/G13,0)</f>
        <v>0</v>
      </c>
      <c r="N13" s="50">
        <f>D13*250</f>
        <v>1250</v>
      </c>
      <c r="O13" s="53">
        <f t="shared" si="0"/>
        <v>6.5757575757575761</v>
      </c>
    </row>
    <row r="14" spans="1:15" ht="15" thickBot="1" x14ac:dyDescent="0.35">
      <c r="A14" s="3" t="s">
        <v>47</v>
      </c>
      <c r="B14" s="2">
        <v>642</v>
      </c>
      <c r="C14" s="2"/>
      <c r="D14" s="2">
        <v>17</v>
      </c>
      <c r="E14" s="2"/>
      <c r="F14" s="2">
        <v>40</v>
      </c>
      <c r="G14" s="2">
        <v>453</v>
      </c>
      <c r="H14" s="2">
        <v>12</v>
      </c>
      <c r="I14" s="1">
        <v>47985</v>
      </c>
      <c r="J14" s="1">
        <v>33891</v>
      </c>
      <c r="K14" s="43"/>
      <c r="L14" s="51">
        <f>IFERROR(B14/I14,0)</f>
        <v>1.3379180994060644E-2</v>
      </c>
      <c r="M14" s="52">
        <f>IFERROR(H14/G14,0)</f>
        <v>2.6490066225165563E-2</v>
      </c>
      <c r="N14" s="50">
        <f>D14*250</f>
        <v>4250</v>
      </c>
      <c r="O14" s="53">
        <f t="shared" si="0"/>
        <v>5.61993769470405</v>
      </c>
    </row>
    <row r="15" spans="1:15" ht="14.5" thickBot="1" x14ac:dyDescent="0.35">
      <c r="A15" s="3" t="s">
        <v>49</v>
      </c>
      <c r="B15" s="1">
        <v>2595</v>
      </c>
      <c r="C15" s="2"/>
      <c r="D15" s="2">
        <v>79</v>
      </c>
      <c r="E15" s="2"/>
      <c r="F15" s="1">
        <v>1137</v>
      </c>
      <c r="G15" s="1">
        <v>1452</v>
      </c>
      <c r="H15" s="2">
        <v>44</v>
      </c>
      <c r="I15" s="1">
        <v>39595</v>
      </c>
      <c r="J15" s="1">
        <v>22156</v>
      </c>
      <c r="K15" s="44"/>
      <c r="L15" s="51">
        <f>IFERROR(B15/I15,0)</f>
        <v>6.5538578103295872E-2</v>
      </c>
      <c r="M15" s="52">
        <f>IFERROR(H15/G15,0)</f>
        <v>3.0303030303030304E-2</v>
      </c>
      <c r="N15" s="50">
        <f>D15*250</f>
        <v>19750</v>
      </c>
      <c r="O15" s="53">
        <f t="shared" si="0"/>
        <v>6.6107899807321768</v>
      </c>
    </row>
    <row r="16" spans="1:15" ht="14.5" thickBot="1" x14ac:dyDescent="0.35">
      <c r="A16" s="3" t="s">
        <v>12</v>
      </c>
      <c r="B16" s="1">
        <v>105444</v>
      </c>
      <c r="C16" s="2"/>
      <c r="D16" s="1">
        <v>4715</v>
      </c>
      <c r="E16" s="2"/>
      <c r="F16" s="1">
        <v>97376</v>
      </c>
      <c r="G16" s="1">
        <v>8321</v>
      </c>
      <c r="H16" s="2">
        <v>372</v>
      </c>
      <c r="I16" s="1">
        <v>697133</v>
      </c>
      <c r="J16" s="1">
        <v>55014</v>
      </c>
      <c r="K16" s="44"/>
      <c r="L16" s="51">
        <f>IFERROR(B16/I16,0)</f>
        <v>0.15125377797350004</v>
      </c>
      <c r="M16" s="52">
        <f>IFERROR(H16/G16,0)</f>
        <v>4.4706165124384085E-2</v>
      </c>
      <c r="N16" s="50">
        <f>D16*250</f>
        <v>1178750</v>
      </c>
      <c r="O16" s="53">
        <f t="shared" si="0"/>
        <v>10.178919616099542</v>
      </c>
    </row>
    <row r="17" spans="1:15" ht="15" thickBot="1" x14ac:dyDescent="0.35">
      <c r="A17" s="3" t="s">
        <v>27</v>
      </c>
      <c r="B17" s="1">
        <v>30409</v>
      </c>
      <c r="C17" s="2"/>
      <c r="D17" s="1">
        <v>1941</v>
      </c>
      <c r="E17" s="2"/>
      <c r="F17" s="1">
        <v>26514</v>
      </c>
      <c r="G17" s="1">
        <v>4517</v>
      </c>
      <c r="H17" s="2">
        <v>288</v>
      </c>
      <c r="I17" s="1">
        <v>208561</v>
      </c>
      <c r="J17" s="1">
        <v>30980</v>
      </c>
      <c r="K17" s="43"/>
      <c r="L17" s="51">
        <f>IFERROR(B17/I17,0)</f>
        <v>0.14580386553574254</v>
      </c>
      <c r="M17" s="52">
        <f>IFERROR(H17/G17,0)</f>
        <v>6.3759132167367727E-2</v>
      </c>
      <c r="N17" s="50">
        <f>D17*250</f>
        <v>485250</v>
      </c>
      <c r="O17" s="53">
        <f t="shared" si="0"/>
        <v>14.957446808510639</v>
      </c>
    </row>
    <row r="18" spans="1:15" ht="14.5" thickBot="1" x14ac:dyDescent="0.35">
      <c r="A18" s="3" t="s">
        <v>41</v>
      </c>
      <c r="B18" s="1">
        <v>16767</v>
      </c>
      <c r="C18" s="55">
        <v>259</v>
      </c>
      <c r="D18" s="2">
        <v>441</v>
      </c>
      <c r="E18" s="56">
        <v>8</v>
      </c>
      <c r="F18" s="1">
        <v>7138</v>
      </c>
      <c r="G18" s="1">
        <v>5314</v>
      </c>
      <c r="H18" s="2">
        <v>140</v>
      </c>
      <c r="I18" s="1">
        <v>123266</v>
      </c>
      <c r="J18" s="1">
        <v>39069</v>
      </c>
      <c r="K18" s="44"/>
      <c r="L18" s="51">
        <f>IFERROR(B18/I18,0)</f>
        <v>0.13602290980481235</v>
      </c>
      <c r="M18" s="52">
        <f>IFERROR(H18/G18,0)</f>
        <v>2.6345502446368085E-2</v>
      </c>
      <c r="N18" s="50">
        <f>D18*250</f>
        <v>110250</v>
      </c>
      <c r="O18" s="53">
        <f t="shared" si="0"/>
        <v>5.5754159957058507</v>
      </c>
    </row>
    <row r="19" spans="1:15" ht="14.5" thickBot="1" x14ac:dyDescent="0.35">
      <c r="A19" s="3" t="s">
        <v>45</v>
      </c>
      <c r="B19" s="1">
        <v>9024</v>
      </c>
      <c r="C19" s="2"/>
      <c r="D19" s="2">
        <v>207</v>
      </c>
      <c r="E19" s="2"/>
      <c r="F19" s="1">
        <v>5962</v>
      </c>
      <c r="G19" s="1">
        <v>3098</v>
      </c>
      <c r="H19" s="2">
        <v>71</v>
      </c>
      <c r="I19" s="1">
        <v>76434</v>
      </c>
      <c r="J19" s="1">
        <v>26236</v>
      </c>
      <c r="K19" s="44"/>
      <c r="L19" s="51">
        <f>IFERROR(B19/I19,0)</f>
        <v>0.11806264227961379</v>
      </c>
      <c r="M19" s="52">
        <f>IFERROR(H19/G19,0)</f>
        <v>2.2918011620400257E-2</v>
      </c>
      <c r="N19" s="50">
        <f>D19*250</f>
        <v>51750</v>
      </c>
      <c r="O19" s="53">
        <f t="shared" si="0"/>
        <v>4.7347074468085104</v>
      </c>
    </row>
    <row r="20" spans="1:15" ht="14.5" thickBot="1" x14ac:dyDescent="0.35">
      <c r="A20" s="3" t="s">
        <v>38</v>
      </c>
      <c r="B20" s="1">
        <v>8426</v>
      </c>
      <c r="C20" s="2"/>
      <c r="D20" s="2">
        <v>391</v>
      </c>
      <c r="E20" s="2"/>
      <c r="F20" s="1">
        <v>4966</v>
      </c>
      <c r="G20" s="1">
        <v>1886</v>
      </c>
      <c r="H20" s="2">
        <v>88</v>
      </c>
      <c r="I20" s="1">
        <v>171338</v>
      </c>
      <c r="J20" s="1">
        <v>38351</v>
      </c>
      <c r="K20" s="44"/>
      <c r="L20" s="51">
        <f>IFERROR(B20/I20,0)</f>
        <v>4.9177648857813214E-2</v>
      </c>
      <c r="M20" s="52">
        <f>IFERROR(H20/G20,0)</f>
        <v>4.6659597030752918E-2</v>
      </c>
      <c r="N20" s="50">
        <f>D20*250</f>
        <v>97750</v>
      </c>
      <c r="O20" s="53">
        <f t="shared" si="0"/>
        <v>10.600996914312841</v>
      </c>
    </row>
    <row r="21" spans="1:15" ht="15" thickBot="1" x14ac:dyDescent="0.35">
      <c r="A21" s="46" t="s">
        <v>14</v>
      </c>
      <c r="B21" s="1">
        <v>36925</v>
      </c>
      <c r="C21" s="2"/>
      <c r="D21" s="1">
        <v>2668</v>
      </c>
      <c r="E21" s="2"/>
      <c r="F21" s="1">
        <v>8008</v>
      </c>
      <c r="G21" s="1">
        <v>7943</v>
      </c>
      <c r="H21" s="2">
        <v>574</v>
      </c>
      <c r="I21" s="1">
        <v>311808</v>
      </c>
      <c r="J21" s="1">
        <v>67073</v>
      </c>
      <c r="K21" s="44"/>
      <c r="L21" s="51">
        <f>IFERROR(B21/I21,0)</f>
        <v>0.11842223419540229</v>
      </c>
      <c r="M21" s="52">
        <f>IFERROR(H21/G21,0)</f>
        <v>7.2264887322170471E-2</v>
      </c>
      <c r="N21" s="50">
        <f>D21*250</f>
        <v>667000</v>
      </c>
      <c r="O21" s="53">
        <f t="shared" si="0"/>
        <v>17.063642518618821</v>
      </c>
    </row>
    <row r="22" spans="1:15" ht="15" thickBot="1" x14ac:dyDescent="0.35">
      <c r="A22" s="3" t="s">
        <v>39</v>
      </c>
      <c r="B22" s="1">
        <v>1948</v>
      </c>
      <c r="C22" s="2"/>
      <c r="D22" s="2">
        <v>76</v>
      </c>
      <c r="E22" s="2"/>
      <c r="F22" s="2">
        <v>680</v>
      </c>
      <c r="G22" s="1">
        <v>1449</v>
      </c>
      <c r="H22" s="2">
        <v>57</v>
      </c>
      <c r="I22" s="1">
        <v>40609</v>
      </c>
      <c r="J22" s="1">
        <v>30210</v>
      </c>
      <c r="K22" s="43"/>
      <c r="L22" s="51">
        <f>IFERROR(B22/I22,0)</f>
        <v>4.7969661897608908E-2</v>
      </c>
      <c r="M22" s="52">
        <f>IFERROR(H22/G22,0)</f>
        <v>3.9337474120082816E-2</v>
      </c>
      <c r="N22" s="50">
        <f>D22*250</f>
        <v>19000</v>
      </c>
      <c r="O22" s="53">
        <f t="shared" si="0"/>
        <v>8.7535934291581103</v>
      </c>
    </row>
    <row r="23" spans="1:15" ht="14.5" thickBot="1" x14ac:dyDescent="0.35">
      <c r="A23" s="3" t="s">
        <v>26</v>
      </c>
      <c r="B23" s="1">
        <v>44424</v>
      </c>
      <c r="C23" s="2"/>
      <c r="D23" s="1">
        <v>2207</v>
      </c>
      <c r="E23" s="2"/>
      <c r="F23" s="1">
        <v>38974</v>
      </c>
      <c r="G23" s="1">
        <v>7348</v>
      </c>
      <c r="H23" s="2">
        <v>365</v>
      </c>
      <c r="I23" s="1">
        <v>227902</v>
      </c>
      <c r="J23" s="1">
        <v>37697</v>
      </c>
      <c r="K23" s="44"/>
      <c r="L23" s="51">
        <f>IFERROR(B23/I23,0)</f>
        <v>0.19492588919798862</v>
      </c>
      <c r="M23" s="52">
        <f>IFERROR(H23/G23,0)</f>
        <v>4.9673380511703863E-2</v>
      </c>
      <c r="N23" s="50">
        <f>D23*250</f>
        <v>551750</v>
      </c>
      <c r="O23" s="53">
        <f t="shared" si="0"/>
        <v>11.420088240590673</v>
      </c>
    </row>
    <row r="24" spans="1:15" ht="15" thickBot="1" x14ac:dyDescent="0.35">
      <c r="A24" s="46" t="s">
        <v>17</v>
      </c>
      <c r="B24" s="1">
        <v>90889</v>
      </c>
      <c r="C24" s="2"/>
      <c r="D24" s="1">
        <v>6228</v>
      </c>
      <c r="E24" s="2"/>
      <c r="F24" s="1">
        <v>52112</v>
      </c>
      <c r="G24" s="1">
        <v>13187</v>
      </c>
      <c r="H24" s="2">
        <v>904</v>
      </c>
      <c r="I24" s="1">
        <v>511644</v>
      </c>
      <c r="J24" s="1">
        <v>74232</v>
      </c>
      <c r="K24" s="44"/>
      <c r="L24" s="51">
        <f>IFERROR(B24/I24,0)</f>
        <v>0.17764109419830976</v>
      </c>
      <c r="M24" s="52">
        <f>IFERROR(H24/G24,0)</f>
        <v>6.8552362174869194E-2</v>
      </c>
      <c r="N24" s="50">
        <f>D24*250</f>
        <v>1557000</v>
      </c>
      <c r="O24" s="53">
        <f t="shared" si="0"/>
        <v>16.130785903684714</v>
      </c>
    </row>
    <row r="25" spans="1:15" ht="14.5" thickBot="1" x14ac:dyDescent="0.35">
      <c r="A25" s="3" t="s">
        <v>11</v>
      </c>
      <c r="B25" s="1">
        <v>53913</v>
      </c>
      <c r="C25" s="2"/>
      <c r="D25" s="1">
        <v>5158</v>
      </c>
      <c r="E25" s="2"/>
      <c r="F25" s="1">
        <v>20521</v>
      </c>
      <c r="G25" s="1">
        <v>5398</v>
      </c>
      <c r="H25" s="2">
        <v>516</v>
      </c>
      <c r="I25" s="1">
        <v>489397</v>
      </c>
      <c r="J25" s="1">
        <v>49004</v>
      </c>
      <c r="K25" s="44"/>
      <c r="L25" s="51">
        <f>IFERROR(B25/I25,0)</f>
        <v>0.11016209743827608</v>
      </c>
      <c r="M25" s="52">
        <f>IFERROR(H25/G25,0)</f>
        <v>9.5590959614672094E-2</v>
      </c>
      <c r="N25" s="50">
        <f>D25*250</f>
        <v>1289500</v>
      </c>
      <c r="O25" s="53">
        <f t="shared" si="0"/>
        <v>22.918164450132622</v>
      </c>
    </row>
    <row r="26" spans="1:15" ht="14.5" thickBot="1" x14ac:dyDescent="0.35">
      <c r="A26" s="3" t="s">
        <v>32</v>
      </c>
      <c r="B26" s="1">
        <v>19005</v>
      </c>
      <c r="C26" s="2"/>
      <c r="D26" s="2">
        <v>851</v>
      </c>
      <c r="E26" s="2"/>
      <c r="F26" s="1">
        <v>5458</v>
      </c>
      <c r="G26" s="1">
        <v>3370</v>
      </c>
      <c r="H26" s="2">
        <v>151</v>
      </c>
      <c r="I26" s="1">
        <v>180971</v>
      </c>
      <c r="J26" s="1">
        <v>32089</v>
      </c>
      <c r="K26" s="44"/>
      <c r="L26" s="51">
        <f>IFERROR(B26/I26,0)</f>
        <v>0.10501682590028237</v>
      </c>
      <c r="M26" s="52">
        <f>IFERROR(H26/G26,0)</f>
        <v>4.4807121661721065E-2</v>
      </c>
      <c r="N26" s="50">
        <f>D26*250</f>
        <v>212750</v>
      </c>
      <c r="O26" s="53">
        <f t="shared" si="0"/>
        <v>10.194422520389372</v>
      </c>
    </row>
    <row r="27" spans="1:15" ht="14.5" thickBot="1" x14ac:dyDescent="0.35">
      <c r="A27" s="3" t="s">
        <v>30</v>
      </c>
      <c r="B27" s="1">
        <v>12624</v>
      </c>
      <c r="C27" s="2"/>
      <c r="D27" s="2">
        <v>596</v>
      </c>
      <c r="E27" s="2"/>
      <c r="F27" s="1">
        <v>4347</v>
      </c>
      <c r="G27" s="1">
        <v>4242</v>
      </c>
      <c r="H27" s="2">
        <v>200</v>
      </c>
      <c r="I27" s="1">
        <v>137973</v>
      </c>
      <c r="J27" s="1">
        <v>46360</v>
      </c>
      <c r="K27" s="44"/>
      <c r="L27" s="51">
        <f>IFERROR(B27/I27,0)</f>
        <v>9.1496162292622474E-2</v>
      </c>
      <c r="M27" s="52">
        <f>IFERROR(H27/G27,0)</f>
        <v>4.7147571900047147E-2</v>
      </c>
      <c r="N27" s="50">
        <f>D27*250</f>
        <v>149000</v>
      </c>
      <c r="O27" s="53">
        <f t="shared" si="0"/>
        <v>10.802915082382762</v>
      </c>
    </row>
    <row r="28" spans="1:15" ht="15" thickBot="1" x14ac:dyDescent="0.35">
      <c r="A28" s="3" t="s">
        <v>35</v>
      </c>
      <c r="B28" s="1">
        <v>11852</v>
      </c>
      <c r="C28" s="2"/>
      <c r="D28" s="2">
        <v>681</v>
      </c>
      <c r="E28" s="2"/>
      <c r="F28" s="1">
        <v>8206</v>
      </c>
      <c r="G28" s="1">
        <v>1931</v>
      </c>
      <c r="H28" s="2">
        <v>111</v>
      </c>
      <c r="I28" s="1">
        <v>172946</v>
      </c>
      <c r="J28" s="1">
        <v>28179</v>
      </c>
      <c r="K28" s="43"/>
      <c r="L28" s="51">
        <f>IFERROR(B28/I28,0)</f>
        <v>6.8530061406450571E-2</v>
      </c>
      <c r="M28" s="52">
        <f>IFERROR(H28/G28,0)</f>
        <v>5.7483169342309681E-2</v>
      </c>
      <c r="N28" s="50">
        <f>D28*250</f>
        <v>170250</v>
      </c>
      <c r="O28" s="53">
        <f t="shared" si="0"/>
        <v>13.364664191697603</v>
      </c>
    </row>
    <row r="29" spans="1:15" ht="15" thickBot="1" x14ac:dyDescent="0.35">
      <c r="A29" s="3" t="s">
        <v>51</v>
      </c>
      <c r="B29" s="2">
        <v>479</v>
      </c>
      <c r="C29" s="2"/>
      <c r="D29" s="2">
        <v>16</v>
      </c>
      <c r="E29" s="2"/>
      <c r="F29" s="2">
        <v>22</v>
      </c>
      <c r="G29" s="2">
        <v>448</v>
      </c>
      <c r="H29" s="2">
        <v>15</v>
      </c>
      <c r="I29" s="1">
        <v>31857</v>
      </c>
      <c r="J29" s="1">
        <v>29807</v>
      </c>
      <c r="K29" s="43"/>
      <c r="L29" s="51">
        <f>IFERROR(B29/I29,0)</f>
        <v>1.5035941865210158E-2</v>
      </c>
      <c r="M29" s="52">
        <f>IFERROR(H29/G29,0)</f>
        <v>3.3482142857142856E-2</v>
      </c>
      <c r="N29" s="50">
        <f>D29*250</f>
        <v>4000</v>
      </c>
      <c r="O29" s="53">
        <f t="shared" si="0"/>
        <v>7.3507306889352817</v>
      </c>
    </row>
    <row r="30" spans="1:15" ht="14.5" thickBot="1" x14ac:dyDescent="0.35">
      <c r="A30" s="3" t="s">
        <v>50</v>
      </c>
      <c r="B30" s="1">
        <v>11662</v>
      </c>
      <c r="C30" s="2"/>
      <c r="D30" s="2">
        <v>147</v>
      </c>
      <c r="E30" s="2"/>
      <c r="F30" s="1">
        <v>11166</v>
      </c>
      <c r="G30" s="1">
        <v>6029</v>
      </c>
      <c r="H30" s="2">
        <v>76</v>
      </c>
      <c r="I30" s="1">
        <v>80475</v>
      </c>
      <c r="J30" s="1">
        <v>41602</v>
      </c>
      <c r="K30" s="44"/>
      <c r="L30" s="51">
        <f>IFERROR(B30/I30,0)</f>
        <v>0.14491456974215594</v>
      </c>
      <c r="M30" s="52">
        <f>IFERROR(H30/G30,0)</f>
        <v>1.2605738928512191E-2</v>
      </c>
      <c r="N30" s="50">
        <f>D30*250</f>
        <v>36750</v>
      </c>
      <c r="O30" s="53">
        <f t="shared" si="0"/>
        <v>2.1512605042016806</v>
      </c>
    </row>
    <row r="31" spans="1:15" ht="15" thickBot="1" x14ac:dyDescent="0.35">
      <c r="A31" s="3" t="s">
        <v>31</v>
      </c>
      <c r="B31" s="1">
        <v>7401</v>
      </c>
      <c r="C31" s="2"/>
      <c r="D31" s="2">
        <v>387</v>
      </c>
      <c r="E31" s="2"/>
      <c r="F31" s="1">
        <v>1975</v>
      </c>
      <c r="G31" s="1">
        <v>2403</v>
      </c>
      <c r="H31" s="2">
        <v>126</v>
      </c>
      <c r="I31" s="1">
        <v>117606</v>
      </c>
      <c r="J31" s="1">
        <v>38182</v>
      </c>
      <c r="K31" s="43"/>
      <c r="L31" s="51">
        <f>IFERROR(B31/I31,0)</f>
        <v>6.2930462731493289E-2</v>
      </c>
      <c r="M31" s="52">
        <f>IFERROR(H31/G31,0)</f>
        <v>5.2434456928838954E-2</v>
      </c>
      <c r="N31" s="50">
        <f>D31*250</f>
        <v>96750</v>
      </c>
      <c r="O31" s="53">
        <f t="shared" si="0"/>
        <v>12.072557762464532</v>
      </c>
    </row>
    <row r="32" spans="1:15" ht="14.5" thickBot="1" x14ac:dyDescent="0.35">
      <c r="A32" s="3" t="s">
        <v>42</v>
      </c>
      <c r="B32" s="1">
        <v>4014</v>
      </c>
      <c r="C32" s="2"/>
      <c r="D32" s="2">
        <v>204</v>
      </c>
      <c r="E32" s="2"/>
      <c r="F32" s="1">
        <v>1728</v>
      </c>
      <c r="G32" s="1">
        <v>2952</v>
      </c>
      <c r="H32" s="2">
        <v>150</v>
      </c>
      <c r="I32" s="1">
        <v>66376</v>
      </c>
      <c r="J32" s="1">
        <v>48816</v>
      </c>
      <c r="K32" s="44"/>
      <c r="L32" s="51">
        <f>IFERROR(B32/I32,0)</f>
        <v>6.0473665180185612E-2</v>
      </c>
      <c r="M32" s="52">
        <f>IFERROR(H32/G32,0)</f>
        <v>5.08130081300813E-2</v>
      </c>
      <c r="N32" s="50">
        <f>D32*250</f>
        <v>51000</v>
      </c>
      <c r="O32" s="53">
        <f t="shared" si="0"/>
        <v>11.705530642750373</v>
      </c>
    </row>
    <row r="33" spans="1:15" ht="15" thickBot="1" x14ac:dyDescent="0.35">
      <c r="A33" s="46" t="s">
        <v>8</v>
      </c>
      <c r="B33" s="1">
        <v>154349</v>
      </c>
      <c r="C33" s="2"/>
      <c r="D33" s="1">
        <v>10986</v>
      </c>
      <c r="E33" s="2"/>
      <c r="F33" s="1">
        <v>134064</v>
      </c>
      <c r="G33" s="1">
        <v>17377</v>
      </c>
      <c r="H33" s="1">
        <v>1237</v>
      </c>
      <c r="I33" s="1">
        <v>555314</v>
      </c>
      <c r="J33" s="1">
        <v>62520</v>
      </c>
      <c r="K33" s="44"/>
      <c r="L33" s="51">
        <f>IFERROR(B33/I33,0)</f>
        <v>0.27794905224791738</v>
      </c>
      <c r="M33" s="52">
        <f>IFERROR(H33/G33,0)</f>
        <v>7.118605052655809E-2</v>
      </c>
      <c r="N33" s="50">
        <f>D33*250</f>
        <v>2746500</v>
      </c>
      <c r="O33" s="53">
        <f t="shared" si="0"/>
        <v>16.794090016780153</v>
      </c>
    </row>
    <row r="34" spans="1:15" ht="14.5" thickBot="1" x14ac:dyDescent="0.35">
      <c r="A34" s="3" t="s">
        <v>44</v>
      </c>
      <c r="B34" s="1">
        <v>6625</v>
      </c>
      <c r="C34" s="2"/>
      <c r="D34" s="2">
        <v>302</v>
      </c>
      <c r="E34" s="2"/>
      <c r="F34" s="1">
        <v>4174</v>
      </c>
      <c r="G34" s="1">
        <v>3160</v>
      </c>
      <c r="H34" s="2">
        <v>144</v>
      </c>
      <c r="I34" s="1">
        <v>158383</v>
      </c>
      <c r="J34" s="1">
        <v>75535</v>
      </c>
      <c r="K34" s="44"/>
      <c r="L34" s="51">
        <f>IFERROR(B34/I34,0)</f>
        <v>4.182898417128101E-2</v>
      </c>
      <c r="M34" s="52">
        <f>IFERROR(H34/G34,0)</f>
        <v>4.5569620253164557E-2</v>
      </c>
      <c r="N34" s="50">
        <f>D34*250</f>
        <v>75500</v>
      </c>
      <c r="O34" s="53">
        <f t="shared" si="0"/>
        <v>10.39622641509434</v>
      </c>
    </row>
    <row r="35" spans="1:15" ht="15" thickBot="1" x14ac:dyDescent="0.35">
      <c r="A35" s="46" t="s">
        <v>7</v>
      </c>
      <c r="B35" s="1">
        <v>367936</v>
      </c>
      <c r="C35" s="2"/>
      <c r="D35" s="1">
        <v>29009</v>
      </c>
      <c r="E35" s="2"/>
      <c r="F35" s="1">
        <v>275567</v>
      </c>
      <c r="G35" s="1">
        <v>18914</v>
      </c>
      <c r="H35" s="1">
        <v>1491</v>
      </c>
      <c r="I35" s="1">
        <v>1600793</v>
      </c>
      <c r="J35" s="1">
        <v>82288</v>
      </c>
      <c r="K35" s="43"/>
      <c r="L35" s="51">
        <f>IFERROR(B35/I35,0)</f>
        <v>0.22984608253534342</v>
      </c>
      <c r="M35" s="52">
        <f>IFERROR(H35/G35,0)</f>
        <v>7.8830495928941521E-2</v>
      </c>
      <c r="N35" s="50">
        <f>D35*250</f>
        <v>7252250</v>
      </c>
      <c r="O35" s="53">
        <f t="shared" si="0"/>
        <v>18.710629022438685</v>
      </c>
    </row>
    <row r="36" spans="1:15" ht="15" thickBot="1" x14ac:dyDescent="0.35">
      <c r="A36" s="3" t="s">
        <v>24</v>
      </c>
      <c r="B36" s="1">
        <v>22110</v>
      </c>
      <c r="C36" s="2"/>
      <c r="D36" s="2">
        <v>775</v>
      </c>
      <c r="E36" s="2"/>
      <c r="F36" s="1">
        <v>9698</v>
      </c>
      <c r="G36" s="1">
        <v>2108</v>
      </c>
      <c r="H36" s="2">
        <v>74</v>
      </c>
      <c r="I36" s="1">
        <v>303224</v>
      </c>
      <c r="J36" s="1">
        <v>28911</v>
      </c>
      <c r="K36" s="43"/>
      <c r="L36" s="51">
        <f>IFERROR(B36/I36,0)</f>
        <v>7.291639184233438E-2</v>
      </c>
      <c r="M36" s="52">
        <f>IFERROR(H36/G36,0)</f>
        <v>3.510436432637571E-2</v>
      </c>
      <c r="N36" s="50">
        <f>D36*250</f>
        <v>193750</v>
      </c>
      <c r="O36" s="53">
        <f t="shared" si="0"/>
        <v>7.7630031659882404</v>
      </c>
    </row>
    <row r="37" spans="1:15" ht="14.5" thickBot="1" x14ac:dyDescent="0.35">
      <c r="A37" s="3" t="s">
        <v>53</v>
      </c>
      <c r="B37" s="1">
        <v>2317</v>
      </c>
      <c r="C37" s="2"/>
      <c r="D37" s="2">
        <v>52</v>
      </c>
      <c r="E37" s="2"/>
      <c r="F37" s="2">
        <v>860</v>
      </c>
      <c r="G37" s="1">
        <v>3040</v>
      </c>
      <c r="H37" s="2">
        <v>68</v>
      </c>
      <c r="I37" s="1">
        <v>62830</v>
      </c>
      <c r="J37" s="1">
        <v>82447</v>
      </c>
      <c r="K37" s="44"/>
      <c r="L37" s="51">
        <f>IFERROR(B37/I37,0)</f>
        <v>3.6877287919783543E-2</v>
      </c>
      <c r="M37" s="52">
        <f>IFERROR(H37/G37,0)</f>
        <v>2.2368421052631579E-2</v>
      </c>
      <c r="N37" s="50">
        <f>D37*250</f>
        <v>13000</v>
      </c>
      <c r="O37" s="53">
        <f t="shared" si="0"/>
        <v>4.6107034958998705</v>
      </c>
    </row>
    <row r="38" spans="1:15" ht="14.5" thickBot="1" x14ac:dyDescent="0.35">
      <c r="A38" s="3" t="s">
        <v>67</v>
      </c>
      <c r="B38" s="2">
        <v>22</v>
      </c>
      <c r="C38" s="2"/>
      <c r="D38" s="2">
        <v>2</v>
      </c>
      <c r="E38" s="2"/>
      <c r="F38" s="2">
        <v>7</v>
      </c>
      <c r="G38" s="2"/>
      <c r="H38" s="2"/>
      <c r="I38" s="1">
        <v>4089</v>
      </c>
      <c r="J38" s="2"/>
      <c r="K38" s="44"/>
      <c r="L38" s="51">
        <f>IFERROR(B38/I38,0)</f>
        <v>5.3802885791146976E-3</v>
      </c>
      <c r="M38" s="52">
        <f>IFERROR(H38/G38,0)</f>
        <v>0</v>
      </c>
      <c r="N38" s="50">
        <f>D38*250</f>
        <v>500</v>
      </c>
      <c r="O38" s="53">
        <f t="shared" si="0"/>
        <v>21.727272727272727</v>
      </c>
    </row>
    <row r="39" spans="1:15" ht="15" thickBot="1" x14ac:dyDescent="0.35">
      <c r="A39" s="46" t="s">
        <v>21</v>
      </c>
      <c r="B39" s="1">
        <v>30865</v>
      </c>
      <c r="C39" s="2"/>
      <c r="D39" s="1">
        <v>1879</v>
      </c>
      <c r="E39" s="2"/>
      <c r="F39" s="1">
        <v>23652</v>
      </c>
      <c r="G39" s="1">
        <v>2640</v>
      </c>
      <c r="H39" s="2">
        <v>161</v>
      </c>
      <c r="I39" s="1">
        <v>309847</v>
      </c>
      <c r="J39" s="1">
        <v>26507</v>
      </c>
      <c r="K39" s="43"/>
      <c r="L39" s="51">
        <f>IFERROR(B39/I39,0)</f>
        <v>9.961368030027723E-2</v>
      </c>
      <c r="M39" s="52">
        <f>IFERROR(H39/G39,0)</f>
        <v>6.0984848484848482E-2</v>
      </c>
      <c r="N39" s="50">
        <f>D39*250</f>
        <v>469750</v>
      </c>
      <c r="O39" s="53">
        <f t="shared" si="0"/>
        <v>14.219504292888384</v>
      </c>
    </row>
    <row r="40" spans="1:15" ht="15" thickBot="1" x14ac:dyDescent="0.35">
      <c r="A40" s="3" t="s">
        <v>46</v>
      </c>
      <c r="B40" s="1">
        <v>5849</v>
      </c>
      <c r="C40" s="2"/>
      <c r="D40" s="2">
        <v>307</v>
      </c>
      <c r="E40" s="2"/>
      <c r="F40" s="1">
        <v>1009</v>
      </c>
      <c r="G40" s="1">
        <v>1478</v>
      </c>
      <c r="H40" s="2">
        <v>78</v>
      </c>
      <c r="I40" s="1">
        <v>160903</v>
      </c>
      <c r="J40" s="1">
        <v>40663</v>
      </c>
      <c r="K40" s="43"/>
      <c r="L40" s="51">
        <f>IFERROR(B40/I40,0)</f>
        <v>3.6351093515969247E-2</v>
      </c>
      <c r="M40" s="52">
        <f>IFERROR(H40/G40,0)</f>
        <v>5.2774018944519621E-2</v>
      </c>
      <c r="N40" s="50">
        <f>D40*250</f>
        <v>76750</v>
      </c>
      <c r="O40" s="53">
        <f t="shared" si="0"/>
        <v>12.121901179688836</v>
      </c>
    </row>
    <row r="41" spans="1:15" ht="15" thickBot="1" x14ac:dyDescent="0.35">
      <c r="A41" s="3" t="s">
        <v>37</v>
      </c>
      <c r="B41" s="1">
        <v>3864</v>
      </c>
      <c r="C41" s="2"/>
      <c r="D41" s="2">
        <v>147</v>
      </c>
      <c r="E41" s="2"/>
      <c r="F41" s="1">
        <v>1823</v>
      </c>
      <c r="G41" s="2">
        <v>916</v>
      </c>
      <c r="H41" s="2">
        <v>35</v>
      </c>
      <c r="I41" s="1">
        <v>107839</v>
      </c>
      <c r="J41" s="1">
        <v>25568</v>
      </c>
      <c r="K41" s="43"/>
      <c r="L41" s="51">
        <f>IFERROR(B41/I41,0)</f>
        <v>3.583119279666911E-2</v>
      </c>
      <c r="M41" s="52">
        <f>IFERROR(H41/G41,0)</f>
        <v>3.8209606986899562E-2</v>
      </c>
      <c r="N41" s="50">
        <f>D41*250</f>
        <v>36750</v>
      </c>
      <c r="O41" s="53">
        <f t="shared" si="0"/>
        <v>8.5108695652173907</v>
      </c>
    </row>
    <row r="42" spans="1:15" ht="15" thickBot="1" x14ac:dyDescent="0.35">
      <c r="A42" s="46" t="s">
        <v>19</v>
      </c>
      <c r="B42" s="1">
        <v>70331</v>
      </c>
      <c r="C42" s="2"/>
      <c r="D42" s="1">
        <v>5061</v>
      </c>
      <c r="E42" s="2"/>
      <c r="F42" s="1">
        <v>57899</v>
      </c>
      <c r="G42" s="1">
        <v>5494</v>
      </c>
      <c r="H42" s="2">
        <v>395</v>
      </c>
      <c r="I42" s="1">
        <v>391035</v>
      </c>
      <c r="J42" s="1">
        <v>30545</v>
      </c>
      <c r="K42" s="44"/>
      <c r="L42" s="51">
        <f>IFERROR(B42/I42,0)</f>
        <v>0.17985858043397651</v>
      </c>
      <c r="M42" s="52">
        <f>IFERROR(H42/G42,0)</f>
        <v>7.1896614488532948E-2</v>
      </c>
      <c r="N42" s="50">
        <f>D42*250</f>
        <v>1265250</v>
      </c>
      <c r="O42" s="53">
        <f t="shared" si="0"/>
        <v>16.989933315323256</v>
      </c>
    </row>
    <row r="43" spans="1:15" ht="14.5" thickBot="1" x14ac:dyDescent="0.35">
      <c r="A43" s="3" t="s">
        <v>65</v>
      </c>
      <c r="B43" s="1">
        <v>3030</v>
      </c>
      <c r="C43" s="2"/>
      <c r="D43" s="2">
        <v>126</v>
      </c>
      <c r="E43" s="2"/>
      <c r="F43" s="1">
        <v>2054</v>
      </c>
      <c r="G43" s="2">
        <v>895</v>
      </c>
      <c r="H43" s="2">
        <v>37</v>
      </c>
      <c r="I43" s="1">
        <v>13022</v>
      </c>
      <c r="J43" s="1">
        <v>3845</v>
      </c>
      <c r="K43" s="44"/>
      <c r="L43" s="51">
        <f>IFERROR(B43/I43,0)</f>
        <v>0.23268315158961758</v>
      </c>
      <c r="M43" s="52">
        <f>IFERROR(H43/G43,0)</f>
        <v>4.1340782122905026E-2</v>
      </c>
      <c r="N43" s="50">
        <f>D43*250</f>
        <v>31500</v>
      </c>
      <c r="O43" s="53">
        <f t="shared" si="0"/>
        <v>9.3960396039603964</v>
      </c>
    </row>
    <row r="44" spans="1:15" ht="15" thickBot="1" x14ac:dyDescent="0.35">
      <c r="A44" s="3" t="s">
        <v>40</v>
      </c>
      <c r="B44" s="1">
        <v>13736</v>
      </c>
      <c r="C44" s="2"/>
      <c r="D44" s="2">
        <v>579</v>
      </c>
      <c r="E44" s="2"/>
      <c r="F44" s="1">
        <v>12073</v>
      </c>
      <c r="G44" s="1">
        <v>12966</v>
      </c>
      <c r="H44" s="2">
        <v>547</v>
      </c>
      <c r="I44" s="1">
        <v>127139</v>
      </c>
      <c r="J44" s="1">
        <v>120015</v>
      </c>
      <c r="K44" s="43"/>
      <c r="L44" s="51">
        <f>IFERROR(B44/I44,0)</f>
        <v>0.10803923265087817</v>
      </c>
      <c r="M44" s="52">
        <f>IFERROR(H44/G44,0)</f>
        <v>4.2187258985037793E-2</v>
      </c>
      <c r="N44" s="50">
        <f>D44*250</f>
        <v>144750</v>
      </c>
      <c r="O44" s="53">
        <f t="shared" si="0"/>
        <v>9.5380023296447298</v>
      </c>
    </row>
    <row r="45" spans="1:15" ht="15" thickBot="1" x14ac:dyDescent="0.35">
      <c r="A45" s="3" t="s">
        <v>25</v>
      </c>
      <c r="B45" s="1">
        <v>9638</v>
      </c>
      <c r="C45" s="2"/>
      <c r="D45" s="2">
        <v>419</v>
      </c>
      <c r="E45" s="2"/>
      <c r="F45" s="1">
        <v>3176</v>
      </c>
      <c r="G45" s="1">
        <v>1872</v>
      </c>
      <c r="H45" s="2">
        <v>81</v>
      </c>
      <c r="I45" s="1">
        <v>154746</v>
      </c>
      <c r="J45" s="1">
        <v>30055</v>
      </c>
      <c r="K45" s="43"/>
      <c r="L45" s="51">
        <f>IFERROR(B45/I45,0)</f>
        <v>6.2282708438344124E-2</v>
      </c>
      <c r="M45" s="52">
        <f>IFERROR(H45/G45,0)</f>
        <v>4.3269230769230768E-2</v>
      </c>
      <c r="N45" s="50">
        <f>D45*250</f>
        <v>104750</v>
      </c>
      <c r="O45" s="53">
        <f t="shared" si="0"/>
        <v>9.8684374351525221</v>
      </c>
    </row>
    <row r="46" spans="1:15" ht="14.5" thickBot="1" x14ac:dyDescent="0.35">
      <c r="A46" s="3" t="s">
        <v>54</v>
      </c>
      <c r="B46" s="1">
        <v>4356</v>
      </c>
      <c r="C46" s="2"/>
      <c r="D46" s="2">
        <v>50</v>
      </c>
      <c r="E46" s="2"/>
      <c r="F46" s="1">
        <v>1039</v>
      </c>
      <c r="G46" s="1">
        <v>4924</v>
      </c>
      <c r="H46" s="2">
        <v>57</v>
      </c>
      <c r="I46" s="1">
        <v>32344</v>
      </c>
      <c r="J46" s="1">
        <v>36561</v>
      </c>
      <c r="K46" s="44"/>
      <c r="L46" s="51">
        <f>IFERROR(B46/I46,0)</f>
        <v>0.13467721988622311</v>
      </c>
      <c r="M46" s="52">
        <f>IFERROR(H46/G46,0)</f>
        <v>1.157595450852965E-2</v>
      </c>
      <c r="N46" s="50">
        <f>D46*250</f>
        <v>12500</v>
      </c>
      <c r="O46" s="53">
        <f t="shared" si="0"/>
        <v>1.8696051423324151</v>
      </c>
    </row>
    <row r="47" spans="1:15" ht="14.5" thickBot="1" x14ac:dyDescent="0.35">
      <c r="A47" s="3" t="s">
        <v>20</v>
      </c>
      <c r="B47" s="1">
        <v>19394</v>
      </c>
      <c r="C47" s="2"/>
      <c r="D47" s="2">
        <v>315</v>
      </c>
      <c r="E47" s="2"/>
      <c r="F47" s="1">
        <v>6513</v>
      </c>
      <c r="G47" s="1">
        <v>2840</v>
      </c>
      <c r="H47" s="2">
        <v>46</v>
      </c>
      <c r="I47" s="1">
        <v>368170</v>
      </c>
      <c r="J47" s="1">
        <v>53911</v>
      </c>
      <c r="K47" s="44"/>
      <c r="L47" s="51">
        <f>IFERROR(B47/I47,0)</f>
        <v>5.2676752587120082E-2</v>
      </c>
      <c r="M47" s="52">
        <f>IFERROR(H47/G47,0)</f>
        <v>1.6197183098591549E-2</v>
      </c>
      <c r="N47" s="50">
        <f>D47*250</f>
        <v>78750</v>
      </c>
      <c r="O47" s="53">
        <f t="shared" si="0"/>
        <v>3.0605341858306692</v>
      </c>
    </row>
    <row r="48" spans="1:15" ht="15" thickBot="1" x14ac:dyDescent="0.35">
      <c r="A48" s="46" t="s">
        <v>15</v>
      </c>
      <c r="B48" s="1">
        <v>54616</v>
      </c>
      <c r="C48" s="2"/>
      <c r="D48" s="1">
        <v>1512</v>
      </c>
      <c r="E48" s="2"/>
      <c r="F48" s="1">
        <v>20827</v>
      </c>
      <c r="G48" s="1">
        <v>1884</v>
      </c>
      <c r="H48" s="2">
        <v>52</v>
      </c>
      <c r="I48" s="1">
        <v>835178</v>
      </c>
      <c r="J48" s="1">
        <v>28803</v>
      </c>
      <c r="K48" s="43"/>
      <c r="L48" s="51">
        <f>IFERROR(B48/I48,0)</f>
        <v>6.5394442861282265E-2</v>
      </c>
      <c r="M48" s="52">
        <f>IFERROR(H48/G48,0)</f>
        <v>2.7600849256900213E-2</v>
      </c>
      <c r="N48" s="50">
        <f>D48*250</f>
        <v>378000</v>
      </c>
      <c r="O48" s="53">
        <f t="shared" si="0"/>
        <v>5.9210487769151898</v>
      </c>
    </row>
    <row r="49" spans="1:15" ht="15" thickBot="1" x14ac:dyDescent="0.35">
      <c r="A49" s="66" t="s">
        <v>66</v>
      </c>
      <c r="B49" s="60">
        <v>69</v>
      </c>
      <c r="C49" s="60"/>
      <c r="D49" s="60">
        <v>6</v>
      </c>
      <c r="E49" s="60"/>
      <c r="F49" s="60">
        <v>2</v>
      </c>
      <c r="G49" s="60"/>
      <c r="H49" s="60"/>
      <c r="I49" s="61">
        <v>1457</v>
      </c>
      <c r="J49" s="60"/>
      <c r="K49" s="8"/>
      <c r="L49" s="51">
        <f>IFERROR(B49/I49,0)</f>
        <v>4.7357584076870282E-2</v>
      </c>
      <c r="M49" s="52">
        <f>IFERROR(H49/G49,0)</f>
        <v>0</v>
      </c>
      <c r="N49" s="50">
        <f>D49*250</f>
        <v>1500</v>
      </c>
      <c r="O49" s="53">
        <f t="shared" si="0"/>
        <v>20.739130434782609</v>
      </c>
    </row>
    <row r="50" spans="1:15" ht="14.5" thickBot="1" x14ac:dyDescent="0.35">
      <c r="A50" s="3" t="s">
        <v>28</v>
      </c>
      <c r="B50" s="1">
        <v>8057</v>
      </c>
      <c r="C50" s="2"/>
      <c r="D50" s="2">
        <v>93</v>
      </c>
      <c r="E50" s="2"/>
      <c r="F50" s="1">
        <v>3368</v>
      </c>
      <c r="G50" s="1">
        <v>2513</v>
      </c>
      <c r="H50" s="2">
        <v>29</v>
      </c>
      <c r="I50" s="1">
        <v>186834</v>
      </c>
      <c r="J50" s="1">
        <v>58277</v>
      </c>
      <c r="K50" s="44"/>
      <c r="L50" s="51">
        <f>IFERROR(B50/I50,0)</f>
        <v>4.3123842555423529E-2</v>
      </c>
      <c r="M50" s="52">
        <f>IFERROR(H50/G50,0)</f>
        <v>1.1539992041384799E-2</v>
      </c>
      <c r="N50" s="50">
        <f>D50*250</f>
        <v>23250</v>
      </c>
      <c r="O50" s="53">
        <f t="shared" si="0"/>
        <v>1.8856894625791238</v>
      </c>
    </row>
    <row r="51" spans="1:15" ht="15" thickBot="1" x14ac:dyDescent="0.35">
      <c r="A51" s="3" t="s">
        <v>48</v>
      </c>
      <c r="B51" s="2">
        <v>952</v>
      </c>
      <c r="C51" s="2"/>
      <c r="D51" s="2">
        <v>54</v>
      </c>
      <c r="E51" s="2"/>
      <c r="F51" s="2">
        <v>64</v>
      </c>
      <c r="G51" s="1">
        <v>1526</v>
      </c>
      <c r="H51" s="2">
        <v>87</v>
      </c>
      <c r="I51" s="1">
        <v>25733</v>
      </c>
      <c r="J51" s="1">
        <v>41240</v>
      </c>
      <c r="K51" s="43"/>
      <c r="L51" s="51">
        <f>IFERROR(B51/I51,0)</f>
        <v>3.6995297866552673E-2</v>
      </c>
      <c r="M51" s="52">
        <f>IFERROR(H51/G51,0)</f>
        <v>5.7011795543905633E-2</v>
      </c>
      <c r="N51" s="50">
        <f>D51*250</f>
        <v>13500</v>
      </c>
      <c r="O51" s="53">
        <f t="shared" si="0"/>
        <v>13.180672268907562</v>
      </c>
    </row>
    <row r="52" spans="1:15" ht="14.5" thickBot="1" x14ac:dyDescent="0.35">
      <c r="A52" s="3" t="s">
        <v>29</v>
      </c>
      <c r="B52" s="1">
        <v>34950</v>
      </c>
      <c r="C52" s="2"/>
      <c r="D52" s="1">
        <v>1136</v>
      </c>
      <c r="E52" s="2"/>
      <c r="F52" s="1">
        <v>28851</v>
      </c>
      <c r="G52" s="1">
        <v>4095</v>
      </c>
      <c r="H52" s="2">
        <v>133</v>
      </c>
      <c r="I52" s="1">
        <v>249940</v>
      </c>
      <c r="J52" s="1">
        <v>29282</v>
      </c>
      <c r="K52" s="44"/>
      <c r="L52" s="51">
        <f>IFERROR(B52/I52,0)</f>
        <v>0.13983356005441305</v>
      </c>
      <c r="M52" s="52">
        <f>IFERROR(H52/G52,0)</f>
        <v>3.2478632478632481E-2</v>
      </c>
      <c r="N52" s="50">
        <f>D52*250</f>
        <v>284000</v>
      </c>
      <c r="O52" s="53">
        <f t="shared" si="0"/>
        <v>7.125894134477825</v>
      </c>
    </row>
    <row r="53" spans="1:15" ht="15" thickBot="1" x14ac:dyDescent="0.35">
      <c r="A53" s="46" t="s">
        <v>9</v>
      </c>
      <c r="B53" s="1">
        <v>20176</v>
      </c>
      <c r="C53" s="2"/>
      <c r="D53" s="1">
        <v>1071</v>
      </c>
      <c r="E53" s="2"/>
      <c r="F53" s="1">
        <v>13752</v>
      </c>
      <c r="G53" s="1">
        <v>2650</v>
      </c>
      <c r="H53" s="2">
        <v>141</v>
      </c>
      <c r="I53" s="1">
        <v>308358</v>
      </c>
      <c r="J53" s="1">
        <v>40494</v>
      </c>
      <c r="K53" s="43"/>
      <c r="L53" s="51">
        <f>IFERROR(B53/I53,0)</f>
        <v>6.5430441240376447E-2</v>
      </c>
      <c r="M53" s="52">
        <f>IFERROR(H53/G53,0)</f>
        <v>5.3207547169811319E-2</v>
      </c>
      <c r="N53" s="50">
        <f>D53*250</f>
        <v>267750</v>
      </c>
      <c r="O53" s="53">
        <f t="shared" si="0"/>
        <v>12.270717684377479</v>
      </c>
    </row>
    <row r="54" spans="1:15" ht="14.5" thickBot="1" x14ac:dyDescent="0.35">
      <c r="A54" s="3" t="s">
        <v>56</v>
      </c>
      <c r="B54" s="1">
        <v>1705</v>
      </c>
      <c r="C54" s="2"/>
      <c r="D54" s="2">
        <v>72</v>
      </c>
      <c r="E54" s="2"/>
      <c r="F54" s="2">
        <v>656</v>
      </c>
      <c r="G54" s="2">
        <v>951</v>
      </c>
      <c r="H54" s="2">
        <v>40</v>
      </c>
      <c r="I54" s="1">
        <v>84829</v>
      </c>
      <c r="J54" s="1">
        <v>47334</v>
      </c>
      <c r="K54" s="44"/>
      <c r="L54" s="51">
        <f>IFERROR(B54/I54,0)</f>
        <v>2.0099258508293156E-2</v>
      </c>
      <c r="M54" s="52">
        <f>IFERROR(H54/G54,0)</f>
        <v>4.2060988433228183E-2</v>
      </c>
      <c r="N54" s="50">
        <f>D54*250</f>
        <v>18000</v>
      </c>
      <c r="O54" s="53">
        <f t="shared" si="0"/>
        <v>9.5571847507331373</v>
      </c>
    </row>
    <row r="55" spans="1:15" ht="14.5" thickBot="1" x14ac:dyDescent="0.35">
      <c r="A55" s="3" t="s">
        <v>22</v>
      </c>
      <c r="B55" s="1">
        <v>14396</v>
      </c>
      <c r="C55" s="2"/>
      <c r="D55" s="2">
        <v>496</v>
      </c>
      <c r="E55" s="2"/>
      <c r="F55" s="1">
        <v>5551</v>
      </c>
      <c r="G55" s="1">
        <v>2473</v>
      </c>
      <c r="H55" s="2">
        <v>85</v>
      </c>
      <c r="I55" s="1">
        <v>187099</v>
      </c>
      <c r="J55" s="1">
        <v>32134</v>
      </c>
      <c r="K55" s="44"/>
      <c r="L55" s="51">
        <f>IFERROR(B55/I55,0)</f>
        <v>7.6943222572007336E-2</v>
      </c>
      <c r="M55" s="52">
        <f>IFERROR(H55/G55,0)</f>
        <v>3.4371209057824502E-2</v>
      </c>
      <c r="N55" s="50">
        <f>D55*250</f>
        <v>124000</v>
      </c>
      <c r="O55" s="53">
        <f t="shared" si="0"/>
        <v>7.6135037510419563</v>
      </c>
    </row>
    <row r="56" spans="1:15" ht="14.5" thickBot="1" x14ac:dyDescent="0.35">
      <c r="A56" s="14" t="s">
        <v>55</v>
      </c>
      <c r="B56" s="15">
        <v>803</v>
      </c>
      <c r="C56" s="15"/>
      <c r="D56" s="15">
        <v>12</v>
      </c>
      <c r="E56" s="15"/>
      <c r="F56" s="15">
        <v>240</v>
      </c>
      <c r="G56" s="38">
        <v>1387</v>
      </c>
      <c r="H56" s="15">
        <v>21</v>
      </c>
      <c r="I56" s="38">
        <v>19424</v>
      </c>
      <c r="J56" s="38">
        <v>33561</v>
      </c>
      <c r="K56" s="67"/>
      <c r="L56" s="51">
        <f>IFERROR(B56/I56,0)</f>
        <v>4.1340609555189457E-2</v>
      </c>
      <c r="M56" s="52">
        <f>IFERROR(H56/G56,0)</f>
        <v>1.514059120403749E-2</v>
      </c>
      <c r="N56" s="50">
        <f>D56*250</f>
        <v>3000</v>
      </c>
      <c r="O56" s="53">
        <f t="shared" si="0"/>
        <v>2.7359900373599002</v>
      </c>
    </row>
    <row r="57" spans="1:15" ht="15" thickBot="1" x14ac:dyDescent="0.35">
      <c r="A57" s="3"/>
      <c r="B57" s="49">
        <f>SUM(B2:B56)</f>
        <v>1615118</v>
      </c>
      <c r="C57" s="2"/>
      <c r="D57" s="49">
        <f>SUM(D2:D56)</f>
        <v>96302</v>
      </c>
      <c r="E57" s="2"/>
      <c r="F57" s="49">
        <f>SUM(F2:F56)</f>
        <v>1133951</v>
      </c>
      <c r="G57" s="1"/>
      <c r="H57" s="2"/>
      <c r="I57" s="49">
        <f>SUM(I2:I56)</f>
        <v>13728940</v>
      </c>
      <c r="J57" s="1"/>
      <c r="K57" s="8"/>
      <c r="N57" s="49">
        <f>SUM(N2:N56)</f>
        <v>24075500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7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7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7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7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7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7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7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8"/>
      <c r="J67" s="38"/>
      <c r="K67" s="39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1BCFC737-BF4A-4138-B328-D55C37DE5159}"/>
    <hyperlink ref="A33" r:id="rId2" display="https://www.worldometers.info/coronavirus/usa/new-jersey/" xr:uid="{7E7DE42C-363D-42EE-BDA7-74A52F30EB1C}"/>
    <hyperlink ref="A24" r:id="rId3" display="https://www.worldometers.info/coronavirus/usa/massachusetts/" xr:uid="{85685440-9C72-4B92-8063-B94C7DA05944}"/>
    <hyperlink ref="A6" r:id="rId4" display="https://www.worldometers.info/coronavirus/usa/california/" xr:uid="{5B7B53D0-4DD6-44E6-AD5C-63E43C06FF1E}"/>
    <hyperlink ref="A42" r:id="rId5" display="https://www.worldometers.info/coronavirus/usa/pennsylvania/" xr:uid="{2BB90E4E-4D9D-4B6E-AA79-7920197E969E}"/>
    <hyperlink ref="A48" r:id="rId6" display="https://www.worldometers.info/coronavirus/usa/texas/" xr:uid="{E54A410F-4739-4A0A-B1CD-DD500E65C016}"/>
    <hyperlink ref="A11" r:id="rId7" display="https://www.worldometers.info/coronavirus/usa/florida/" xr:uid="{347F5319-12E1-41B2-8886-990627BFF969}"/>
    <hyperlink ref="A21" r:id="rId8" display="https://www.worldometers.info/coronavirus/usa/louisiana/" xr:uid="{1363B7D5-8B9A-4868-8560-5E44A72AA625}"/>
    <hyperlink ref="A39" r:id="rId9" display="https://www.worldometers.info/coronavirus/usa/ohio/" xr:uid="{EAD29CE4-5377-4A11-A742-42E4D239FABE}"/>
    <hyperlink ref="A53" r:id="rId10" display="https://www.worldometers.info/coronavirus/usa/washington/" xr:uid="{92B96ACE-879D-483A-B423-9C42D814BCC6}"/>
  </hyperlinks>
  <pageMargins left="0.7" right="0.7" top="0.75" bottom="0.75" header="0.3" footer="0.3"/>
  <pageSetup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7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5"/>
  </cols>
  <sheetData>
    <row r="1" spans="1:2" ht="15" thickBot="1" x14ac:dyDescent="0.4"/>
    <row r="2" spans="1:2" ht="15" thickBot="1" x14ac:dyDescent="0.4">
      <c r="A2" s="3" t="s">
        <v>36</v>
      </c>
      <c r="B2" s="40">
        <v>541</v>
      </c>
    </row>
    <row r="3" spans="1:2" ht="15" thickBot="1" x14ac:dyDescent="0.4">
      <c r="A3" s="3" t="s">
        <v>52</v>
      </c>
      <c r="B3" s="40">
        <v>10</v>
      </c>
    </row>
    <row r="4" spans="1:2" ht="15" thickBot="1" x14ac:dyDescent="0.4">
      <c r="A4" s="3" t="s">
        <v>33</v>
      </c>
      <c r="B4" s="40">
        <v>775</v>
      </c>
    </row>
    <row r="5" spans="1:2" ht="15" thickBot="1" x14ac:dyDescent="0.4">
      <c r="A5" s="3" t="s">
        <v>34</v>
      </c>
      <c r="B5" s="40">
        <v>113</v>
      </c>
    </row>
    <row r="6" spans="1:2" ht="15" thickBot="1" x14ac:dyDescent="0.4">
      <c r="A6" s="46" t="s">
        <v>10</v>
      </c>
      <c r="B6" s="40">
        <v>3688</v>
      </c>
    </row>
    <row r="7" spans="1:2" ht="15" thickBot="1" x14ac:dyDescent="0.4">
      <c r="A7" s="3" t="s">
        <v>18</v>
      </c>
      <c r="B7" s="40">
        <v>1324</v>
      </c>
    </row>
    <row r="8" spans="1:2" ht="15" thickBot="1" x14ac:dyDescent="0.4">
      <c r="A8" s="3" t="s">
        <v>23</v>
      </c>
      <c r="B8" s="40">
        <v>3637</v>
      </c>
    </row>
    <row r="9" spans="1:2" ht="15" thickBot="1" x14ac:dyDescent="0.4">
      <c r="A9" s="3" t="s">
        <v>43</v>
      </c>
      <c r="B9" s="40">
        <v>322</v>
      </c>
    </row>
    <row r="10" spans="1:2" ht="21.5" thickBot="1" x14ac:dyDescent="0.4">
      <c r="A10" s="3" t="s">
        <v>63</v>
      </c>
      <c r="B10" s="40">
        <v>418</v>
      </c>
    </row>
    <row r="11" spans="1:2" ht="15" thickBot="1" x14ac:dyDescent="0.4">
      <c r="A11" s="46" t="s">
        <v>13</v>
      </c>
      <c r="B11" s="40">
        <v>2190</v>
      </c>
    </row>
    <row r="12" spans="1:2" ht="15" thickBot="1" x14ac:dyDescent="0.4">
      <c r="A12" s="3" t="s">
        <v>16</v>
      </c>
      <c r="B12" s="40">
        <v>1808</v>
      </c>
    </row>
    <row r="13" spans="1:2" ht="15" thickBot="1" x14ac:dyDescent="0.4">
      <c r="A13" s="3" t="s">
        <v>64</v>
      </c>
      <c r="B13" s="40">
        <v>5</v>
      </c>
    </row>
    <row r="14" spans="1:2" ht="15" thickBot="1" x14ac:dyDescent="0.4">
      <c r="A14" s="3" t="s">
        <v>47</v>
      </c>
      <c r="B14" s="40">
        <v>17</v>
      </c>
    </row>
    <row r="15" spans="1:2" ht="15" thickBot="1" x14ac:dyDescent="0.4">
      <c r="A15" s="3" t="s">
        <v>49</v>
      </c>
      <c r="B15" s="40">
        <v>79</v>
      </c>
    </row>
    <row r="16" spans="1:2" ht="15" thickBot="1" x14ac:dyDescent="0.4">
      <c r="A16" s="3" t="s">
        <v>12</v>
      </c>
      <c r="B16" s="40">
        <v>4715</v>
      </c>
    </row>
    <row r="17" spans="1:2" ht="15" thickBot="1" x14ac:dyDescent="0.4">
      <c r="A17" s="3" t="s">
        <v>27</v>
      </c>
      <c r="B17" s="40">
        <v>1941</v>
      </c>
    </row>
    <row r="18" spans="1:2" ht="15" thickBot="1" x14ac:dyDescent="0.4">
      <c r="A18" s="3" t="s">
        <v>41</v>
      </c>
      <c r="B18" s="40">
        <v>441</v>
      </c>
    </row>
    <row r="19" spans="1:2" ht="15" thickBot="1" x14ac:dyDescent="0.4">
      <c r="A19" s="3" t="s">
        <v>45</v>
      </c>
      <c r="B19" s="40">
        <v>207</v>
      </c>
    </row>
    <row r="20" spans="1:2" ht="15" thickBot="1" x14ac:dyDescent="0.4">
      <c r="A20" s="3" t="s">
        <v>38</v>
      </c>
      <c r="B20" s="40">
        <v>391</v>
      </c>
    </row>
    <row r="21" spans="1:2" ht="15" thickBot="1" x14ac:dyDescent="0.4">
      <c r="A21" s="46" t="s">
        <v>14</v>
      </c>
      <c r="B21" s="40">
        <v>2668</v>
      </c>
    </row>
    <row r="22" spans="1:2" ht="15" thickBot="1" x14ac:dyDescent="0.4">
      <c r="A22" s="3" t="s">
        <v>39</v>
      </c>
      <c r="B22" s="40">
        <v>76</v>
      </c>
    </row>
    <row r="23" spans="1:2" ht="15" thickBot="1" x14ac:dyDescent="0.4">
      <c r="A23" s="3" t="s">
        <v>26</v>
      </c>
      <c r="B23" s="40">
        <v>2207</v>
      </c>
    </row>
    <row r="24" spans="1:2" ht="15" thickBot="1" x14ac:dyDescent="0.4">
      <c r="A24" s="46" t="s">
        <v>17</v>
      </c>
      <c r="B24" s="40">
        <v>6228</v>
      </c>
    </row>
    <row r="25" spans="1:2" ht="15" thickBot="1" x14ac:dyDescent="0.4">
      <c r="A25" s="3" t="s">
        <v>11</v>
      </c>
      <c r="B25" s="40">
        <v>5158</v>
      </c>
    </row>
    <row r="26" spans="1:2" ht="15" thickBot="1" x14ac:dyDescent="0.4">
      <c r="A26" s="3" t="s">
        <v>32</v>
      </c>
      <c r="B26" s="40">
        <v>851</v>
      </c>
    </row>
    <row r="27" spans="1:2" ht="15" thickBot="1" x14ac:dyDescent="0.4">
      <c r="A27" s="3" t="s">
        <v>30</v>
      </c>
      <c r="B27" s="40">
        <v>596</v>
      </c>
    </row>
    <row r="28" spans="1:2" ht="15" thickBot="1" x14ac:dyDescent="0.4">
      <c r="A28" s="3" t="s">
        <v>35</v>
      </c>
      <c r="B28" s="40">
        <v>681</v>
      </c>
    </row>
    <row r="29" spans="1:2" ht="15" thickBot="1" x14ac:dyDescent="0.4">
      <c r="A29" s="3" t="s">
        <v>51</v>
      </c>
      <c r="B29" s="40">
        <v>16</v>
      </c>
    </row>
    <row r="30" spans="1:2" ht="15" thickBot="1" x14ac:dyDescent="0.4">
      <c r="A30" s="3" t="s">
        <v>50</v>
      </c>
      <c r="B30" s="40">
        <v>147</v>
      </c>
    </row>
    <row r="31" spans="1:2" ht="15" thickBot="1" x14ac:dyDescent="0.4">
      <c r="A31" s="3" t="s">
        <v>31</v>
      </c>
      <c r="B31" s="40">
        <v>387</v>
      </c>
    </row>
    <row r="32" spans="1:2" ht="15" thickBot="1" x14ac:dyDescent="0.4">
      <c r="A32" s="3" t="s">
        <v>42</v>
      </c>
      <c r="B32" s="40">
        <v>204</v>
      </c>
    </row>
    <row r="33" spans="1:2" ht="15" thickBot="1" x14ac:dyDescent="0.4">
      <c r="A33" s="46" t="s">
        <v>8</v>
      </c>
      <c r="B33" s="40">
        <v>10986</v>
      </c>
    </row>
    <row r="34" spans="1:2" ht="15" thickBot="1" x14ac:dyDescent="0.4">
      <c r="A34" s="3" t="s">
        <v>44</v>
      </c>
      <c r="B34" s="40">
        <v>302</v>
      </c>
    </row>
    <row r="35" spans="1:2" ht="15" thickBot="1" x14ac:dyDescent="0.4">
      <c r="A35" s="46" t="s">
        <v>7</v>
      </c>
      <c r="B35" s="40">
        <v>29009</v>
      </c>
    </row>
    <row r="36" spans="1:2" ht="15" thickBot="1" x14ac:dyDescent="0.4">
      <c r="A36" s="3" t="s">
        <v>24</v>
      </c>
      <c r="B36" s="40">
        <v>775</v>
      </c>
    </row>
    <row r="37" spans="1:2" ht="15" thickBot="1" x14ac:dyDescent="0.4">
      <c r="A37" s="3" t="s">
        <v>53</v>
      </c>
      <c r="B37" s="40">
        <v>52</v>
      </c>
    </row>
    <row r="38" spans="1:2" ht="21.5" thickBot="1" x14ac:dyDescent="0.4">
      <c r="A38" s="3" t="s">
        <v>67</v>
      </c>
      <c r="B38" s="40">
        <v>2</v>
      </c>
    </row>
    <row r="39" spans="1:2" ht="15" thickBot="1" x14ac:dyDescent="0.4">
      <c r="A39" s="46" t="s">
        <v>21</v>
      </c>
      <c r="B39" s="40">
        <v>1879</v>
      </c>
    </row>
    <row r="40" spans="1:2" ht="15" thickBot="1" x14ac:dyDescent="0.4">
      <c r="A40" s="3" t="s">
        <v>46</v>
      </c>
      <c r="B40" s="40">
        <v>307</v>
      </c>
    </row>
    <row r="41" spans="1:2" ht="15" thickBot="1" x14ac:dyDescent="0.4">
      <c r="A41" s="3" t="s">
        <v>37</v>
      </c>
      <c r="B41" s="40">
        <v>147</v>
      </c>
    </row>
    <row r="42" spans="1:2" ht="15" thickBot="1" x14ac:dyDescent="0.4">
      <c r="A42" s="46" t="s">
        <v>19</v>
      </c>
      <c r="B42" s="40">
        <v>5061</v>
      </c>
    </row>
    <row r="43" spans="1:2" ht="15" thickBot="1" x14ac:dyDescent="0.4">
      <c r="A43" s="3" t="s">
        <v>65</v>
      </c>
      <c r="B43" s="40">
        <v>126</v>
      </c>
    </row>
    <row r="44" spans="1:2" ht="15" thickBot="1" x14ac:dyDescent="0.4">
      <c r="A44" s="3" t="s">
        <v>40</v>
      </c>
      <c r="B44" s="40">
        <v>579</v>
      </c>
    </row>
    <row r="45" spans="1:2" ht="15" thickBot="1" x14ac:dyDescent="0.4">
      <c r="A45" s="3" t="s">
        <v>25</v>
      </c>
      <c r="B45" s="40">
        <v>419</v>
      </c>
    </row>
    <row r="46" spans="1:2" ht="15" thickBot="1" x14ac:dyDescent="0.4">
      <c r="A46" s="3" t="s">
        <v>54</v>
      </c>
      <c r="B46" s="40">
        <v>50</v>
      </c>
    </row>
    <row r="47" spans="1:2" ht="15" thickBot="1" x14ac:dyDescent="0.4">
      <c r="A47" s="3" t="s">
        <v>20</v>
      </c>
      <c r="B47" s="40">
        <v>315</v>
      </c>
    </row>
    <row r="48" spans="1:2" ht="15" thickBot="1" x14ac:dyDescent="0.4">
      <c r="A48" s="46" t="s">
        <v>15</v>
      </c>
      <c r="B48" s="40">
        <v>1512</v>
      </c>
    </row>
    <row r="49" spans="1:2" ht="21.5" thickBot="1" x14ac:dyDescent="0.4">
      <c r="A49" s="66" t="s">
        <v>66</v>
      </c>
      <c r="B49" s="68">
        <v>6</v>
      </c>
    </row>
    <row r="50" spans="1:2" ht="15" thickBot="1" x14ac:dyDescent="0.4">
      <c r="A50" s="3" t="s">
        <v>28</v>
      </c>
      <c r="B50" s="40">
        <v>93</v>
      </c>
    </row>
    <row r="51" spans="1:2" ht="15" thickBot="1" x14ac:dyDescent="0.4">
      <c r="A51" s="3" t="s">
        <v>48</v>
      </c>
      <c r="B51" s="40">
        <v>54</v>
      </c>
    </row>
    <row r="52" spans="1:2" ht="15" thickBot="1" x14ac:dyDescent="0.4">
      <c r="A52" s="3" t="s">
        <v>29</v>
      </c>
      <c r="B52" s="40">
        <v>1136</v>
      </c>
    </row>
    <row r="53" spans="1:2" ht="15" thickBot="1" x14ac:dyDescent="0.4">
      <c r="A53" s="46" t="s">
        <v>9</v>
      </c>
      <c r="B53" s="40">
        <v>1071</v>
      </c>
    </row>
    <row r="54" spans="1:2" ht="15" thickBot="1" x14ac:dyDescent="0.4">
      <c r="A54" s="3" t="s">
        <v>56</v>
      </c>
      <c r="B54" s="40">
        <v>72</v>
      </c>
    </row>
    <row r="55" spans="1:2" ht="15" thickBot="1" x14ac:dyDescent="0.4">
      <c r="A55" s="3" t="s">
        <v>22</v>
      </c>
      <c r="B55" s="40">
        <v>496</v>
      </c>
    </row>
    <row r="56" spans="1:2" ht="15" thickBot="1" x14ac:dyDescent="0.4">
      <c r="A56" s="14" t="s">
        <v>55</v>
      </c>
      <c r="B56" s="41">
        <v>12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EEA0EA42-0937-4C35-88C9-BD6F2F2806F3}"/>
    <hyperlink ref="A33" r:id="rId2" display="https://www.worldometers.info/coronavirus/usa/new-jersey/" xr:uid="{C12D115C-5A58-4E39-A8F3-E5D1C5A20412}"/>
    <hyperlink ref="A24" r:id="rId3" display="https://www.worldometers.info/coronavirus/usa/massachusetts/" xr:uid="{8B80ED74-C2EE-43B1-8E78-CF3B748E3591}"/>
    <hyperlink ref="A6" r:id="rId4" display="https://www.worldometers.info/coronavirus/usa/california/" xr:uid="{BBF5D708-FEBD-4E8F-9DEC-8FD3EF206145}"/>
    <hyperlink ref="A42" r:id="rId5" display="https://www.worldometers.info/coronavirus/usa/pennsylvania/" xr:uid="{C8AF218A-4F9E-443E-B787-C62255BAC027}"/>
    <hyperlink ref="A48" r:id="rId6" display="https://www.worldometers.info/coronavirus/usa/texas/" xr:uid="{6ECE93E4-CCE6-4D84-A7F6-55470D36649D}"/>
    <hyperlink ref="A11" r:id="rId7" display="https://www.worldometers.info/coronavirus/usa/florida/" xr:uid="{A86F5CBF-8F3E-48DB-BC6C-49B7D4A2F6CE}"/>
    <hyperlink ref="A21" r:id="rId8" display="https://www.worldometers.info/coronavirus/usa/louisiana/" xr:uid="{4F3B3B2A-3205-4B42-B022-5AAC7ACDFD74}"/>
    <hyperlink ref="A39" r:id="rId9" display="https://www.worldometers.info/coronavirus/usa/ohio/" xr:uid="{3746573F-5EF4-4C69-9C34-E866F98A6E3C}"/>
    <hyperlink ref="A53" r:id="rId10" display="https://www.worldometers.info/coronavirus/usa/washington/" xr:uid="{086F0C07-8D9B-4897-A126-4A937D9F00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2" bestFit="1" customWidth="1"/>
    <col min="4" max="16384" width="8.7265625" style="36"/>
  </cols>
  <sheetData>
    <row r="1" spans="1:3" ht="13" thickBot="1" x14ac:dyDescent="0.4">
      <c r="A1" s="36" t="s">
        <v>97</v>
      </c>
      <c r="C1" s="42" t="s">
        <v>96</v>
      </c>
    </row>
    <row r="2" spans="1:3" ht="13" thickBot="1" x14ac:dyDescent="0.4">
      <c r="A2" s="36" t="s">
        <v>36</v>
      </c>
      <c r="B2" s="3" t="s">
        <v>36</v>
      </c>
      <c r="C2" s="40">
        <v>541</v>
      </c>
    </row>
    <row r="3" spans="1:3" ht="13" thickBot="1" x14ac:dyDescent="0.4">
      <c r="B3" s="3" t="s">
        <v>52</v>
      </c>
      <c r="C3" s="40">
        <v>10</v>
      </c>
    </row>
    <row r="4" spans="1:3" ht="13" thickBot="1" x14ac:dyDescent="0.4">
      <c r="A4" s="36" t="s">
        <v>33</v>
      </c>
      <c r="B4" s="3" t="s">
        <v>33</v>
      </c>
      <c r="C4" s="40">
        <v>775</v>
      </c>
    </row>
    <row r="5" spans="1:3" ht="13" thickBot="1" x14ac:dyDescent="0.4">
      <c r="A5" s="36" t="s">
        <v>34</v>
      </c>
      <c r="B5" s="3" t="s">
        <v>34</v>
      </c>
      <c r="C5" s="40">
        <v>113</v>
      </c>
    </row>
    <row r="6" spans="1:3" ht="15" thickBot="1" x14ac:dyDescent="0.4">
      <c r="A6" s="36" t="s">
        <v>10</v>
      </c>
      <c r="B6" s="46" t="s">
        <v>10</v>
      </c>
      <c r="C6" s="40">
        <v>3688</v>
      </c>
    </row>
    <row r="7" spans="1:3" ht="13" thickBot="1" x14ac:dyDescent="0.4">
      <c r="A7" s="36" t="s">
        <v>18</v>
      </c>
      <c r="B7" s="3" t="s">
        <v>18</v>
      </c>
      <c r="C7" s="40">
        <v>1324</v>
      </c>
    </row>
    <row r="8" spans="1:3" ht="13" thickBot="1" x14ac:dyDescent="0.4">
      <c r="A8" s="36" t="s">
        <v>23</v>
      </c>
      <c r="B8" s="3" t="s">
        <v>23</v>
      </c>
      <c r="C8" s="40">
        <v>3637</v>
      </c>
    </row>
    <row r="9" spans="1:3" ht="13" thickBot="1" x14ac:dyDescent="0.4">
      <c r="A9" s="36" t="s">
        <v>43</v>
      </c>
      <c r="B9" s="3" t="s">
        <v>43</v>
      </c>
      <c r="C9" s="40">
        <v>322</v>
      </c>
    </row>
    <row r="10" spans="1:3" ht="13" thickBot="1" x14ac:dyDescent="0.4">
      <c r="A10" s="36" t="s">
        <v>95</v>
      </c>
      <c r="B10" s="3" t="s">
        <v>63</v>
      </c>
      <c r="C10" s="40">
        <v>418</v>
      </c>
    </row>
    <row r="11" spans="1:3" ht="15" thickBot="1" x14ac:dyDescent="0.4">
      <c r="A11" s="36" t="s">
        <v>13</v>
      </c>
      <c r="B11" s="46" t="s">
        <v>13</v>
      </c>
      <c r="C11" s="40">
        <v>2190</v>
      </c>
    </row>
    <row r="12" spans="1:3" ht="13" thickBot="1" x14ac:dyDescent="0.4">
      <c r="A12" s="36" t="s">
        <v>16</v>
      </c>
      <c r="B12" s="3" t="s">
        <v>16</v>
      </c>
      <c r="C12" s="40">
        <v>1808</v>
      </c>
    </row>
    <row r="13" spans="1:3" ht="13" thickBot="1" x14ac:dyDescent="0.4">
      <c r="A13" s="36" t="s">
        <v>64</v>
      </c>
      <c r="B13" s="3" t="s">
        <v>64</v>
      </c>
      <c r="C13" s="40">
        <v>5</v>
      </c>
    </row>
    <row r="14" spans="1:3" ht="13" thickBot="1" x14ac:dyDescent="0.4">
      <c r="B14" s="3" t="s">
        <v>47</v>
      </c>
      <c r="C14" s="40">
        <v>17</v>
      </c>
    </row>
    <row r="15" spans="1:3" ht="13" thickBot="1" x14ac:dyDescent="0.4">
      <c r="A15" s="36" t="s">
        <v>49</v>
      </c>
      <c r="B15" s="3" t="s">
        <v>49</v>
      </c>
      <c r="C15" s="40">
        <v>79</v>
      </c>
    </row>
    <row r="16" spans="1:3" ht="13" thickBot="1" x14ac:dyDescent="0.4">
      <c r="A16" s="36" t="s">
        <v>12</v>
      </c>
      <c r="B16" s="3" t="s">
        <v>12</v>
      </c>
      <c r="C16" s="40">
        <v>4715</v>
      </c>
    </row>
    <row r="17" spans="1:3" ht="13" thickBot="1" x14ac:dyDescent="0.4">
      <c r="A17" s="36" t="s">
        <v>27</v>
      </c>
      <c r="B17" s="3" t="s">
        <v>27</v>
      </c>
      <c r="C17" s="40">
        <v>1941</v>
      </c>
    </row>
    <row r="18" spans="1:3" ht="13" thickBot="1" x14ac:dyDescent="0.4">
      <c r="A18" s="36" t="s">
        <v>41</v>
      </c>
      <c r="B18" s="3" t="s">
        <v>41</v>
      </c>
      <c r="C18" s="40">
        <v>441</v>
      </c>
    </row>
    <row r="19" spans="1:3" ht="13" thickBot="1" x14ac:dyDescent="0.4">
      <c r="A19" s="36" t="s">
        <v>45</v>
      </c>
      <c r="B19" s="3" t="s">
        <v>45</v>
      </c>
      <c r="C19" s="40">
        <v>207</v>
      </c>
    </row>
    <row r="20" spans="1:3" ht="13" thickBot="1" x14ac:dyDescent="0.4">
      <c r="A20" s="36" t="s">
        <v>38</v>
      </c>
      <c r="B20" s="3" t="s">
        <v>38</v>
      </c>
      <c r="C20" s="40">
        <v>391</v>
      </c>
    </row>
    <row r="21" spans="1:3" ht="15" thickBot="1" x14ac:dyDescent="0.4">
      <c r="A21" s="36" t="s">
        <v>14</v>
      </c>
      <c r="B21" s="46" t="s">
        <v>14</v>
      </c>
      <c r="C21" s="40">
        <v>2668</v>
      </c>
    </row>
    <row r="22" spans="1:3" ht="13" thickBot="1" x14ac:dyDescent="0.4">
      <c r="B22" s="3" t="s">
        <v>39</v>
      </c>
      <c r="C22" s="40">
        <v>76</v>
      </c>
    </row>
    <row r="23" spans="1:3" ht="13" thickBot="1" x14ac:dyDescent="0.4">
      <c r="A23" s="36" t="s">
        <v>26</v>
      </c>
      <c r="B23" s="3" t="s">
        <v>26</v>
      </c>
      <c r="C23" s="40">
        <v>2207</v>
      </c>
    </row>
    <row r="24" spans="1:3" ht="15" thickBot="1" x14ac:dyDescent="0.4">
      <c r="A24" s="36" t="s">
        <v>17</v>
      </c>
      <c r="B24" s="46" t="s">
        <v>17</v>
      </c>
      <c r="C24" s="40">
        <v>6228</v>
      </c>
    </row>
    <row r="25" spans="1:3" ht="13" thickBot="1" x14ac:dyDescent="0.4">
      <c r="A25" s="36" t="s">
        <v>11</v>
      </c>
      <c r="B25" s="3" t="s">
        <v>11</v>
      </c>
      <c r="C25" s="40">
        <v>5158</v>
      </c>
    </row>
    <row r="26" spans="1:3" ht="13" thickBot="1" x14ac:dyDescent="0.4">
      <c r="A26" s="36" t="s">
        <v>32</v>
      </c>
      <c r="B26" s="3" t="s">
        <v>32</v>
      </c>
      <c r="C26" s="40">
        <v>851</v>
      </c>
    </row>
    <row r="27" spans="1:3" ht="13" thickBot="1" x14ac:dyDescent="0.4">
      <c r="A27" s="36" t="s">
        <v>30</v>
      </c>
      <c r="B27" s="3" t="s">
        <v>30</v>
      </c>
      <c r="C27" s="40">
        <v>596</v>
      </c>
    </row>
    <row r="28" spans="1:3" ht="13" thickBot="1" x14ac:dyDescent="0.4">
      <c r="A28" s="36" t="s">
        <v>35</v>
      </c>
      <c r="B28" s="3" t="s">
        <v>35</v>
      </c>
      <c r="C28" s="40">
        <v>681</v>
      </c>
    </row>
    <row r="29" spans="1:3" ht="13" thickBot="1" x14ac:dyDescent="0.4">
      <c r="B29" s="3" t="s">
        <v>51</v>
      </c>
      <c r="C29" s="40">
        <v>16</v>
      </c>
    </row>
    <row r="30" spans="1:3" ht="13" thickBot="1" x14ac:dyDescent="0.4">
      <c r="B30" s="3" t="s">
        <v>50</v>
      </c>
      <c r="C30" s="40">
        <v>147</v>
      </c>
    </row>
    <row r="31" spans="1:3" ht="13" thickBot="1" x14ac:dyDescent="0.4">
      <c r="A31" s="36" t="s">
        <v>31</v>
      </c>
      <c r="B31" s="3" t="s">
        <v>31</v>
      </c>
      <c r="C31" s="40">
        <v>387</v>
      </c>
    </row>
    <row r="32" spans="1:3" ht="13" thickBot="1" x14ac:dyDescent="0.4">
      <c r="A32" s="36" t="s">
        <v>42</v>
      </c>
      <c r="B32" s="3" t="s">
        <v>42</v>
      </c>
      <c r="C32" s="40">
        <v>204</v>
      </c>
    </row>
    <row r="33" spans="1:3" ht="15" thickBot="1" x14ac:dyDescent="0.4">
      <c r="A33" s="36" t="s">
        <v>8</v>
      </c>
      <c r="B33" s="46" t="s">
        <v>8</v>
      </c>
      <c r="C33" s="40">
        <v>10986</v>
      </c>
    </row>
    <row r="34" spans="1:3" ht="13" thickBot="1" x14ac:dyDescent="0.4">
      <c r="A34" s="36" t="s">
        <v>44</v>
      </c>
      <c r="B34" s="3" t="s">
        <v>44</v>
      </c>
      <c r="C34" s="40">
        <v>302</v>
      </c>
    </row>
    <row r="35" spans="1:3" ht="15" thickBot="1" x14ac:dyDescent="0.4">
      <c r="A35" s="36" t="s">
        <v>7</v>
      </c>
      <c r="B35" s="46" t="s">
        <v>7</v>
      </c>
      <c r="C35" s="40">
        <v>29009</v>
      </c>
    </row>
    <row r="36" spans="1:3" ht="13" thickBot="1" x14ac:dyDescent="0.4">
      <c r="A36" s="36" t="s">
        <v>24</v>
      </c>
      <c r="B36" s="3" t="s">
        <v>24</v>
      </c>
      <c r="C36" s="40">
        <v>775</v>
      </c>
    </row>
    <row r="37" spans="1:3" ht="13" thickBot="1" x14ac:dyDescent="0.4">
      <c r="B37" s="3" t="s">
        <v>53</v>
      </c>
      <c r="C37" s="40">
        <v>52</v>
      </c>
    </row>
    <row r="38" spans="1:3" ht="15" thickBot="1" x14ac:dyDescent="0.4">
      <c r="A38" s="36" t="s">
        <v>21</v>
      </c>
      <c r="B38" s="46" t="s">
        <v>21</v>
      </c>
      <c r="C38" s="40">
        <v>1879</v>
      </c>
    </row>
    <row r="39" spans="1:3" ht="13" thickBot="1" x14ac:dyDescent="0.4">
      <c r="A39" s="36" t="s">
        <v>46</v>
      </c>
      <c r="B39" s="3" t="s">
        <v>46</v>
      </c>
      <c r="C39" s="40">
        <v>307</v>
      </c>
    </row>
    <row r="40" spans="1:3" ht="13" thickBot="1" x14ac:dyDescent="0.4">
      <c r="A40" s="36" t="s">
        <v>37</v>
      </c>
      <c r="B40" s="3" t="s">
        <v>37</v>
      </c>
      <c r="C40" s="40">
        <v>147</v>
      </c>
    </row>
    <row r="41" spans="1:3" ht="15" thickBot="1" x14ac:dyDescent="0.4">
      <c r="A41" s="36" t="s">
        <v>19</v>
      </c>
      <c r="B41" s="46" t="s">
        <v>19</v>
      </c>
      <c r="C41" s="40">
        <v>5061</v>
      </c>
    </row>
    <row r="42" spans="1:3" ht="13" thickBot="1" x14ac:dyDescent="0.4">
      <c r="A42" s="36" t="s">
        <v>65</v>
      </c>
      <c r="B42" s="3" t="s">
        <v>65</v>
      </c>
      <c r="C42" s="40">
        <v>126</v>
      </c>
    </row>
    <row r="43" spans="1:3" ht="13" thickBot="1" x14ac:dyDescent="0.4">
      <c r="B43" s="3" t="s">
        <v>40</v>
      </c>
      <c r="C43" s="40">
        <v>579</v>
      </c>
    </row>
    <row r="44" spans="1:3" ht="13" thickBot="1" x14ac:dyDescent="0.4">
      <c r="A44" s="36" t="s">
        <v>25</v>
      </c>
      <c r="B44" s="3" t="s">
        <v>25</v>
      </c>
      <c r="C44" s="40">
        <v>419</v>
      </c>
    </row>
    <row r="45" spans="1:3" ht="13" thickBot="1" x14ac:dyDescent="0.4">
      <c r="A45" s="36" t="s">
        <v>54</v>
      </c>
      <c r="B45" s="3" t="s">
        <v>54</v>
      </c>
      <c r="C45" s="40">
        <v>50</v>
      </c>
    </row>
    <row r="46" spans="1:3" ht="13" thickBot="1" x14ac:dyDescent="0.4">
      <c r="A46" s="36" t="s">
        <v>20</v>
      </c>
      <c r="B46" s="3" t="s">
        <v>20</v>
      </c>
      <c r="C46" s="40">
        <v>315</v>
      </c>
    </row>
    <row r="47" spans="1:3" ht="15" thickBot="1" x14ac:dyDescent="0.4">
      <c r="A47" s="36" t="s">
        <v>15</v>
      </c>
      <c r="B47" s="46" t="s">
        <v>15</v>
      </c>
      <c r="C47" s="40">
        <v>1512</v>
      </c>
    </row>
    <row r="48" spans="1:3" ht="13" thickBot="1" x14ac:dyDescent="0.4">
      <c r="A48" s="36" t="s">
        <v>28</v>
      </c>
      <c r="B48" s="3" t="s">
        <v>28</v>
      </c>
      <c r="C48" s="40">
        <v>93</v>
      </c>
    </row>
    <row r="49" spans="1:3" ht="13" thickBot="1" x14ac:dyDescent="0.4">
      <c r="A49" s="36" t="s">
        <v>48</v>
      </c>
      <c r="B49" s="3" t="s">
        <v>48</v>
      </c>
      <c r="C49" s="40">
        <v>54</v>
      </c>
    </row>
    <row r="50" spans="1:3" ht="13" thickBot="1" x14ac:dyDescent="0.4">
      <c r="A50" s="36" t="s">
        <v>29</v>
      </c>
      <c r="B50" s="3" t="s">
        <v>29</v>
      </c>
      <c r="C50" s="40">
        <v>1136</v>
      </c>
    </row>
    <row r="51" spans="1:3" ht="15" thickBot="1" x14ac:dyDescent="0.4">
      <c r="A51" s="36" t="s">
        <v>9</v>
      </c>
      <c r="B51" s="46" t="s">
        <v>9</v>
      </c>
      <c r="C51" s="40">
        <v>1071</v>
      </c>
    </row>
    <row r="52" spans="1:3" ht="13" thickBot="1" x14ac:dyDescent="0.4">
      <c r="B52" s="3" t="s">
        <v>56</v>
      </c>
      <c r="C52" s="40">
        <v>72</v>
      </c>
    </row>
    <row r="53" spans="1:3" ht="13" thickBot="1" x14ac:dyDescent="0.4">
      <c r="A53" s="36" t="s">
        <v>22</v>
      </c>
      <c r="B53" s="3" t="s">
        <v>22</v>
      </c>
      <c r="C53" s="40">
        <v>496</v>
      </c>
    </row>
    <row r="54" spans="1:3" ht="13" thickBot="1" x14ac:dyDescent="0.4">
      <c r="A54" s="36" t="s">
        <v>55</v>
      </c>
      <c r="B54" s="14" t="s">
        <v>55</v>
      </c>
      <c r="C54" s="41">
        <v>12</v>
      </c>
    </row>
    <row r="59" spans="1:3" ht="13" thickBot="1" x14ac:dyDescent="0.4"/>
    <row r="60" spans="1:3" ht="14.5" x14ac:dyDescent="0.35">
      <c r="B60" s="3"/>
      <c r="C60" s="45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E9136EA7-1677-4FDB-A02F-981951831800}"/>
    <hyperlink ref="B33" r:id="rId2" display="https://www.worldometers.info/coronavirus/usa/new-jersey/" xr:uid="{1A4E4C52-31CD-4EF2-9A76-A8F3DC5500A8}"/>
    <hyperlink ref="B24" r:id="rId3" display="https://www.worldometers.info/coronavirus/usa/massachusetts/" xr:uid="{ADE8BA91-F4AE-4BD0-B2FC-89BF3FBC9B62}"/>
    <hyperlink ref="B6" r:id="rId4" display="https://www.worldometers.info/coronavirus/usa/california/" xr:uid="{6339470A-1133-4551-B254-C6256EC564F1}"/>
    <hyperlink ref="B41" r:id="rId5" display="https://www.worldometers.info/coronavirus/usa/pennsylvania/" xr:uid="{D1AFC8A4-C944-4460-898C-40343573FCEF}"/>
    <hyperlink ref="B47" r:id="rId6" display="https://www.worldometers.info/coronavirus/usa/texas/" xr:uid="{234E925C-081C-4C15-A016-E70EC75B56BD}"/>
    <hyperlink ref="B11" r:id="rId7" display="https://www.worldometers.info/coronavirus/usa/florida/" xr:uid="{AADBC772-FD06-4B2E-9242-94DD4297B333}"/>
    <hyperlink ref="B21" r:id="rId8" display="https://www.worldometers.info/coronavirus/usa/louisiana/" xr:uid="{56C988A2-EAC9-4B05-A3A5-B679C4B8B216}"/>
    <hyperlink ref="B38" r:id="rId9" display="https://www.worldometers.info/coronavirus/usa/ohio/" xr:uid="{92A7B0F3-19D3-4E43-906E-8B3C83C3CC02}"/>
    <hyperlink ref="B51" r:id="rId10" display="https://www.worldometers.info/coronavirus/usa/washington/" xr:uid="{552B7AC0-8FE4-4C5B-8D75-2C674F082685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2020-05-23T09:58:42Z</dcterms:modified>
</cp:coreProperties>
</file>