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53" documentId="8_{CB03E0CA-8B06-4156-AC22-CD216B21159C}" xr6:coauthVersionLast="45" xr6:coauthVersionMax="45" xr10:uidLastSave="{61A9F091-FD56-4C5F-BEEA-EAE4A53C6A0E}"/>
  <bookViews>
    <workbookView xWindow="-110" yWindow="-110" windowWidth="27580" windowHeight="1786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Updates'!$A$1:$U$60</definedName>
    <definedName name="_xlnm._FilterDatabase" localSheetId="3" hidden="1">'State to State Work'!$A$1:$C$53</definedName>
    <definedName name="_xlnm._FilterDatabase" localSheetId="2" hidden="1">'temp for State Deaths'!$A$1:$D$56</definedName>
    <definedName name="_xlnm._FilterDatabase" localSheetId="1" hidden="1">'US Filtered Data'!$A$1:$L$56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3" l="1"/>
  <c r="L33" i="3"/>
  <c r="L14" i="3"/>
  <c r="L48" i="3"/>
  <c r="L17" i="3"/>
  <c r="L37" i="3"/>
  <c r="L53" i="3"/>
  <c r="L3" i="3"/>
  <c r="L56" i="3"/>
  <c r="L54" i="3"/>
  <c r="L55" i="3"/>
  <c r="L27" i="3"/>
  <c r="L20" i="3"/>
  <c r="L6" i="3"/>
  <c r="L39" i="3"/>
  <c r="L30" i="3"/>
  <c r="L49" i="3"/>
  <c r="L34" i="3"/>
  <c r="L45" i="3"/>
  <c r="L50" i="3"/>
  <c r="L25" i="3"/>
  <c r="L16" i="3"/>
  <c r="L36" i="3"/>
  <c r="L23" i="3"/>
  <c r="L52" i="3"/>
  <c r="L46" i="3"/>
  <c r="L51" i="3"/>
  <c r="L35" i="3"/>
  <c r="L18" i="3"/>
  <c r="L40" i="3"/>
  <c r="L10" i="3"/>
  <c r="L11" i="3"/>
  <c r="L41" i="3"/>
  <c r="L5" i="3"/>
  <c r="L47" i="3"/>
  <c r="L28" i="3"/>
  <c r="L43" i="3"/>
  <c r="L24" i="3"/>
  <c r="L32" i="3"/>
  <c r="L42" i="3"/>
  <c r="L12" i="3"/>
  <c r="L38" i="3"/>
  <c r="L44" i="3"/>
  <c r="L21" i="3"/>
  <c r="L31" i="3"/>
  <c r="L29" i="3"/>
  <c r="L8" i="3"/>
  <c r="L19" i="3"/>
  <c r="L22" i="3"/>
  <c r="L26" i="3"/>
  <c r="L2" i="3"/>
  <c r="L13" i="3"/>
  <c r="L7" i="3"/>
  <c r="L15" i="3"/>
  <c r="L4" i="3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M37" i="1"/>
  <c r="N37" i="1" s="1"/>
  <c r="M38" i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N57" i="1" s="1"/>
  <c r="M58" i="1"/>
  <c r="N58" i="1" s="1"/>
  <c r="N55" i="1" l="1"/>
  <c r="N36" i="1"/>
  <c r="N54" i="1"/>
  <c r="N39" i="1"/>
  <c r="N16" i="1"/>
  <c r="N38" i="1"/>
  <c r="N31" i="1"/>
  <c r="N23" i="1"/>
  <c r="N14" i="1"/>
  <c r="N47" i="1"/>
  <c r="N32" i="1"/>
  <c r="N7" i="1"/>
  <c r="N56" i="1"/>
  <c r="N48" i="1"/>
  <c r="N15" i="1"/>
  <c r="T2" i="1"/>
  <c r="M59" i="1" l="1"/>
  <c r="N59" i="1" l="1"/>
  <c r="T19" i="1"/>
  <c r="U19" i="1" s="1"/>
  <c r="T53" i="1"/>
  <c r="U53" i="1" s="1"/>
  <c r="T55" i="1"/>
  <c r="U55" i="1" s="1"/>
  <c r="T30" i="1"/>
  <c r="U30" i="1" s="1"/>
  <c r="T25" i="1"/>
  <c r="U25" i="1" s="1"/>
  <c r="T32" i="1"/>
  <c r="U32" i="1" s="1"/>
  <c r="T42" i="1"/>
  <c r="U42" i="1" s="1"/>
  <c r="T37" i="1"/>
  <c r="U37" i="1" s="1"/>
  <c r="T41" i="1"/>
  <c r="U41" i="1" s="1"/>
  <c r="T35" i="1"/>
  <c r="U35" i="1" s="1"/>
  <c r="T26" i="1"/>
  <c r="U26" i="1" s="1"/>
  <c r="U28" i="1"/>
  <c r="T28" i="1"/>
  <c r="T23" i="1"/>
  <c r="U23" i="1" s="1"/>
  <c r="T11" i="1"/>
  <c r="U11" i="1" s="1"/>
  <c r="T27" i="1"/>
  <c r="U27" i="1" s="1"/>
  <c r="T43" i="1"/>
  <c r="U43" i="1" s="1"/>
  <c r="U52" i="1"/>
  <c r="T52" i="1"/>
  <c r="T18" i="1"/>
  <c r="U18" i="1" s="1"/>
  <c r="T34" i="1"/>
  <c r="U34" i="1" s="1"/>
  <c r="T50" i="1"/>
  <c r="U50" i="1" s="1"/>
  <c r="T13" i="1"/>
  <c r="U13" i="1" s="1"/>
  <c r="T29" i="1"/>
  <c r="U29" i="1" s="1"/>
  <c r="T58" i="1"/>
  <c r="U58" i="1" s="1"/>
  <c r="T36" i="1"/>
  <c r="U36" i="1" s="1"/>
  <c r="T31" i="1"/>
  <c r="U31" i="1" s="1"/>
  <c r="T22" i="1"/>
  <c r="U22" i="1" s="1"/>
  <c r="T56" i="1"/>
  <c r="U56" i="1" s="1"/>
  <c r="T51" i="1"/>
  <c r="U51" i="1" s="1"/>
  <c r="T10" i="1"/>
  <c r="U10" i="1" s="1"/>
  <c r="T21" i="1"/>
  <c r="U21" i="1" s="1"/>
  <c r="T12" i="1"/>
  <c r="U12" i="1" s="1"/>
  <c r="T44" i="1"/>
  <c r="U44" i="1" s="1"/>
  <c r="U39" i="1"/>
  <c r="T39" i="1"/>
  <c r="T14" i="1"/>
  <c r="U14" i="1" s="1"/>
  <c r="T46" i="1"/>
  <c r="U46" i="1" s="1"/>
  <c r="T9" i="1"/>
  <c r="U9" i="1" s="1"/>
  <c r="T57" i="1"/>
  <c r="U57" i="1" s="1"/>
  <c r="T16" i="1"/>
  <c r="U16" i="1" s="1"/>
  <c r="T48" i="1"/>
  <c r="U48" i="1" s="1"/>
  <c r="T45" i="1"/>
  <c r="U45" i="1" s="1"/>
  <c r="T20" i="1"/>
  <c r="U20" i="1" s="1"/>
  <c r="T54" i="1"/>
  <c r="U54" i="1" s="1"/>
  <c r="T15" i="1"/>
  <c r="U15" i="1" s="1"/>
  <c r="T47" i="1"/>
  <c r="U47" i="1" s="1"/>
  <c r="T6" i="1"/>
  <c r="U6" i="1" s="1"/>
  <c r="T38" i="1"/>
  <c r="U38" i="1" s="1"/>
  <c r="T17" i="1"/>
  <c r="U17" i="1" s="1"/>
  <c r="T49" i="1"/>
  <c r="U49" i="1" s="1"/>
  <c r="U8" i="1"/>
  <c r="T8" i="1"/>
  <c r="T24" i="1"/>
  <c r="U24" i="1" s="1"/>
  <c r="T40" i="1"/>
  <c r="U40" i="1" s="1"/>
  <c r="T7" i="1"/>
  <c r="U7" i="1" s="1"/>
  <c r="U5" i="1"/>
  <c r="T5" i="1"/>
  <c r="T33" i="1"/>
  <c r="U33" i="1" s="1"/>
  <c r="R47" i="1"/>
  <c r="R31" i="1"/>
  <c r="R58" i="1"/>
  <c r="R50" i="1"/>
  <c r="R42" i="1"/>
  <c r="R34" i="1"/>
  <c r="R26" i="1"/>
  <c r="R18" i="1"/>
  <c r="R10" i="1"/>
  <c r="R7" i="1"/>
  <c r="R52" i="1"/>
  <c r="R44" i="1"/>
  <c r="R36" i="1"/>
  <c r="R28" i="1"/>
  <c r="R20" i="1"/>
  <c r="R12" i="1"/>
  <c r="R23" i="1"/>
  <c r="R15" i="1"/>
  <c r="R57" i="1"/>
  <c r="R49" i="1"/>
  <c r="R41" i="1"/>
  <c r="R25" i="1"/>
  <c r="R17" i="1"/>
  <c r="R9" i="1"/>
  <c r="R5" i="1"/>
  <c r="R54" i="1"/>
  <c r="R46" i="1"/>
  <c r="R38" i="1"/>
  <c r="R30" i="1"/>
  <c r="R22" i="1"/>
  <c r="R14" i="1"/>
  <c r="R6" i="1"/>
  <c r="R39" i="1"/>
  <c r="R51" i="1"/>
  <c r="R35" i="1"/>
  <c r="R19" i="1"/>
  <c r="R11" i="1"/>
  <c r="R48" i="1"/>
  <c r="R40" i="1"/>
  <c r="R32" i="1"/>
  <c r="R24" i="1"/>
  <c r="R16" i="1"/>
  <c r="R8" i="1"/>
  <c r="R55" i="1"/>
  <c r="R43" i="1"/>
  <c r="R27" i="1"/>
  <c r="R56" i="1"/>
  <c r="R59" i="1" s="1"/>
  <c r="R53" i="1"/>
  <c r="R45" i="1"/>
  <c r="R37" i="1"/>
  <c r="R29" i="1"/>
  <c r="R21" i="1"/>
  <c r="R33" i="1"/>
  <c r="R13" i="1"/>
  <c r="S52" i="1"/>
  <c r="S56" i="1"/>
  <c r="S59" i="1" s="1"/>
  <c r="S55" i="1"/>
  <c r="S47" i="1"/>
  <c r="S39" i="1"/>
  <c r="S31" i="1"/>
  <c r="S23" i="1"/>
  <c r="S15" i="1"/>
  <c r="S7" i="1"/>
  <c r="S28" i="1"/>
  <c r="S57" i="1"/>
  <c r="S25" i="1"/>
  <c r="S17" i="1"/>
  <c r="S9" i="1"/>
  <c r="S49" i="1"/>
  <c r="S41" i="1"/>
  <c r="S54" i="1"/>
  <c r="S46" i="1"/>
  <c r="S38" i="1"/>
  <c r="S30" i="1"/>
  <c r="S22" i="1"/>
  <c r="S14" i="1"/>
  <c r="S6" i="1"/>
  <c r="S44" i="1"/>
  <c r="S20" i="1"/>
  <c r="S12" i="1"/>
  <c r="S51" i="1"/>
  <c r="S43" i="1"/>
  <c r="S35" i="1"/>
  <c r="S27" i="1"/>
  <c r="S19" i="1"/>
  <c r="S11" i="1"/>
  <c r="S5" i="1"/>
  <c r="S40" i="1"/>
  <c r="S24" i="1"/>
  <c r="S53" i="1"/>
  <c r="S45" i="1"/>
  <c r="S37" i="1"/>
  <c r="S29" i="1"/>
  <c r="S21" i="1"/>
  <c r="S13" i="1"/>
  <c r="S36" i="1"/>
  <c r="S48" i="1"/>
  <c r="S32" i="1"/>
  <c r="S16" i="1"/>
  <c r="S8" i="1"/>
  <c r="S58" i="1"/>
  <c r="S50" i="1"/>
  <c r="S42" i="1"/>
  <c r="S34" i="1"/>
  <c r="S26" i="1"/>
  <c r="S18" i="1"/>
  <c r="S33" i="1"/>
  <c r="S10" i="1"/>
  <c r="Q18" i="1"/>
  <c r="Q10" i="1"/>
  <c r="Q53" i="1"/>
  <c r="Q45" i="1"/>
  <c r="Q37" i="1"/>
  <c r="Q29" i="1"/>
  <c r="Q21" i="1"/>
  <c r="Q13" i="1"/>
  <c r="Q34" i="1"/>
  <c r="Q50" i="1"/>
  <c r="Q39" i="1"/>
  <c r="Q23" i="1"/>
  <c r="Q15" i="1"/>
  <c r="Q7" i="1"/>
  <c r="Q42" i="1"/>
  <c r="Q55" i="1"/>
  <c r="Q47" i="1"/>
  <c r="Q31" i="1"/>
  <c r="Q5" i="1"/>
  <c r="Q52" i="1"/>
  <c r="Q44" i="1"/>
  <c r="Q36" i="1"/>
  <c r="Q28" i="1"/>
  <c r="Q20" i="1"/>
  <c r="Q12" i="1"/>
  <c r="Q58" i="1"/>
  <c r="Q26" i="1"/>
  <c r="Q57" i="1"/>
  <c r="Q49" i="1"/>
  <c r="Q41" i="1"/>
  <c r="Q25" i="1"/>
  <c r="Q17" i="1"/>
  <c r="Q9" i="1"/>
  <c r="Q46" i="1"/>
  <c r="Q30" i="1"/>
  <c r="Q14" i="1"/>
  <c r="Q6" i="1"/>
  <c r="Q51" i="1"/>
  <c r="Q43" i="1"/>
  <c r="Q35" i="1"/>
  <c r="Q27" i="1"/>
  <c r="Q19" i="1"/>
  <c r="Q11" i="1"/>
  <c r="Q54" i="1"/>
  <c r="Q38" i="1"/>
  <c r="Q22" i="1"/>
  <c r="Q56" i="1"/>
  <c r="Q59" i="1" s="1"/>
  <c r="Q48" i="1"/>
  <c r="Q40" i="1"/>
  <c r="Q32" i="1"/>
  <c r="Q24" i="1"/>
  <c r="Q16" i="1"/>
  <c r="Q33" i="1"/>
  <c r="Q8" i="1"/>
  <c r="P29" i="1"/>
  <c r="P26" i="1"/>
  <c r="P37" i="1"/>
  <c r="P30" i="1"/>
  <c r="P11" i="1"/>
  <c r="P49" i="1"/>
  <c r="P24" i="1"/>
  <c r="P56" i="1"/>
  <c r="P59" i="1" s="1"/>
  <c r="P31" i="1"/>
  <c r="P42" i="1"/>
  <c r="P5" i="1"/>
  <c r="P13" i="1"/>
  <c r="P16" i="1"/>
  <c r="P32" i="1"/>
  <c r="P53" i="1"/>
  <c r="P39" i="1"/>
  <c r="P50" i="1"/>
  <c r="P8" i="1"/>
  <c r="P35" i="1"/>
  <c r="P21" i="1"/>
  <c r="P36" i="1"/>
  <c r="P40" i="1"/>
  <c r="P34" i="1"/>
  <c r="P54" i="1"/>
  <c r="P58" i="1"/>
  <c r="P12" i="1"/>
  <c r="P57" i="1"/>
  <c r="P22" i="1"/>
  <c r="P23" i="1"/>
  <c r="P20" i="1"/>
  <c r="P9" i="1"/>
  <c r="P41" i="1"/>
  <c r="P38" i="1"/>
  <c r="P10" i="1"/>
  <c r="P19" i="1"/>
  <c r="P45" i="1"/>
  <c r="P46" i="1"/>
  <c r="P51" i="1"/>
  <c r="P15" i="1"/>
  <c r="P52" i="1"/>
  <c r="P48" i="1"/>
  <c r="P6" i="1"/>
  <c r="P27" i="1"/>
  <c r="P44" i="1"/>
  <c r="P7" i="1"/>
  <c r="P14" i="1"/>
  <c r="P18" i="1"/>
  <c r="P28" i="1"/>
  <c r="P47" i="1"/>
  <c r="P55" i="1"/>
  <c r="P43" i="1"/>
  <c r="P25" i="1"/>
  <c r="P33" i="1"/>
  <c r="P17" i="1"/>
  <c r="T59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<sst xmlns="http://schemas.openxmlformats.org/spreadsheetml/2006/main" count="318" uniqueCount="99">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</sst>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b/>
      <sz val="8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8"/>
      <color theme="9" tint="-0.249977111117893"/>
      <name val="Arial"/>
      <family val="2"/>
    </font>
    <font>
      <sz val="10"/>
      <color theme="9" tint="-0.249977111117893"/>
      <name val="Calibri"/>
      <family val="2"/>
      <scheme val="minor"/>
    </font>
    <font>
      <b/>
      <sz val="8"/>
      <color rgb="FF7030A0"/>
      <name val="Arial"/>
      <family val="2"/>
    </font>
    <font>
      <sz val="10"/>
      <color rgb="FF7030A0"/>
      <name val="Calibri"/>
      <family val="2"/>
      <scheme val="minor"/>
    </font>
    <font>
      <b/>
      <sz val="8"/>
      <color rgb="FF00B0F0"/>
      <name val="Arial"/>
      <family val="2"/>
    </font>
    <font>
      <sz val="10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7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5" fontId="9" fillId="0" borderId="0" xfId="2" applyNumberFormat="1" applyFont="1"/>
    <xf numFmtId="0" fontId="11" fillId="0" borderId="0" xfId="0" applyFont="1"/>
    <xf numFmtId="0" fontId="12" fillId="2" borderId="4" xfId="0" applyFont="1" applyFill="1" applyBorder="1" applyAlignment="1">
      <alignment horizontal="left" vertical="top" wrapText="1"/>
    </xf>
    <xf numFmtId="3" fontId="12" fillId="2" borderId="3" xfId="0" applyNumberFormat="1" applyFont="1" applyFill="1" applyBorder="1" applyAlignment="1">
      <alignment horizontal="right" vertical="top" wrapText="1"/>
    </xf>
    <xf numFmtId="0" fontId="12" fillId="2" borderId="3" xfId="0" applyFont="1" applyFill="1" applyBorder="1" applyAlignment="1">
      <alignment horizontal="right" vertical="top" wrapText="1"/>
    </xf>
    <xf numFmtId="0" fontId="13" fillId="0" borderId="0" xfId="0" applyFont="1"/>
    <xf numFmtId="165" fontId="13" fillId="0" borderId="0" xfId="2" applyNumberFormat="1" applyFont="1"/>
    <xf numFmtId="0" fontId="14" fillId="2" borderId="4" xfId="0" applyFont="1" applyFill="1" applyBorder="1" applyAlignment="1">
      <alignment horizontal="left" vertical="top" wrapText="1"/>
    </xf>
    <xf numFmtId="3" fontId="14" fillId="2" borderId="3" xfId="0" applyNumberFormat="1" applyFont="1" applyFill="1" applyBorder="1" applyAlignment="1">
      <alignment horizontal="right" vertical="top" wrapText="1"/>
    </xf>
    <xf numFmtId="0" fontId="14" fillId="2" borderId="3" xfId="0" applyFont="1" applyFill="1" applyBorder="1" applyAlignment="1">
      <alignment horizontal="right" vertical="top" wrapText="1"/>
    </xf>
    <xf numFmtId="0" fontId="15" fillId="0" borderId="0" xfId="0" applyFont="1"/>
    <xf numFmtId="165" fontId="15" fillId="0" borderId="0" xfId="2" applyNumberFormat="1" applyFont="1"/>
    <xf numFmtId="0" fontId="14" fillId="3" borderId="3" xfId="0" applyFont="1" applyFill="1" applyBorder="1" applyAlignment="1">
      <alignment horizontal="right" vertical="top" wrapText="1"/>
    </xf>
    <xf numFmtId="0" fontId="14" fillId="2" borderId="6" xfId="0" applyFont="1" applyFill="1" applyBorder="1" applyAlignment="1">
      <alignment horizontal="left" vertical="top" wrapText="1"/>
    </xf>
    <xf numFmtId="0" fontId="14" fillId="2" borderId="7" xfId="0" applyFont="1" applyFill="1" applyBorder="1" applyAlignment="1">
      <alignment horizontal="right" vertical="top" wrapText="1"/>
    </xf>
    <xf numFmtId="3" fontId="14" fillId="2" borderId="7" xfId="0" applyNumberFormat="1" applyFont="1" applyFill="1" applyBorder="1" applyAlignment="1">
      <alignment horizontal="right" vertical="top" wrapText="1"/>
    </xf>
    <xf numFmtId="0" fontId="16" fillId="2" borderId="4" xfId="0" applyFont="1" applyFill="1" applyBorder="1" applyAlignment="1">
      <alignment horizontal="left" vertical="top" wrapText="1"/>
    </xf>
    <xf numFmtId="3" fontId="16" fillId="2" borderId="3" xfId="0" applyNumberFormat="1" applyFont="1" applyFill="1" applyBorder="1" applyAlignment="1">
      <alignment horizontal="right" vertical="top" wrapText="1"/>
    </xf>
    <xf numFmtId="0" fontId="16" fillId="2" borderId="3" xfId="0" applyFont="1" applyFill="1" applyBorder="1" applyAlignment="1">
      <alignment horizontal="right" vertical="top" wrapText="1"/>
    </xf>
    <xf numFmtId="0" fontId="17" fillId="0" borderId="0" xfId="0" applyFont="1"/>
    <xf numFmtId="165" fontId="17" fillId="0" borderId="0" xfId="2" applyNumberFormat="1" applyFont="1"/>
    <xf numFmtId="0" fontId="16" fillId="3" borderId="3" xfId="0" applyFont="1" applyFill="1" applyBorder="1" applyAlignment="1">
      <alignment horizontal="right" vertical="top" wrapText="1"/>
    </xf>
    <xf numFmtId="0" fontId="16" fillId="4" borderId="3" xfId="0" applyFont="1" applyFill="1" applyBorder="1" applyAlignment="1">
      <alignment horizontal="right" vertical="top" wrapText="1"/>
    </xf>
    <xf numFmtId="0" fontId="18" fillId="2" borderId="4" xfId="0" applyFont="1" applyFill="1" applyBorder="1" applyAlignment="1">
      <alignment horizontal="left" vertical="top" wrapText="1"/>
    </xf>
    <xf numFmtId="3" fontId="18" fillId="2" borderId="3" xfId="0" applyNumberFormat="1" applyFont="1" applyFill="1" applyBorder="1" applyAlignment="1">
      <alignment horizontal="right" vertical="top" wrapText="1"/>
    </xf>
    <xf numFmtId="0" fontId="18" fillId="2" borderId="3" xfId="0" applyFont="1" applyFill="1" applyBorder="1" applyAlignment="1">
      <alignment horizontal="right" vertical="top" wrapText="1"/>
    </xf>
    <xf numFmtId="0" fontId="19" fillId="0" borderId="0" xfId="0" applyFont="1"/>
    <xf numFmtId="165" fontId="19" fillId="0" borderId="0" xfId="2" applyNumberFormat="1" applyFont="1"/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1"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topLeftCell="A20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6"/>
  </cols>
  <sheetData>
    <row r="1" spans="1:21" x14ac:dyDescent="0.35">
      <c r="K1" s="40" t="s">
        <v>68</v>
      </c>
      <c r="L1" s="40"/>
      <c r="M1" s="40"/>
      <c r="N1" s="8">
        <v>1.4999999999999999E-2</v>
      </c>
      <c r="O1" s="8"/>
      <c r="P1" s="41" t="s">
        <v>77</v>
      </c>
      <c r="Q1" s="41"/>
      <c r="R1" s="41"/>
      <c r="S1" s="41"/>
      <c r="T1" s="41"/>
    </row>
    <row r="2" spans="1:21" ht="21.5" thickBot="1" x14ac:dyDescent="0.55000000000000004">
      <c r="A2" s="30" t="s">
        <v>57</v>
      </c>
      <c r="B2" s="30"/>
      <c r="C2" s="30"/>
      <c r="D2" s="30"/>
      <c r="E2" s="30"/>
      <c r="F2" s="30"/>
      <c r="G2" s="30"/>
      <c r="H2" s="30"/>
      <c r="I2" s="30"/>
      <c r="J2" s="30"/>
      <c r="K2" s="31"/>
      <c r="M2" s="30" t="s">
        <v>62</v>
      </c>
      <c r="N2" s="30"/>
      <c r="O2" s="23"/>
      <c r="P2" s="20">
        <v>0.15</v>
      </c>
      <c r="Q2" s="20">
        <v>0.6</v>
      </c>
      <c r="R2" s="20">
        <v>0.25</v>
      </c>
      <c r="S2" s="20">
        <v>0.125</v>
      </c>
      <c r="T2" s="21">
        <f>N1</f>
        <v>1.4999999999999999E-2</v>
      </c>
      <c r="U2" s="19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2"/>
      <c r="L3" s="13" t="s">
        <v>84</v>
      </c>
      <c r="M3" s="13" t="s">
        <v>58</v>
      </c>
      <c r="N3" s="13" t="s">
        <v>60</v>
      </c>
      <c r="O3" s="13"/>
      <c r="P3" s="24" t="s">
        <v>69</v>
      </c>
      <c r="Q3" s="24" t="s">
        <v>71</v>
      </c>
      <c r="R3" s="24" t="s">
        <v>73</v>
      </c>
      <c r="S3" s="24" t="s">
        <v>75</v>
      </c>
      <c r="T3" s="24" t="s">
        <v>76</v>
      </c>
      <c r="U3" s="24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2"/>
      <c r="L4" s="13" t="s">
        <v>85</v>
      </c>
      <c r="M4" s="13" t="s">
        <v>59</v>
      </c>
      <c r="N4" s="13" t="s">
        <v>61</v>
      </c>
      <c r="O4" s="13"/>
      <c r="P4" s="24" t="s">
        <v>70</v>
      </c>
      <c r="Q4" s="24" t="s">
        <v>72</v>
      </c>
      <c r="R4" s="24" t="s">
        <v>74</v>
      </c>
      <c r="S4" s="24" t="s">
        <v>74</v>
      </c>
      <c r="T4" s="24" t="s">
        <v>5</v>
      </c>
      <c r="U4" s="24" t="s">
        <v>78</v>
      </c>
    </row>
    <row r="5" spans="1:21" ht="15" thickBot="1" x14ac:dyDescent="0.4">
      <c r="A5" s="5" t="s">
        <v>7</v>
      </c>
      <c r="B5" s="1">
        <v>131916</v>
      </c>
      <c r="C5" s="2"/>
      <c r="D5" s="1">
        <v>4758</v>
      </c>
      <c r="E5" s="2"/>
      <c r="F5" s="1">
        <v>113792</v>
      </c>
      <c r="G5" s="1">
        <v>6724</v>
      </c>
      <c r="H5" s="2">
        <v>243</v>
      </c>
      <c r="I5" s="1">
        <v>320811</v>
      </c>
      <c r="J5" s="1">
        <v>16353</v>
      </c>
      <c r="K5" s="9"/>
      <c r="L5" s="29">
        <f t="shared" ref="L5:L36" si="0">D5/B5</f>
        <v>3.6068407168197945E-2</v>
      </c>
      <c r="M5" s="6">
        <f t="shared" ref="M5:M36" si="1">D5/$N$1</f>
        <v>317200</v>
      </c>
      <c r="N5" s="7">
        <f t="shared" ref="N5:N36" si="2">ABS(F5-M5)/M5</f>
        <v>0.64126103404791934</v>
      </c>
      <c r="O5" s="7"/>
      <c r="P5" s="25">
        <f t="shared" ref="P5:P36" si="3">$P$2*$M5</f>
        <v>47580</v>
      </c>
      <c r="Q5" s="25">
        <f t="shared" ref="Q5:Q36" si="4">$Q$2*$M5</f>
        <v>190320</v>
      </c>
      <c r="R5" s="25">
        <f t="shared" ref="R5:R36" si="5">$R$2*$M5</f>
        <v>79300</v>
      </c>
      <c r="S5" s="25">
        <f t="shared" ref="S5:S36" si="6">$S$2*$M5</f>
        <v>39650</v>
      </c>
      <c r="T5" s="25">
        <f t="shared" ref="T5:T36" si="7">$T$2*$M5</f>
        <v>4758</v>
      </c>
      <c r="U5" s="22">
        <f t="shared" ref="U5:U36" si="8">M5-T5</f>
        <v>312442</v>
      </c>
    </row>
    <row r="6" spans="1:21" ht="15" thickBot="1" x14ac:dyDescent="0.4">
      <c r="A6" s="5" t="s">
        <v>8</v>
      </c>
      <c r="B6" s="1">
        <v>41090</v>
      </c>
      <c r="C6" s="2"/>
      <c r="D6" s="1">
        <v>1003</v>
      </c>
      <c r="E6" s="2"/>
      <c r="F6" s="1">
        <v>39995</v>
      </c>
      <c r="G6" s="1">
        <v>4626</v>
      </c>
      <c r="H6" s="2">
        <v>113</v>
      </c>
      <c r="I6" s="1">
        <v>89032</v>
      </c>
      <c r="J6" s="1">
        <v>10024</v>
      </c>
      <c r="K6" s="9"/>
      <c r="L6" s="29">
        <f t="shared" si="0"/>
        <v>2.4409832075930882E-2</v>
      </c>
      <c r="M6" s="6">
        <f t="shared" si="1"/>
        <v>66866.666666666672</v>
      </c>
      <c r="N6" s="7">
        <f t="shared" si="2"/>
        <v>0.40186939182452647</v>
      </c>
      <c r="O6" s="7"/>
      <c r="P6" s="25">
        <f t="shared" si="3"/>
        <v>10030</v>
      </c>
      <c r="Q6" s="25">
        <f t="shared" si="4"/>
        <v>40120</v>
      </c>
      <c r="R6" s="25">
        <f t="shared" si="5"/>
        <v>16716.666666666668</v>
      </c>
      <c r="S6" s="25">
        <f t="shared" si="6"/>
        <v>8358.3333333333339</v>
      </c>
      <c r="T6" s="25">
        <f t="shared" si="7"/>
        <v>1003</v>
      </c>
      <c r="U6" s="22">
        <f t="shared" si="8"/>
        <v>65863.666666666672</v>
      </c>
    </row>
    <row r="7" spans="1:21" ht="15" thickBot="1" x14ac:dyDescent="0.4">
      <c r="A7" s="5" t="s">
        <v>11</v>
      </c>
      <c r="B7" s="1">
        <v>17221</v>
      </c>
      <c r="C7" s="2"/>
      <c r="D7" s="2">
        <v>727</v>
      </c>
      <c r="E7" s="2"/>
      <c r="F7" s="1">
        <v>16425</v>
      </c>
      <c r="G7" s="1">
        <v>1729</v>
      </c>
      <c r="H7" s="2">
        <v>73</v>
      </c>
      <c r="I7" s="1">
        <v>45748</v>
      </c>
      <c r="J7" s="1">
        <v>4594</v>
      </c>
      <c r="K7" s="9"/>
      <c r="L7" s="29">
        <f t="shared" si="0"/>
        <v>4.2215899192845942E-2</v>
      </c>
      <c r="M7" s="6">
        <f t="shared" si="1"/>
        <v>48466.666666666672</v>
      </c>
      <c r="N7" s="7">
        <f t="shared" si="2"/>
        <v>0.66110729023383774</v>
      </c>
      <c r="O7" s="7"/>
      <c r="P7" s="25">
        <f t="shared" si="3"/>
        <v>7270.0000000000009</v>
      </c>
      <c r="Q7" s="25">
        <f t="shared" si="4"/>
        <v>29080.000000000004</v>
      </c>
      <c r="R7" s="25">
        <f t="shared" si="5"/>
        <v>12116.666666666668</v>
      </c>
      <c r="S7" s="25">
        <f t="shared" si="6"/>
        <v>6058.3333333333339</v>
      </c>
      <c r="T7" s="25">
        <f t="shared" si="7"/>
        <v>727</v>
      </c>
      <c r="U7" s="22">
        <f t="shared" si="8"/>
        <v>47739.666666666672</v>
      </c>
    </row>
    <row r="8" spans="1:21" ht="15" thickBot="1" x14ac:dyDescent="0.4">
      <c r="A8" s="5" t="s">
        <v>10</v>
      </c>
      <c r="B8" s="1">
        <v>16363</v>
      </c>
      <c r="C8" s="4">
        <v>344</v>
      </c>
      <c r="D8" s="2">
        <v>387</v>
      </c>
      <c r="E8" s="3">
        <v>7</v>
      </c>
      <c r="F8" s="1">
        <v>15076</v>
      </c>
      <c r="G8" s="2">
        <v>418</v>
      </c>
      <c r="H8" s="2">
        <v>10</v>
      </c>
      <c r="I8" s="1">
        <v>129700</v>
      </c>
      <c r="J8" s="1">
        <v>3313</v>
      </c>
      <c r="K8" s="9"/>
      <c r="L8" s="29">
        <f t="shared" si="0"/>
        <v>2.365091975799059E-2</v>
      </c>
      <c r="M8" s="6">
        <f t="shared" si="1"/>
        <v>25800</v>
      </c>
      <c r="N8" s="7">
        <f t="shared" si="2"/>
        <v>0.41565891472868216</v>
      </c>
      <c r="O8" s="7"/>
      <c r="P8" s="25">
        <f t="shared" si="3"/>
        <v>3870</v>
      </c>
      <c r="Q8" s="25">
        <f t="shared" si="4"/>
        <v>15480</v>
      </c>
      <c r="R8" s="25">
        <f t="shared" si="5"/>
        <v>6450</v>
      </c>
      <c r="S8" s="25">
        <f t="shared" si="6"/>
        <v>3225</v>
      </c>
      <c r="T8" s="25">
        <f t="shared" si="7"/>
        <v>387</v>
      </c>
      <c r="U8" s="22">
        <f t="shared" si="8"/>
        <v>25413</v>
      </c>
    </row>
    <row r="9" spans="1:21" ht="15" thickBot="1" x14ac:dyDescent="0.4">
      <c r="A9" s="5" t="s">
        <v>14</v>
      </c>
      <c r="B9" s="1">
        <v>14867</v>
      </c>
      <c r="C9" s="2"/>
      <c r="D9" s="2">
        <v>512</v>
      </c>
      <c r="E9" s="2"/>
      <c r="F9" s="1">
        <v>14305</v>
      </c>
      <c r="G9" s="1">
        <v>3188</v>
      </c>
      <c r="H9" s="2">
        <v>110</v>
      </c>
      <c r="I9" s="1">
        <v>69166</v>
      </c>
      <c r="J9" s="1">
        <v>14831</v>
      </c>
      <c r="K9" s="10"/>
      <c r="L9" s="29">
        <f t="shared" si="0"/>
        <v>3.4438689715477235E-2</v>
      </c>
      <c r="M9" s="6">
        <f t="shared" si="1"/>
        <v>34133.333333333336</v>
      </c>
      <c r="N9" s="7">
        <f t="shared" si="2"/>
        <v>0.58090820312500002</v>
      </c>
      <c r="O9" s="7"/>
      <c r="P9" s="25">
        <f t="shared" si="3"/>
        <v>5120</v>
      </c>
      <c r="Q9" s="25">
        <f t="shared" si="4"/>
        <v>20480</v>
      </c>
      <c r="R9" s="25">
        <f t="shared" si="5"/>
        <v>8533.3333333333339</v>
      </c>
      <c r="S9" s="25">
        <f t="shared" si="6"/>
        <v>4266.666666666667</v>
      </c>
      <c r="T9" s="25">
        <f t="shared" si="7"/>
        <v>512</v>
      </c>
      <c r="U9" s="22">
        <f t="shared" si="8"/>
        <v>33621.333333333336</v>
      </c>
    </row>
    <row r="10" spans="1:21" ht="15" thickBot="1" x14ac:dyDescent="0.4">
      <c r="A10" s="5" t="s">
        <v>17</v>
      </c>
      <c r="B10" s="1">
        <v>13837</v>
      </c>
      <c r="C10" s="2"/>
      <c r="D10" s="2">
        <v>260</v>
      </c>
      <c r="E10" s="2"/>
      <c r="F10" s="1">
        <v>13567</v>
      </c>
      <c r="G10" s="1">
        <v>2026</v>
      </c>
      <c r="H10" s="2">
        <v>38</v>
      </c>
      <c r="I10" s="1">
        <v>76429</v>
      </c>
      <c r="J10" s="1">
        <v>11190</v>
      </c>
      <c r="K10" s="9"/>
      <c r="L10" s="29">
        <f t="shared" si="0"/>
        <v>1.8790200187902003E-2</v>
      </c>
      <c r="M10" s="6">
        <f t="shared" si="1"/>
        <v>17333.333333333336</v>
      </c>
      <c r="N10" s="7">
        <f t="shared" si="2"/>
        <v>0.21728846153846165</v>
      </c>
      <c r="O10" s="7"/>
      <c r="P10" s="25">
        <f t="shared" si="3"/>
        <v>2600.0000000000005</v>
      </c>
      <c r="Q10" s="25">
        <f t="shared" si="4"/>
        <v>10400.000000000002</v>
      </c>
      <c r="R10" s="25">
        <f t="shared" si="5"/>
        <v>4333.3333333333339</v>
      </c>
      <c r="S10" s="25">
        <f t="shared" si="6"/>
        <v>2166.666666666667</v>
      </c>
      <c r="T10" s="25">
        <f t="shared" si="7"/>
        <v>260</v>
      </c>
      <c r="U10" s="22">
        <f t="shared" si="8"/>
        <v>17073.333333333336</v>
      </c>
    </row>
    <row r="11" spans="1:21" ht="15" thickBot="1" x14ac:dyDescent="0.4">
      <c r="A11" s="5" t="s">
        <v>13</v>
      </c>
      <c r="B11" s="1">
        <v>13629</v>
      </c>
      <c r="C11" s="2"/>
      <c r="D11" s="2">
        <v>254</v>
      </c>
      <c r="E11" s="2"/>
      <c r="F11" s="1">
        <v>13275</v>
      </c>
      <c r="G11" s="2">
        <v>662</v>
      </c>
      <c r="H11" s="2">
        <v>12</v>
      </c>
      <c r="I11" s="1">
        <v>126048</v>
      </c>
      <c r="J11" s="1">
        <v>6119</v>
      </c>
      <c r="K11" s="9"/>
      <c r="L11" s="29">
        <f t="shared" si="0"/>
        <v>1.8636730501137282E-2</v>
      </c>
      <c r="M11" s="6">
        <f t="shared" si="1"/>
        <v>16933.333333333336</v>
      </c>
      <c r="N11" s="7">
        <f t="shared" si="2"/>
        <v>0.21604330708661429</v>
      </c>
      <c r="O11" s="7"/>
      <c r="P11" s="25">
        <f t="shared" si="3"/>
        <v>2540.0000000000005</v>
      </c>
      <c r="Q11" s="25">
        <f t="shared" si="4"/>
        <v>10160.000000000002</v>
      </c>
      <c r="R11" s="25">
        <f t="shared" si="5"/>
        <v>4233.3333333333339</v>
      </c>
      <c r="S11" s="25">
        <f t="shared" si="6"/>
        <v>2116.666666666667</v>
      </c>
      <c r="T11" s="25">
        <f t="shared" si="7"/>
        <v>254.00000000000003</v>
      </c>
      <c r="U11" s="22">
        <f t="shared" si="8"/>
        <v>16679.333333333336</v>
      </c>
    </row>
    <row r="12" spans="1:21" ht="15" thickBot="1" x14ac:dyDescent="0.4">
      <c r="A12" s="5" t="s">
        <v>19</v>
      </c>
      <c r="B12" s="1">
        <v>13127</v>
      </c>
      <c r="C12" s="2"/>
      <c r="D12" s="2">
        <v>179</v>
      </c>
      <c r="E12" s="2"/>
      <c r="F12" s="1">
        <v>12872</v>
      </c>
      <c r="G12" s="1">
        <v>1026</v>
      </c>
      <c r="H12" s="2">
        <v>14</v>
      </c>
      <c r="I12" s="1">
        <v>83854</v>
      </c>
      <c r="J12" s="1">
        <v>6556</v>
      </c>
      <c r="K12" s="9"/>
      <c r="L12" s="29">
        <f t="shared" si="0"/>
        <v>1.3636017368781899E-2</v>
      </c>
      <c r="M12" s="6">
        <f t="shared" si="1"/>
        <v>11933.333333333334</v>
      </c>
      <c r="N12" s="7">
        <f t="shared" si="2"/>
        <v>7.8659217877094914E-2</v>
      </c>
      <c r="O12" s="7"/>
      <c r="P12" s="25">
        <f t="shared" si="3"/>
        <v>1790</v>
      </c>
      <c r="Q12" s="25">
        <f t="shared" si="4"/>
        <v>7160</v>
      </c>
      <c r="R12" s="25">
        <f t="shared" si="5"/>
        <v>2983.3333333333335</v>
      </c>
      <c r="S12" s="25">
        <f t="shared" si="6"/>
        <v>1491.6666666666667</v>
      </c>
      <c r="T12" s="25">
        <f t="shared" si="7"/>
        <v>179</v>
      </c>
      <c r="U12" s="22">
        <f t="shared" si="8"/>
        <v>11754.333333333334</v>
      </c>
    </row>
    <row r="13" spans="1:21" ht="15" thickBot="1" x14ac:dyDescent="0.4">
      <c r="A13" s="5" t="s">
        <v>12</v>
      </c>
      <c r="B13" s="1">
        <v>12262</v>
      </c>
      <c r="C13" s="2"/>
      <c r="D13" s="2">
        <v>307</v>
      </c>
      <c r="E13" s="2"/>
      <c r="F13" s="1">
        <v>11905</v>
      </c>
      <c r="G13" s="2">
        <v>956</v>
      </c>
      <c r="H13" s="2">
        <v>24</v>
      </c>
      <c r="I13" s="1">
        <v>62942</v>
      </c>
      <c r="J13" s="1">
        <v>4909</v>
      </c>
      <c r="K13" s="9"/>
      <c r="L13" s="29">
        <f t="shared" si="0"/>
        <v>2.5036698744087423E-2</v>
      </c>
      <c r="M13" s="6">
        <f t="shared" si="1"/>
        <v>20466.666666666668</v>
      </c>
      <c r="N13" s="7">
        <f t="shared" si="2"/>
        <v>0.4183224755700326</v>
      </c>
      <c r="O13" s="7"/>
      <c r="P13" s="25">
        <f t="shared" si="3"/>
        <v>3070</v>
      </c>
      <c r="Q13" s="25">
        <f t="shared" si="4"/>
        <v>12280</v>
      </c>
      <c r="R13" s="25">
        <f t="shared" si="5"/>
        <v>5116.666666666667</v>
      </c>
      <c r="S13" s="25">
        <f t="shared" si="6"/>
        <v>2558.3333333333335</v>
      </c>
      <c r="T13" s="25">
        <f t="shared" si="7"/>
        <v>307</v>
      </c>
      <c r="U13" s="22">
        <f t="shared" si="8"/>
        <v>20159.666666666668</v>
      </c>
    </row>
    <row r="14" spans="1:21" ht="15" thickBot="1" x14ac:dyDescent="0.4">
      <c r="A14" s="5" t="s">
        <v>9</v>
      </c>
      <c r="B14" s="1">
        <v>8384</v>
      </c>
      <c r="C14" s="4">
        <v>58</v>
      </c>
      <c r="D14" s="2">
        <v>381</v>
      </c>
      <c r="E14" s="2"/>
      <c r="F14" s="1">
        <v>7164</v>
      </c>
      <c r="G14" s="1">
        <v>1149</v>
      </c>
      <c r="H14" s="2">
        <v>52</v>
      </c>
      <c r="I14" s="1">
        <v>91375</v>
      </c>
      <c r="J14" s="1">
        <v>12527</v>
      </c>
      <c r="K14" s="9"/>
      <c r="L14" s="29">
        <f t="shared" si="0"/>
        <v>4.5443702290076333E-2</v>
      </c>
      <c r="M14" s="6">
        <f t="shared" si="1"/>
        <v>25400</v>
      </c>
      <c r="N14" s="7">
        <f t="shared" si="2"/>
        <v>0.71795275590551177</v>
      </c>
      <c r="O14" s="7"/>
      <c r="P14" s="25">
        <f t="shared" si="3"/>
        <v>3810</v>
      </c>
      <c r="Q14" s="25">
        <f t="shared" si="4"/>
        <v>15240</v>
      </c>
      <c r="R14" s="25">
        <f t="shared" si="5"/>
        <v>6350</v>
      </c>
      <c r="S14" s="25">
        <f t="shared" si="6"/>
        <v>3175</v>
      </c>
      <c r="T14" s="25">
        <f t="shared" si="7"/>
        <v>381</v>
      </c>
      <c r="U14" s="22">
        <f t="shared" si="8"/>
        <v>25019</v>
      </c>
    </row>
    <row r="15" spans="1:21" ht="15" thickBot="1" x14ac:dyDescent="0.4">
      <c r="A15" s="5" t="s">
        <v>15</v>
      </c>
      <c r="B15" s="1">
        <v>8088</v>
      </c>
      <c r="C15" s="2"/>
      <c r="D15" s="2">
        <v>151</v>
      </c>
      <c r="E15" s="2"/>
      <c r="F15" s="1">
        <v>7179</v>
      </c>
      <c r="G15" s="2">
        <v>290</v>
      </c>
      <c r="H15" s="2">
        <v>5</v>
      </c>
      <c r="I15" s="1">
        <v>85357</v>
      </c>
      <c r="J15" s="1">
        <v>3061</v>
      </c>
      <c r="K15" s="9"/>
      <c r="L15" s="29">
        <f t="shared" si="0"/>
        <v>1.8669634025717113E-2</v>
      </c>
      <c r="M15" s="6">
        <f t="shared" si="1"/>
        <v>10066.666666666668</v>
      </c>
      <c r="N15" s="7">
        <f t="shared" si="2"/>
        <v>0.28685430463576167</v>
      </c>
      <c r="O15" s="7"/>
      <c r="P15" s="25">
        <f t="shared" si="3"/>
        <v>1510.0000000000002</v>
      </c>
      <c r="Q15" s="25">
        <f t="shared" si="4"/>
        <v>6040.0000000000009</v>
      </c>
      <c r="R15" s="25">
        <f t="shared" si="5"/>
        <v>2516.666666666667</v>
      </c>
      <c r="S15" s="25">
        <f t="shared" si="6"/>
        <v>1258.3333333333335</v>
      </c>
      <c r="T15" s="25">
        <f t="shared" si="7"/>
        <v>151</v>
      </c>
      <c r="U15" s="22">
        <f t="shared" si="8"/>
        <v>9915.6666666666679</v>
      </c>
    </row>
    <row r="16" spans="1:21" ht="15" thickBot="1" x14ac:dyDescent="0.4">
      <c r="A16" s="5" t="s">
        <v>16</v>
      </c>
      <c r="B16" s="1">
        <v>7558</v>
      </c>
      <c r="C16" s="4">
        <v>244</v>
      </c>
      <c r="D16" s="2">
        <v>294</v>
      </c>
      <c r="E16" s="3">
        <v>65</v>
      </c>
      <c r="F16" s="1">
        <v>7233</v>
      </c>
      <c r="G16" s="2">
        <v>734</v>
      </c>
      <c r="H16" s="2">
        <v>29</v>
      </c>
      <c r="I16" s="1">
        <v>31274</v>
      </c>
      <c r="J16" s="1">
        <v>3037</v>
      </c>
      <c r="K16" s="9"/>
      <c r="L16" s="29">
        <f t="shared" si="0"/>
        <v>3.8899179677163269E-2</v>
      </c>
      <c r="M16" s="6">
        <f t="shared" si="1"/>
        <v>19600</v>
      </c>
      <c r="N16" s="7">
        <f t="shared" si="2"/>
        <v>0.63096938775510203</v>
      </c>
      <c r="O16" s="7"/>
      <c r="P16" s="25">
        <f t="shared" si="3"/>
        <v>2940</v>
      </c>
      <c r="Q16" s="25">
        <f t="shared" si="4"/>
        <v>11760</v>
      </c>
      <c r="R16" s="25">
        <f t="shared" si="5"/>
        <v>4900</v>
      </c>
      <c r="S16" s="25">
        <f t="shared" si="6"/>
        <v>2450</v>
      </c>
      <c r="T16" s="25">
        <f t="shared" si="7"/>
        <v>294</v>
      </c>
      <c r="U16" s="22">
        <f t="shared" si="8"/>
        <v>19306</v>
      </c>
    </row>
    <row r="17" spans="1:21" ht="15" thickBot="1" x14ac:dyDescent="0.4">
      <c r="A17" s="5" t="s">
        <v>23</v>
      </c>
      <c r="B17" s="1">
        <v>6906</v>
      </c>
      <c r="C17" s="2"/>
      <c r="D17" s="2">
        <v>206</v>
      </c>
      <c r="E17" s="2"/>
      <c r="F17" s="1">
        <v>6650</v>
      </c>
      <c r="G17" s="1">
        <v>1928</v>
      </c>
      <c r="H17" s="2">
        <v>58</v>
      </c>
      <c r="I17" s="1">
        <v>26686</v>
      </c>
      <c r="J17" s="1">
        <v>7451</v>
      </c>
      <c r="K17" s="9"/>
      <c r="L17" s="29">
        <f t="shared" si="0"/>
        <v>2.9829134086301768E-2</v>
      </c>
      <c r="M17" s="6">
        <f t="shared" si="1"/>
        <v>13733.333333333334</v>
      </c>
      <c r="N17" s="7">
        <f t="shared" si="2"/>
        <v>0.51577669902912626</v>
      </c>
      <c r="O17" s="7"/>
      <c r="P17" s="25">
        <f t="shared" si="3"/>
        <v>2060</v>
      </c>
      <c r="Q17" s="25">
        <f t="shared" si="4"/>
        <v>8240</v>
      </c>
      <c r="R17" s="25">
        <f t="shared" si="5"/>
        <v>3433.3333333333335</v>
      </c>
      <c r="S17" s="25">
        <f t="shared" si="6"/>
        <v>1716.6666666666667</v>
      </c>
      <c r="T17" s="25">
        <f t="shared" si="7"/>
        <v>206</v>
      </c>
      <c r="U17" s="22">
        <f t="shared" si="8"/>
        <v>13527.333333333334</v>
      </c>
    </row>
    <row r="18" spans="1:21" ht="15" thickBot="1" x14ac:dyDescent="0.4">
      <c r="A18" s="5" t="s">
        <v>18</v>
      </c>
      <c r="B18" s="1">
        <v>5172</v>
      </c>
      <c r="C18" s="2"/>
      <c r="D18" s="2">
        <v>150</v>
      </c>
      <c r="E18" s="2"/>
      <c r="F18" s="1">
        <v>4982</v>
      </c>
      <c r="G18" s="2">
        <v>935</v>
      </c>
      <c r="H18" s="2">
        <v>27</v>
      </c>
      <c r="I18" s="1">
        <v>26875</v>
      </c>
      <c r="J18" s="1">
        <v>4859</v>
      </c>
      <c r="K18" s="10"/>
      <c r="L18" s="29">
        <f t="shared" si="0"/>
        <v>2.9002320185614848E-2</v>
      </c>
      <c r="M18" s="6">
        <f t="shared" si="1"/>
        <v>10000</v>
      </c>
      <c r="N18" s="7">
        <f t="shared" si="2"/>
        <v>0.50180000000000002</v>
      </c>
      <c r="O18" s="7"/>
      <c r="P18" s="25">
        <f t="shared" si="3"/>
        <v>1500</v>
      </c>
      <c r="Q18" s="25">
        <f t="shared" si="4"/>
        <v>6000</v>
      </c>
      <c r="R18" s="25">
        <f t="shared" si="5"/>
        <v>2500</v>
      </c>
      <c r="S18" s="25">
        <f t="shared" si="6"/>
        <v>1250</v>
      </c>
      <c r="T18" s="25">
        <f t="shared" si="7"/>
        <v>150</v>
      </c>
      <c r="U18" s="22">
        <f t="shared" si="8"/>
        <v>9850</v>
      </c>
    </row>
    <row r="19" spans="1:21" ht="15" thickBot="1" x14ac:dyDescent="0.4">
      <c r="A19" s="5" t="s">
        <v>27</v>
      </c>
      <c r="B19" s="1">
        <v>4944</v>
      </c>
      <c r="C19" s="2"/>
      <c r="D19" s="2">
        <v>139</v>
      </c>
      <c r="E19" s="2"/>
      <c r="F19" s="1">
        <v>4791</v>
      </c>
      <c r="G19" s="2">
        <v>745</v>
      </c>
      <c r="H19" s="2">
        <v>21</v>
      </c>
      <c r="I19" s="1">
        <v>26191</v>
      </c>
      <c r="J19" s="1">
        <v>3946</v>
      </c>
      <c r="K19" s="9"/>
      <c r="L19" s="29">
        <f t="shared" si="0"/>
        <v>2.8114886731391585E-2</v>
      </c>
      <c r="M19" s="6">
        <f t="shared" si="1"/>
        <v>9266.6666666666679</v>
      </c>
      <c r="N19" s="7">
        <f t="shared" si="2"/>
        <v>0.48298561151079145</v>
      </c>
      <c r="O19" s="7"/>
      <c r="P19" s="25">
        <f t="shared" si="3"/>
        <v>1390.0000000000002</v>
      </c>
      <c r="Q19" s="25">
        <f t="shared" si="4"/>
        <v>5560.0000000000009</v>
      </c>
      <c r="R19" s="25">
        <f t="shared" si="5"/>
        <v>2316.666666666667</v>
      </c>
      <c r="S19" s="25">
        <f t="shared" si="6"/>
        <v>1158.3333333333335</v>
      </c>
      <c r="T19" s="25">
        <f t="shared" si="7"/>
        <v>139</v>
      </c>
      <c r="U19" s="22">
        <f t="shared" si="8"/>
        <v>9127.6666666666679</v>
      </c>
    </row>
    <row r="20" spans="1:21" ht="15" thickBot="1" x14ac:dyDescent="0.4">
      <c r="A20" s="5" t="s">
        <v>21</v>
      </c>
      <c r="B20" s="1">
        <v>4450</v>
      </c>
      <c r="C20" s="2"/>
      <c r="D20" s="2">
        <v>142</v>
      </c>
      <c r="E20" s="2"/>
      <c r="F20" s="1">
        <v>4308</v>
      </c>
      <c r="G20" s="2">
        <v>382</v>
      </c>
      <c r="H20" s="2">
        <v>12</v>
      </c>
      <c r="I20" s="1">
        <v>48378</v>
      </c>
      <c r="J20" s="1">
        <v>4156</v>
      </c>
      <c r="K20" s="10"/>
      <c r="L20" s="29">
        <f t="shared" si="0"/>
        <v>3.191011235955056E-2</v>
      </c>
      <c r="M20" s="6">
        <f t="shared" si="1"/>
        <v>9466.6666666666679</v>
      </c>
      <c r="N20" s="7">
        <f t="shared" si="2"/>
        <v>0.54492957746478876</v>
      </c>
      <c r="O20" s="7"/>
      <c r="P20" s="25">
        <f t="shared" si="3"/>
        <v>1420.0000000000002</v>
      </c>
      <c r="Q20" s="25">
        <f t="shared" si="4"/>
        <v>5680.0000000000009</v>
      </c>
      <c r="R20" s="25">
        <f t="shared" si="5"/>
        <v>2366.666666666667</v>
      </c>
      <c r="S20" s="25">
        <f t="shared" si="6"/>
        <v>1183.3333333333335</v>
      </c>
      <c r="T20" s="25">
        <f t="shared" si="7"/>
        <v>142</v>
      </c>
      <c r="U20" s="22">
        <f t="shared" si="8"/>
        <v>9324.6666666666679</v>
      </c>
    </row>
    <row r="21" spans="1:21" ht="15" thickBot="1" x14ac:dyDescent="0.4">
      <c r="A21" s="5" t="s">
        <v>26</v>
      </c>
      <c r="B21" s="1">
        <v>4045</v>
      </c>
      <c r="C21" s="2"/>
      <c r="D21" s="2">
        <v>91</v>
      </c>
      <c r="E21" s="2"/>
      <c r="F21" s="1">
        <v>3770</v>
      </c>
      <c r="G21" s="2">
        <v>674</v>
      </c>
      <c r="H21" s="2">
        <v>15</v>
      </c>
      <c r="I21" s="1">
        <v>29617</v>
      </c>
      <c r="J21" s="1">
        <v>4933</v>
      </c>
      <c r="K21" s="10"/>
      <c r="L21" s="29">
        <f t="shared" si="0"/>
        <v>2.249690976514215E-2</v>
      </c>
      <c r="M21" s="6">
        <f t="shared" si="1"/>
        <v>6066.666666666667</v>
      </c>
      <c r="N21" s="7">
        <f t="shared" si="2"/>
        <v>0.37857142857142861</v>
      </c>
      <c r="O21" s="7"/>
      <c r="P21" s="25">
        <f t="shared" si="3"/>
        <v>910</v>
      </c>
      <c r="Q21" s="25">
        <f t="shared" si="4"/>
        <v>3640</v>
      </c>
      <c r="R21" s="25">
        <f t="shared" si="5"/>
        <v>1516.6666666666667</v>
      </c>
      <c r="S21" s="25">
        <f t="shared" si="6"/>
        <v>758.33333333333337</v>
      </c>
      <c r="T21" s="25">
        <f t="shared" si="7"/>
        <v>91</v>
      </c>
      <c r="U21" s="22">
        <f t="shared" si="8"/>
        <v>5975.666666666667</v>
      </c>
    </row>
    <row r="22" spans="1:21" ht="15" thickBot="1" x14ac:dyDescent="0.4">
      <c r="A22" s="5" t="s">
        <v>20</v>
      </c>
      <c r="B22" s="1">
        <v>3802</v>
      </c>
      <c r="C22" s="2"/>
      <c r="D22" s="2">
        <v>65</v>
      </c>
      <c r="E22" s="2"/>
      <c r="F22" s="1">
        <v>3381</v>
      </c>
      <c r="G22" s="2">
        <v>572</v>
      </c>
      <c r="H22" s="2">
        <v>10</v>
      </c>
      <c r="I22" s="1">
        <v>47350</v>
      </c>
      <c r="J22" s="1">
        <v>7119</v>
      </c>
      <c r="K22" s="9"/>
      <c r="L22" s="29">
        <f t="shared" si="0"/>
        <v>1.7096265123619149E-2</v>
      </c>
      <c r="M22" s="6">
        <f t="shared" si="1"/>
        <v>4333.3333333333339</v>
      </c>
      <c r="N22" s="7">
        <f t="shared" si="2"/>
        <v>0.21976923076923088</v>
      </c>
      <c r="O22" s="7"/>
      <c r="P22" s="25">
        <f t="shared" si="3"/>
        <v>650.00000000000011</v>
      </c>
      <c r="Q22" s="25">
        <f t="shared" si="4"/>
        <v>2600.0000000000005</v>
      </c>
      <c r="R22" s="25">
        <f t="shared" si="5"/>
        <v>1083.3333333333335</v>
      </c>
      <c r="S22" s="25">
        <f t="shared" si="6"/>
        <v>541.66666666666674</v>
      </c>
      <c r="T22" s="25">
        <f t="shared" si="7"/>
        <v>65</v>
      </c>
      <c r="U22" s="22">
        <f t="shared" si="8"/>
        <v>4268.3333333333339</v>
      </c>
    </row>
    <row r="23" spans="1:21" ht="15" thickBot="1" x14ac:dyDescent="0.4">
      <c r="A23" s="5" t="s">
        <v>24</v>
      </c>
      <c r="B23" s="1">
        <v>3039</v>
      </c>
      <c r="C23" s="2"/>
      <c r="D23" s="2">
        <v>48</v>
      </c>
      <c r="E23" s="2"/>
      <c r="F23" s="1">
        <v>2905</v>
      </c>
      <c r="G23" s="2">
        <v>299</v>
      </c>
      <c r="H23" s="2">
        <v>5</v>
      </c>
      <c r="I23" s="1">
        <v>40726</v>
      </c>
      <c r="J23" s="1">
        <v>4010</v>
      </c>
      <c r="K23" s="9"/>
      <c r="L23" s="29">
        <f t="shared" si="0"/>
        <v>1.5794669299111549E-2</v>
      </c>
      <c r="M23" s="6">
        <f t="shared" si="1"/>
        <v>3200</v>
      </c>
      <c r="N23" s="7">
        <f t="shared" si="2"/>
        <v>9.2187500000000006E-2</v>
      </c>
      <c r="O23" s="7"/>
      <c r="P23" s="25">
        <f t="shared" si="3"/>
        <v>480</v>
      </c>
      <c r="Q23" s="25">
        <f t="shared" si="4"/>
        <v>1920</v>
      </c>
      <c r="R23" s="25">
        <f t="shared" si="5"/>
        <v>800</v>
      </c>
      <c r="S23" s="25">
        <f t="shared" si="6"/>
        <v>400</v>
      </c>
      <c r="T23" s="25">
        <f t="shared" si="7"/>
        <v>48</v>
      </c>
      <c r="U23" s="22">
        <f t="shared" si="8"/>
        <v>3152</v>
      </c>
    </row>
    <row r="24" spans="1:21" ht="15" thickBot="1" x14ac:dyDescent="0.4">
      <c r="A24" s="5" t="s">
        <v>29</v>
      </c>
      <c r="B24" s="1">
        <v>2878</v>
      </c>
      <c r="C24" s="2"/>
      <c r="D24" s="2">
        <v>54</v>
      </c>
      <c r="E24" s="2"/>
      <c r="F24" s="1">
        <v>2822</v>
      </c>
      <c r="G24" s="2">
        <v>342</v>
      </c>
      <c r="H24" s="2">
        <v>6</v>
      </c>
      <c r="I24" s="1">
        <v>24521</v>
      </c>
      <c r="J24" s="1">
        <v>2914</v>
      </c>
      <c r="K24" s="10"/>
      <c r="L24" s="29">
        <f t="shared" si="0"/>
        <v>1.8763029881862403E-2</v>
      </c>
      <c r="M24" s="6">
        <f t="shared" si="1"/>
        <v>3600</v>
      </c>
      <c r="N24" s="7">
        <f t="shared" si="2"/>
        <v>0.21611111111111111</v>
      </c>
      <c r="O24" s="7"/>
      <c r="P24" s="25">
        <f t="shared" si="3"/>
        <v>540</v>
      </c>
      <c r="Q24" s="25">
        <f t="shared" si="4"/>
        <v>2160</v>
      </c>
      <c r="R24" s="25">
        <f t="shared" si="5"/>
        <v>900</v>
      </c>
      <c r="S24" s="25">
        <f t="shared" si="6"/>
        <v>450</v>
      </c>
      <c r="T24" s="25">
        <f t="shared" si="7"/>
        <v>54</v>
      </c>
      <c r="U24" s="22">
        <f t="shared" si="8"/>
        <v>3546</v>
      </c>
    </row>
    <row r="25" spans="1:21" ht="15" thickBot="1" x14ac:dyDescent="0.4">
      <c r="A25" s="5" t="s">
        <v>35</v>
      </c>
      <c r="B25" s="1">
        <v>2722</v>
      </c>
      <c r="C25" s="2"/>
      <c r="D25" s="2">
        <v>52</v>
      </c>
      <c r="E25" s="2"/>
      <c r="F25" s="1">
        <v>2658</v>
      </c>
      <c r="G25" s="2">
        <v>447</v>
      </c>
      <c r="H25" s="2">
        <v>9</v>
      </c>
      <c r="I25" s="1">
        <v>27173</v>
      </c>
      <c r="J25" s="1">
        <v>4462</v>
      </c>
      <c r="K25" s="9"/>
      <c r="L25" s="29">
        <f t="shared" si="0"/>
        <v>1.9103600293901544E-2</v>
      </c>
      <c r="M25" s="6">
        <f t="shared" si="1"/>
        <v>3466.666666666667</v>
      </c>
      <c r="N25" s="7">
        <f t="shared" si="2"/>
        <v>0.23326923076923084</v>
      </c>
      <c r="O25" s="7"/>
      <c r="P25" s="25">
        <f t="shared" si="3"/>
        <v>520</v>
      </c>
      <c r="Q25" s="25">
        <f t="shared" si="4"/>
        <v>2080</v>
      </c>
      <c r="R25" s="25">
        <f t="shared" si="5"/>
        <v>866.66666666666674</v>
      </c>
      <c r="S25" s="25">
        <f t="shared" si="6"/>
        <v>433.33333333333337</v>
      </c>
      <c r="T25" s="25">
        <f t="shared" si="7"/>
        <v>52</v>
      </c>
      <c r="U25" s="22">
        <f t="shared" si="8"/>
        <v>3414.666666666667</v>
      </c>
    </row>
    <row r="26" spans="1:21" ht="15" thickBot="1" x14ac:dyDescent="0.4">
      <c r="A26" s="5" t="s">
        <v>33</v>
      </c>
      <c r="B26" s="1">
        <v>2456</v>
      </c>
      <c r="C26" s="2"/>
      <c r="D26" s="2">
        <v>65</v>
      </c>
      <c r="E26" s="2"/>
      <c r="F26" s="1">
        <v>2371</v>
      </c>
      <c r="G26" s="2">
        <v>354</v>
      </c>
      <c r="H26" s="2">
        <v>9</v>
      </c>
      <c r="I26" s="1">
        <v>32534</v>
      </c>
      <c r="J26" s="1">
        <v>4683</v>
      </c>
      <c r="K26" s="10"/>
      <c r="L26" s="29">
        <f t="shared" si="0"/>
        <v>2.6465798045602607E-2</v>
      </c>
      <c r="M26" s="6">
        <f t="shared" si="1"/>
        <v>4333.3333333333339</v>
      </c>
      <c r="N26" s="7">
        <f t="shared" si="2"/>
        <v>0.4528461538461539</v>
      </c>
      <c r="O26" s="7"/>
      <c r="P26" s="25">
        <f t="shared" si="3"/>
        <v>650.00000000000011</v>
      </c>
      <c r="Q26" s="25">
        <f t="shared" si="4"/>
        <v>2600.0000000000005</v>
      </c>
      <c r="R26" s="25">
        <f t="shared" si="5"/>
        <v>1083.3333333333335</v>
      </c>
      <c r="S26" s="25">
        <f t="shared" si="6"/>
        <v>541.66666666666674</v>
      </c>
      <c r="T26" s="25">
        <f t="shared" si="7"/>
        <v>65</v>
      </c>
      <c r="U26" s="22">
        <f t="shared" si="8"/>
        <v>4268.3333333333339</v>
      </c>
    </row>
    <row r="27" spans="1:21" ht="15" thickBot="1" x14ac:dyDescent="0.4">
      <c r="A27" s="5" t="s">
        <v>22</v>
      </c>
      <c r="B27" s="1">
        <v>2440</v>
      </c>
      <c r="C27" s="2"/>
      <c r="D27" s="2">
        <v>77</v>
      </c>
      <c r="E27" s="2"/>
      <c r="F27" s="1">
        <v>2361</v>
      </c>
      <c r="G27" s="2">
        <v>422</v>
      </c>
      <c r="H27" s="2">
        <v>13</v>
      </c>
      <c r="I27" s="1">
        <v>29014</v>
      </c>
      <c r="J27" s="1">
        <v>5021</v>
      </c>
      <c r="K27" s="9"/>
      <c r="L27" s="29">
        <f t="shared" si="0"/>
        <v>3.1557377049180331E-2</v>
      </c>
      <c r="M27" s="6">
        <f t="shared" si="1"/>
        <v>5133.3333333333339</v>
      </c>
      <c r="N27" s="7">
        <f t="shared" si="2"/>
        <v>0.54006493506493514</v>
      </c>
      <c r="O27" s="7"/>
      <c r="P27" s="25">
        <f t="shared" si="3"/>
        <v>770.00000000000011</v>
      </c>
      <c r="Q27" s="25">
        <f t="shared" si="4"/>
        <v>3080.0000000000005</v>
      </c>
      <c r="R27" s="25">
        <f t="shared" si="5"/>
        <v>1283.3333333333335</v>
      </c>
      <c r="S27" s="25">
        <f t="shared" si="6"/>
        <v>641.66666666666674</v>
      </c>
      <c r="T27" s="25">
        <f t="shared" si="7"/>
        <v>77</v>
      </c>
      <c r="U27" s="22">
        <f t="shared" si="8"/>
        <v>5056.3333333333339</v>
      </c>
    </row>
    <row r="28" spans="1:21" ht="15" thickBot="1" x14ac:dyDescent="0.4">
      <c r="A28" s="5" t="s">
        <v>25</v>
      </c>
      <c r="B28" s="1">
        <v>2232</v>
      </c>
      <c r="C28" s="2"/>
      <c r="D28" s="2">
        <v>48</v>
      </c>
      <c r="E28" s="2"/>
      <c r="F28" s="1">
        <v>2184</v>
      </c>
      <c r="G28" s="2">
        <v>450</v>
      </c>
      <c r="H28" s="2">
        <v>10</v>
      </c>
      <c r="I28" s="1">
        <v>21384</v>
      </c>
      <c r="J28" s="1">
        <v>4315</v>
      </c>
      <c r="K28" s="10"/>
      <c r="L28" s="29">
        <f t="shared" si="0"/>
        <v>2.1505376344086023E-2</v>
      </c>
      <c r="M28" s="6">
        <f t="shared" si="1"/>
        <v>3200</v>
      </c>
      <c r="N28" s="7">
        <f t="shared" si="2"/>
        <v>0.3175</v>
      </c>
      <c r="O28" s="7"/>
      <c r="P28" s="25">
        <f t="shared" si="3"/>
        <v>480</v>
      </c>
      <c r="Q28" s="25">
        <f t="shared" si="4"/>
        <v>1920</v>
      </c>
      <c r="R28" s="25">
        <f t="shared" si="5"/>
        <v>800</v>
      </c>
      <c r="S28" s="25">
        <f t="shared" si="6"/>
        <v>400</v>
      </c>
      <c r="T28" s="25">
        <f t="shared" si="7"/>
        <v>48</v>
      </c>
      <c r="U28" s="22">
        <f t="shared" si="8"/>
        <v>3152</v>
      </c>
    </row>
    <row r="29" spans="1:21" ht="15" thickBot="1" x14ac:dyDescent="0.4">
      <c r="A29" s="5" t="s">
        <v>36</v>
      </c>
      <c r="B29" s="1">
        <v>2006</v>
      </c>
      <c r="C29" s="2"/>
      <c r="D29" s="2">
        <v>52</v>
      </c>
      <c r="E29" s="2"/>
      <c r="F29" s="1">
        <v>1934</v>
      </c>
      <c r="G29" s="2">
        <v>412</v>
      </c>
      <c r="H29" s="2">
        <v>11</v>
      </c>
      <c r="I29" s="1">
        <v>14765</v>
      </c>
      <c r="J29" s="1">
        <v>3035</v>
      </c>
      <c r="K29" s="10"/>
      <c r="L29" s="29">
        <f t="shared" si="0"/>
        <v>2.5922233300099701E-2</v>
      </c>
      <c r="M29" s="6">
        <f t="shared" si="1"/>
        <v>3466.666666666667</v>
      </c>
      <c r="N29" s="7">
        <f t="shared" si="2"/>
        <v>0.44211538461538469</v>
      </c>
      <c r="O29" s="7"/>
      <c r="P29" s="25">
        <f t="shared" si="3"/>
        <v>520</v>
      </c>
      <c r="Q29" s="25">
        <f t="shared" si="4"/>
        <v>2080</v>
      </c>
      <c r="R29" s="25">
        <f t="shared" si="5"/>
        <v>866.66666666666674</v>
      </c>
      <c r="S29" s="25">
        <f t="shared" si="6"/>
        <v>433.33333333333337</v>
      </c>
      <c r="T29" s="25">
        <f t="shared" si="7"/>
        <v>52</v>
      </c>
      <c r="U29" s="22">
        <f t="shared" si="8"/>
        <v>3414.666666666667</v>
      </c>
    </row>
    <row r="30" spans="1:21" ht="15" thickBot="1" x14ac:dyDescent="0.4">
      <c r="A30" s="5" t="s">
        <v>31</v>
      </c>
      <c r="B30" s="1">
        <v>1953</v>
      </c>
      <c r="C30" s="2"/>
      <c r="D30" s="2">
        <v>46</v>
      </c>
      <c r="E30" s="2"/>
      <c r="F30" s="1">
        <v>1871</v>
      </c>
      <c r="G30" s="2">
        <v>668</v>
      </c>
      <c r="H30" s="2">
        <v>16</v>
      </c>
      <c r="I30" s="1">
        <v>20756</v>
      </c>
      <c r="J30" s="1">
        <v>7101</v>
      </c>
      <c r="K30" s="9"/>
      <c r="L30" s="29">
        <f t="shared" si="0"/>
        <v>2.3553507424475168E-2</v>
      </c>
      <c r="M30" s="6">
        <f t="shared" si="1"/>
        <v>3066.666666666667</v>
      </c>
      <c r="N30" s="7">
        <f t="shared" si="2"/>
        <v>0.38989130434782615</v>
      </c>
      <c r="O30" s="7"/>
      <c r="P30" s="25">
        <f t="shared" si="3"/>
        <v>460.00000000000006</v>
      </c>
      <c r="Q30" s="25">
        <f t="shared" si="4"/>
        <v>1840.0000000000002</v>
      </c>
      <c r="R30" s="25">
        <f t="shared" si="5"/>
        <v>766.66666666666674</v>
      </c>
      <c r="S30" s="25">
        <f t="shared" si="6"/>
        <v>383.33333333333337</v>
      </c>
      <c r="T30" s="25">
        <f t="shared" si="7"/>
        <v>46</v>
      </c>
      <c r="U30" s="22">
        <f t="shared" si="8"/>
        <v>3020.666666666667</v>
      </c>
    </row>
    <row r="31" spans="1:21" ht="15" thickBot="1" x14ac:dyDescent="0.4">
      <c r="A31" s="5" t="s">
        <v>30</v>
      </c>
      <c r="B31" s="1">
        <v>1738</v>
      </c>
      <c r="C31" s="2"/>
      <c r="D31" s="2">
        <v>51</v>
      </c>
      <c r="E31" s="2"/>
      <c r="F31" s="1">
        <v>1687</v>
      </c>
      <c r="G31" s="2">
        <v>582</v>
      </c>
      <c r="H31" s="2">
        <v>17</v>
      </c>
      <c r="I31" s="1">
        <v>20370</v>
      </c>
      <c r="J31" s="1">
        <v>6816</v>
      </c>
      <c r="K31" s="10"/>
      <c r="L31" s="29">
        <f t="shared" si="0"/>
        <v>2.9344073647871116E-2</v>
      </c>
      <c r="M31" s="6">
        <f t="shared" si="1"/>
        <v>3400</v>
      </c>
      <c r="N31" s="7">
        <f t="shared" si="2"/>
        <v>0.50382352941176467</v>
      </c>
      <c r="O31" s="7"/>
      <c r="P31" s="25">
        <f t="shared" si="3"/>
        <v>510</v>
      </c>
      <c r="Q31" s="25">
        <f t="shared" si="4"/>
        <v>2040</v>
      </c>
      <c r="R31" s="25">
        <f t="shared" si="5"/>
        <v>850</v>
      </c>
      <c r="S31" s="25">
        <f t="shared" si="6"/>
        <v>425</v>
      </c>
      <c r="T31" s="25">
        <f t="shared" si="7"/>
        <v>51</v>
      </c>
      <c r="U31" s="22">
        <f t="shared" si="8"/>
        <v>3349</v>
      </c>
    </row>
    <row r="32" spans="1:21" ht="15" thickBot="1" x14ac:dyDescent="0.4">
      <c r="A32" s="5" t="s">
        <v>28</v>
      </c>
      <c r="B32" s="1">
        <v>1675</v>
      </c>
      <c r="C32" s="2"/>
      <c r="D32" s="2">
        <v>13</v>
      </c>
      <c r="E32" s="2"/>
      <c r="F32" s="1">
        <v>1636</v>
      </c>
      <c r="G32" s="2">
        <v>550</v>
      </c>
      <c r="H32" s="2">
        <v>4</v>
      </c>
      <c r="I32" s="1">
        <v>33394</v>
      </c>
      <c r="J32" s="1">
        <v>10966</v>
      </c>
      <c r="K32" s="10"/>
      <c r="L32" s="29">
        <f t="shared" si="0"/>
        <v>7.7611940298507459E-3</v>
      </c>
      <c r="M32" s="6">
        <f t="shared" si="1"/>
        <v>866.66666666666674</v>
      </c>
      <c r="N32" s="7">
        <f t="shared" si="2"/>
        <v>0.88769230769230756</v>
      </c>
      <c r="O32" s="7"/>
      <c r="P32" s="25">
        <f t="shared" si="3"/>
        <v>130</v>
      </c>
      <c r="Q32" s="25">
        <f t="shared" si="4"/>
        <v>520</v>
      </c>
      <c r="R32" s="25">
        <f t="shared" si="5"/>
        <v>216.66666666666669</v>
      </c>
      <c r="S32" s="25">
        <f t="shared" si="6"/>
        <v>108.33333333333334</v>
      </c>
      <c r="T32" s="25">
        <f t="shared" si="7"/>
        <v>13</v>
      </c>
      <c r="U32" s="22">
        <f t="shared" si="8"/>
        <v>853.66666666666674</v>
      </c>
    </row>
    <row r="33" spans="1:21" ht="15" thickBot="1" x14ac:dyDescent="0.4">
      <c r="A33" s="5" t="s">
        <v>46</v>
      </c>
      <c r="B33" s="1">
        <v>1327</v>
      </c>
      <c r="C33" s="2"/>
      <c r="D33" s="2">
        <v>51</v>
      </c>
      <c r="E33" s="2"/>
      <c r="F33" s="2">
        <v>754</v>
      </c>
      <c r="G33" s="2">
        <v>339</v>
      </c>
      <c r="H33" s="2">
        <v>13</v>
      </c>
      <c r="I33" s="1">
        <v>2751</v>
      </c>
      <c r="J33" s="2">
        <v>702</v>
      </c>
      <c r="K33" s="9"/>
      <c r="L33" s="29">
        <f t="shared" si="0"/>
        <v>3.8432554634513942E-2</v>
      </c>
      <c r="M33" s="33">
        <f t="shared" si="1"/>
        <v>3400</v>
      </c>
      <c r="N33" s="34">
        <f t="shared" si="2"/>
        <v>0.77823529411764703</v>
      </c>
      <c r="O33" s="7"/>
      <c r="P33" s="25">
        <f t="shared" si="3"/>
        <v>510</v>
      </c>
      <c r="Q33" s="25">
        <f t="shared" si="4"/>
        <v>2040</v>
      </c>
      <c r="R33" s="25">
        <f t="shared" si="5"/>
        <v>850</v>
      </c>
      <c r="S33" s="25">
        <f t="shared" si="6"/>
        <v>425</v>
      </c>
      <c r="T33" s="25">
        <f t="shared" si="7"/>
        <v>51</v>
      </c>
      <c r="U33" s="22">
        <f t="shared" si="8"/>
        <v>3349</v>
      </c>
    </row>
    <row r="34" spans="1:21" ht="15" thickBot="1" x14ac:dyDescent="0.4">
      <c r="A34" s="5" t="s">
        <v>49</v>
      </c>
      <c r="B34" s="1">
        <v>1170</v>
      </c>
      <c r="C34" s="2"/>
      <c r="D34" s="2">
        <v>13</v>
      </c>
      <c r="E34" s="2"/>
      <c r="F34" s="1">
        <v>1157</v>
      </c>
      <c r="G34" s="2">
        <v>693</v>
      </c>
      <c r="H34" s="2">
        <v>8</v>
      </c>
      <c r="I34" s="1">
        <v>11246</v>
      </c>
      <c r="J34" s="1">
        <v>6663</v>
      </c>
      <c r="K34" s="9"/>
      <c r="L34" s="29">
        <f t="shared" si="0"/>
        <v>1.1111111111111112E-2</v>
      </c>
      <c r="M34" s="6">
        <f t="shared" si="1"/>
        <v>866.66666666666674</v>
      </c>
      <c r="N34" s="7">
        <f t="shared" si="2"/>
        <v>0.33499999999999991</v>
      </c>
      <c r="O34" s="7"/>
      <c r="P34" s="25">
        <f t="shared" si="3"/>
        <v>130</v>
      </c>
      <c r="Q34" s="25">
        <f t="shared" si="4"/>
        <v>520</v>
      </c>
      <c r="R34" s="25">
        <f t="shared" si="5"/>
        <v>216.66666666666669</v>
      </c>
      <c r="S34" s="25">
        <f t="shared" si="6"/>
        <v>108.33333333333334</v>
      </c>
      <c r="T34" s="25">
        <f t="shared" si="7"/>
        <v>13</v>
      </c>
      <c r="U34" s="22">
        <f t="shared" si="8"/>
        <v>853.66666666666674</v>
      </c>
    </row>
    <row r="35" spans="1:21" ht="15" thickBot="1" x14ac:dyDescent="0.4">
      <c r="A35" s="5" t="s">
        <v>37</v>
      </c>
      <c r="B35" s="1">
        <v>1132</v>
      </c>
      <c r="C35" s="2"/>
      <c r="D35" s="2">
        <v>29</v>
      </c>
      <c r="E35" s="2"/>
      <c r="F35" s="1">
        <v>1103</v>
      </c>
      <c r="G35" s="2">
        <v>277</v>
      </c>
      <c r="H35" s="2">
        <v>7</v>
      </c>
      <c r="I35" s="1">
        <v>21801</v>
      </c>
      <c r="J35" s="1">
        <v>5341</v>
      </c>
      <c r="K35" s="9"/>
      <c r="L35" s="29">
        <f t="shared" si="0"/>
        <v>2.5618374558303889E-2</v>
      </c>
      <c r="M35" s="6">
        <f t="shared" si="1"/>
        <v>1933.3333333333335</v>
      </c>
      <c r="N35" s="7">
        <f t="shared" si="2"/>
        <v>0.42948275862068969</v>
      </c>
      <c r="O35" s="7"/>
      <c r="P35" s="25">
        <f t="shared" si="3"/>
        <v>290</v>
      </c>
      <c r="Q35" s="25">
        <f t="shared" si="4"/>
        <v>1160</v>
      </c>
      <c r="R35" s="25">
        <f t="shared" si="5"/>
        <v>483.33333333333337</v>
      </c>
      <c r="S35" s="25">
        <f t="shared" si="6"/>
        <v>241.66666666666669</v>
      </c>
      <c r="T35" s="25">
        <f t="shared" si="7"/>
        <v>29</v>
      </c>
      <c r="U35" s="22">
        <f t="shared" si="8"/>
        <v>1904.3333333333335</v>
      </c>
    </row>
    <row r="36" spans="1:21" ht="21.5" thickBot="1" x14ac:dyDescent="0.4">
      <c r="A36" s="5" t="s">
        <v>63</v>
      </c>
      <c r="B36" s="1">
        <v>1097</v>
      </c>
      <c r="C36" s="2"/>
      <c r="D36" s="2">
        <v>24</v>
      </c>
      <c r="E36" s="2"/>
      <c r="F36" s="2">
        <v>815</v>
      </c>
      <c r="G36" s="1">
        <v>1603</v>
      </c>
      <c r="H36" s="2">
        <v>35</v>
      </c>
      <c r="I36" s="1">
        <v>7453</v>
      </c>
      <c r="J36" s="1">
        <v>10888</v>
      </c>
      <c r="K36" s="10"/>
      <c r="L36" s="29">
        <f t="shared" si="0"/>
        <v>2.187784867821331E-2</v>
      </c>
      <c r="M36" s="6">
        <f t="shared" si="1"/>
        <v>1600</v>
      </c>
      <c r="N36" s="7">
        <f t="shared" si="2"/>
        <v>0.49062499999999998</v>
      </c>
      <c r="O36" s="7"/>
      <c r="P36" s="25">
        <f t="shared" si="3"/>
        <v>240</v>
      </c>
      <c r="Q36" s="25">
        <f t="shared" si="4"/>
        <v>960</v>
      </c>
      <c r="R36" s="25">
        <f t="shared" si="5"/>
        <v>400</v>
      </c>
      <c r="S36" s="25">
        <f t="shared" si="6"/>
        <v>200</v>
      </c>
      <c r="T36" s="25">
        <f t="shared" si="7"/>
        <v>24</v>
      </c>
      <c r="U36" s="22">
        <f t="shared" si="8"/>
        <v>1576</v>
      </c>
    </row>
    <row r="37" spans="1:21" ht="15" thickBot="1" x14ac:dyDescent="0.4">
      <c r="A37" s="5" t="s">
        <v>40</v>
      </c>
      <c r="B37" s="1">
        <v>1082</v>
      </c>
      <c r="C37" s="2"/>
      <c r="D37" s="2">
        <v>27</v>
      </c>
      <c r="E37" s="2"/>
      <c r="F37" s="1">
        <v>1045</v>
      </c>
      <c r="G37" s="1">
        <v>1024</v>
      </c>
      <c r="H37" s="2">
        <v>26</v>
      </c>
      <c r="I37" s="1">
        <v>8481</v>
      </c>
      <c r="J37" s="1">
        <v>8027</v>
      </c>
      <c r="K37" s="9"/>
      <c r="L37" s="29">
        <f t="shared" ref="L37:L58" si="9">D37/B37</f>
        <v>2.4953789279112754E-2</v>
      </c>
      <c r="M37" s="6">
        <f t="shared" ref="M37:M59" si="10">D37/$N$1</f>
        <v>1800</v>
      </c>
      <c r="N37" s="7">
        <f t="shared" ref="N37:N59" si="11">ABS(F37-M37)/M37</f>
        <v>0.41944444444444445</v>
      </c>
      <c r="O37" s="7"/>
      <c r="P37" s="25">
        <f t="shared" ref="P37:P58" si="12">$P$2*$M37</f>
        <v>270</v>
      </c>
      <c r="Q37" s="25">
        <f t="shared" ref="Q37:Q58" si="13">$Q$2*$M37</f>
        <v>1080</v>
      </c>
      <c r="R37" s="25">
        <f t="shared" ref="R37:R58" si="14">$R$2*$M37</f>
        <v>450</v>
      </c>
      <c r="S37" s="25">
        <f t="shared" ref="S37:S58" si="15">$S$2*$M37</f>
        <v>225</v>
      </c>
      <c r="T37" s="25">
        <f t="shared" ref="T37:T58" si="16">$T$2*$M37</f>
        <v>27</v>
      </c>
      <c r="U37" s="22">
        <f t="shared" ref="U37:U58" si="17">M37-T37</f>
        <v>1773</v>
      </c>
    </row>
    <row r="38" spans="1:21" ht="15" thickBot="1" x14ac:dyDescent="0.4">
      <c r="A38" s="5" t="s">
        <v>38</v>
      </c>
      <c r="B38" s="1">
        <v>1008</v>
      </c>
      <c r="C38" s="2"/>
      <c r="D38" s="2">
        <v>59</v>
      </c>
      <c r="E38" s="2"/>
      <c r="F38" s="2">
        <v>643</v>
      </c>
      <c r="G38" s="2">
        <v>227</v>
      </c>
      <c r="H38" s="2">
        <v>13</v>
      </c>
      <c r="I38" s="1">
        <v>19955</v>
      </c>
      <c r="J38" s="1">
        <v>4494</v>
      </c>
      <c r="K38" s="9"/>
      <c r="L38" s="29">
        <f t="shared" si="9"/>
        <v>5.8531746031746032E-2</v>
      </c>
      <c r="M38" s="6">
        <f t="shared" si="10"/>
        <v>3933.3333333333335</v>
      </c>
      <c r="N38" s="7">
        <f t="shared" si="11"/>
        <v>0.83652542372881356</v>
      </c>
      <c r="O38" s="7"/>
      <c r="P38" s="25">
        <f t="shared" si="12"/>
        <v>590</v>
      </c>
      <c r="Q38" s="25">
        <f t="shared" si="13"/>
        <v>2360</v>
      </c>
      <c r="R38" s="25">
        <f t="shared" si="14"/>
        <v>983.33333333333337</v>
      </c>
      <c r="S38" s="25">
        <f t="shared" si="15"/>
        <v>491.66666666666669</v>
      </c>
      <c r="T38" s="25">
        <f t="shared" si="16"/>
        <v>59</v>
      </c>
      <c r="U38" s="22">
        <f t="shared" si="17"/>
        <v>3874.3333333333335</v>
      </c>
    </row>
    <row r="39" spans="1:21" ht="15" thickBot="1" x14ac:dyDescent="0.4">
      <c r="A39" s="5" t="s">
        <v>32</v>
      </c>
      <c r="B39" s="2">
        <v>986</v>
      </c>
      <c r="C39" s="2"/>
      <c r="D39" s="2">
        <v>30</v>
      </c>
      <c r="E39" s="2"/>
      <c r="F39" s="2">
        <v>486</v>
      </c>
      <c r="G39" s="2">
        <v>178</v>
      </c>
      <c r="H39" s="2">
        <v>5</v>
      </c>
      <c r="I39" s="1">
        <v>28128</v>
      </c>
      <c r="J39" s="1">
        <v>5089</v>
      </c>
      <c r="K39" s="9"/>
      <c r="L39" s="29">
        <f t="shared" si="9"/>
        <v>3.0425963488843813E-2</v>
      </c>
      <c r="M39" s="6">
        <f t="shared" si="10"/>
        <v>2000</v>
      </c>
      <c r="N39" s="7">
        <f t="shared" si="11"/>
        <v>0.75700000000000001</v>
      </c>
      <c r="O39" s="7"/>
      <c r="P39" s="25">
        <f t="shared" si="12"/>
        <v>300</v>
      </c>
      <c r="Q39" s="25">
        <f t="shared" si="13"/>
        <v>1200</v>
      </c>
      <c r="R39" s="25">
        <f t="shared" si="14"/>
        <v>500</v>
      </c>
      <c r="S39" s="25">
        <f t="shared" si="15"/>
        <v>250</v>
      </c>
      <c r="T39" s="25">
        <f t="shared" si="16"/>
        <v>30</v>
      </c>
      <c r="U39" s="22">
        <f t="shared" si="17"/>
        <v>1970</v>
      </c>
    </row>
    <row r="40" spans="1:21" ht="15" thickBot="1" x14ac:dyDescent="0.4">
      <c r="A40" s="5" t="s">
        <v>41</v>
      </c>
      <c r="B40" s="2">
        <v>946</v>
      </c>
      <c r="C40" s="2"/>
      <c r="D40" s="2">
        <v>25</v>
      </c>
      <c r="E40" s="2"/>
      <c r="F40" s="2">
        <v>853</v>
      </c>
      <c r="G40" s="2">
        <v>302</v>
      </c>
      <c r="H40" s="2">
        <v>8</v>
      </c>
      <c r="I40" s="1">
        <v>11599</v>
      </c>
      <c r="J40" s="1">
        <v>3703</v>
      </c>
      <c r="K40" s="9"/>
      <c r="L40" s="29">
        <f t="shared" si="9"/>
        <v>2.6427061310782242E-2</v>
      </c>
      <c r="M40" s="6">
        <f t="shared" si="10"/>
        <v>1666.6666666666667</v>
      </c>
      <c r="N40" s="7">
        <f t="shared" si="11"/>
        <v>0.48820000000000002</v>
      </c>
      <c r="O40" s="7"/>
      <c r="P40" s="25">
        <f t="shared" si="12"/>
        <v>250</v>
      </c>
      <c r="Q40" s="25">
        <f t="shared" si="13"/>
        <v>1000</v>
      </c>
      <c r="R40" s="25">
        <f t="shared" si="14"/>
        <v>416.66666666666669</v>
      </c>
      <c r="S40" s="25">
        <f t="shared" si="15"/>
        <v>208.33333333333334</v>
      </c>
      <c r="T40" s="25">
        <f t="shared" si="16"/>
        <v>25</v>
      </c>
      <c r="U40" s="22">
        <f t="shared" si="17"/>
        <v>1641.6666666666667</v>
      </c>
    </row>
    <row r="41" spans="1:21" ht="15" thickBot="1" x14ac:dyDescent="0.4">
      <c r="A41" s="5" t="s">
        <v>34</v>
      </c>
      <c r="B41" s="2">
        <v>927</v>
      </c>
      <c r="C41" s="2"/>
      <c r="D41" s="2">
        <v>16</v>
      </c>
      <c r="E41" s="2"/>
      <c r="F41" s="2">
        <v>772</v>
      </c>
      <c r="G41" s="2">
        <v>310</v>
      </c>
      <c r="H41" s="2">
        <v>5</v>
      </c>
      <c r="I41" s="1">
        <v>13264</v>
      </c>
      <c r="J41" s="1">
        <v>4435</v>
      </c>
      <c r="K41" s="9"/>
      <c r="L41" s="29">
        <f t="shared" si="9"/>
        <v>1.7259978425026967E-2</v>
      </c>
      <c r="M41" s="6">
        <f t="shared" si="10"/>
        <v>1066.6666666666667</v>
      </c>
      <c r="N41" s="7">
        <f t="shared" si="11"/>
        <v>0.27625000000000005</v>
      </c>
      <c r="O41" s="7"/>
      <c r="P41" s="25">
        <f t="shared" si="12"/>
        <v>160</v>
      </c>
      <c r="Q41" s="25">
        <f t="shared" si="13"/>
        <v>640</v>
      </c>
      <c r="R41" s="25">
        <f t="shared" si="14"/>
        <v>266.66666666666669</v>
      </c>
      <c r="S41" s="25">
        <f t="shared" si="15"/>
        <v>133.33333333333334</v>
      </c>
      <c r="T41" s="25">
        <f t="shared" si="16"/>
        <v>16</v>
      </c>
      <c r="U41" s="22">
        <f t="shared" si="17"/>
        <v>1050.6666666666667</v>
      </c>
    </row>
    <row r="42" spans="1:21" ht="15" thickBot="1" x14ac:dyDescent="0.4">
      <c r="A42" s="5" t="s">
        <v>45</v>
      </c>
      <c r="B42" s="2">
        <v>845</v>
      </c>
      <c r="C42" s="2"/>
      <c r="D42" s="2">
        <v>25</v>
      </c>
      <c r="E42" s="2"/>
      <c r="F42" s="2">
        <v>820</v>
      </c>
      <c r="G42" s="2">
        <v>291</v>
      </c>
      <c r="H42" s="2">
        <v>9</v>
      </c>
      <c r="I42" s="1">
        <v>9084</v>
      </c>
      <c r="J42" s="1">
        <v>3123</v>
      </c>
      <c r="K42" s="9"/>
      <c r="L42" s="29">
        <f t="shared" si="9"/>
        <v>2.9585798816568046E-2</v>
      </c>
      <c r="M42" s="6">
        <f t="shared" si="10"/>
        <v>1666.6666666666667</v>
      </c>
      <c r="N42" s="7">
        <f t="shared" si="11"/>
        <v>0.50800000000000001</v>
      </c>
      <c r="O42" s="7"/>
      <c r="P42" s="25">
        <f t="shared" si="12"/>
        <v>250</v>
      </c>
      <c r="Q42" s="25">
        <f t="shared" si="13"/>
        <v>1000</v>
      </c>
      <c r="R42" s="25">
        <f t="shared" si="14"/>
        <v>416.66666666666669</v>
      </c>
      <c r="S42" s="25">
        <f t="shared" si="15"/>
        <v>208.33333333333334</v>
      </c>
      <c r="T42" s="25">
        <f t="shared" si="16"/>
        <v>25</v>
      </c>
      <c r="U42" s="22">
        <f t="shared" si="17"/>
        <v>1641.6666666666667</v>
      </c>
    </row>
    <row r="43" spans="1:21" ht="15" thickBot="1" x14ac:dyDescent="0.4">
      <c r="A43" s="5" t="s">
        <v>43</v>
      </c>
      <c r="B43" s="2">
        <v>783</v>
      </c>
      <c r="C43" s="2"/>
      <c r="D43" s="2">
        <v>15</v>
      </c>
      <c r="E43" s="2"/>
      <c r="F43" s="2">
        <v>697</v>
      </c>
      <c r="G43" s="2">
        <v>825</v>
      </c>
      <c r="H43" s="2">
        <v>16</v>
      </c>
      <c r="I43" s="1">
        <v>7632</v>
      </c>
      <c r="J43" s="1">
        <v>8038</v>
      </c>
      <c r="K43" s="9"/>
      <c r="L43" s="29">
        <f t="shared" si="9"/>
        <v>1.9157088122605363E-2</v>
      </c>
      <c r="M43" s="6">
        <f t="shared" si="10"/>
        <v>1000</v>
      </c>
      <c r="N43" s="7">
        <f t="shared" si="11"/>
        <v>0.30299999999999999</v>
      </c>
      <c r="O43" s="7"/>
      <c r="P43" s="25">
        <f t="shared" si="12"/>
        <v>150</v>
      </c>
      <c r="Q43" s="25">
        <f t="shared" si="13"/>
        <v>600</v>
      </c>
      <c r="R43" s="25">
        <f t="shared" si="14"/>
        <v>250</v>
      </c>
      <c r="S43" s="25">
        <f t="shared" si="15"/>
        <v>125</v>
      </c>
      <c r="T43" s="25">
        <f t="shared" si="16"/>
        <v>15</v>
      </c>
      <c r="U43" s="22">
        <f t="shared" si="17"/>
        <v>985</v>
      </c>
    </row>
    <row r="44" spans="1:21" ht="15" thickBot="1" x14ac:dyDescent="0.4">
      <c r="A44" s="5" t="s">
        <v>42</v>
      </c>
      <c r="B44" s="2">
        <v>715</v>
      </c>
      <c r="C44" s="2"/>
      <c r="D44" s="2">
        <v>9</v>
      </c>
      <c r="E44" s="2"/>
      <c r="F44" s="2">
        <v>555</v>
      </c>
      <c r="G44" s="2">
        <v>532</v>
      </c>
      <c r="H44" s="2">
        <v>7</v>
      </c>
      <c r="I44" s="1">
        <v>8734</v>
      </c>
      <c r="J44" s="1">
        <v>6500</v>
      </c>
      <c r="K44" s="9"/>
      <c r="L44" s="29">
        <f t="shared" si="9"/>
        <v>1.2587412587412588E-2</v>
      </c>
      <c r="M44" s="6">
        <f t="shared" si="10"/>
        <v>600</v>
      </c>
      <c r="N44" s="7">
        <f t="shared" si="11"/>
        <v>7.4999999999999997E-2</v>
      </c>
      <c r="O44" s="7"/>
      <c r="P44" s="25">
        <f t="shared" si="12"/>
        <v>90</v>
      </c>
      <c r="Q44" s="25">
        <f t="shared" si="13"/>
        <v>360</v>
      </c>
      <c r="R44" s="25">
        <f t="shared" si="14"/>
        <v>150</v>
      </c>
      <c r="S44" s="25">
        <f t="shared" si="15"/>
        <v>75</v>
      </c>
      <c r="T44" s="25">
        <f t="shared" si="16"/>
        <v>9</v>
      </c>
      <c r="U44" s="22">
        <f t="shared" si="17"/>
        <v>591</v>
      </c>
    </row>
    <row r="45" spans="1:21" ht="15" thickBot="1" x14ac:dyDescent="0.4">
      <c r="A45" s="5" t="s">
        <v>44</v>
      </c>
      <c r="B45" s="2">
        <v>686</v>
      </c>
      <c r="C45" s="2"/>
      <c r="D45" s="2">
        <v>12</v>
      </c>
      <c r="E45" s="2"/>
      <c r="F45" s="2">
        <v>620</v>
      </c>
      <c r="G45" s="2">
        <v>328</v>
      </c>
      <c r="H45" s="2">
        <v>6</v>
      </c>
      <c r="I45" s="1">
        <v>21825</v>
      </c>
      <c r="J45" s="1">
        <v>10430</v>
      </c>
      <c r="K45" s="10"/>
      <c r="L45" s="29">
        <f t="shared" si="9"/>
        <v>1.7492711370262391E-2</v>
      </c>
      <c r="M45" s="6">
        <f t="shared" si="10"/>
        <v>800</v>
      </c>
      <c r="N45" s="7">
        <f t="shared" si="11"/>
        <v>0.22500000000000001</v>
      </c>
      <c r="O45" s="7"/>
      <c r="P45" s="25">
        <f t="shared" si="12"/>
        <v>120</v>
      </c>
      <c r="Q45" s="25">
        <f t="shared" si="13"/>
        <v>480</v>
      </c>
      <c r="R45" s="25">
        <f t="shared" si="14"/>
        <v>200</v>
      </c>
      <c r="S45" s="25">
        <f t="shared" si="15"/>
        <v>100</v>
      </c>
      <c r="T45" s="25">
        <f t="shared" si="16"/>
        <v>12</v>
      </c>
      <c r="U45" s="22">
        <f t="shared" si="17"/>
        <v>788</v>
      </c>
    </row>
    <row r="46" spans="1:21" ht="15" thickBot="1" x14ac:dyDescent="0.4">
      <c r="A46" s="5" t="s">
        <v>48</v>
      </c>
      <c r="B46" s="2">
        <v>543</v>
      </c>
      <c r="C46" s="2"/>
      <c r="D46" s="2">
        <v>23</v>
      </c>
      <c r="E46" s="2"/>
      <c r="F46" s="2">
        <v>520</v>
      </c>
      <c r="G46" s="2">
        <v>869</v>
      </c>
      <c r="H46" s="2">
        <v>37</v>
      </c>
      <c r="I46" s="1">
        <v>6633</v>
      </c>
      <c r="J46" s="1">
        <v>10613</v>
      </c>
      <c r="K46" s="10"/>
      <c r="L46" s="29">
        <f t="shared" si="9"/>
        <v>4.2357274401473299E-2</v>
      </c>
      <c r="M46" s="6">
        <f t="shared" si="10"/>
        <v>1533.3333333333335</v>
      </c>
      <c r="N46" s="7">
        <f t="shared" si="11"/>
        <v>0.66086956521739137</v>
      </c>
      <c r="O46" s="7"/>
      <c r="P46" s="25">
        <f t="shared" si="12"/>
        <v>230.00000000000003</v>
      </c>
      <c r="Q46" s="25">
        <f t="shared" si="13"/>
        <v>920.00000000000011</v>
      </c>
      <c r="R46" s="25">
        <f t="shared" si="14"/>
        <v>383.33333333333337</v>
      </c>
      <c r="S46" s="25">
        <f t="shared" si="15"/>
        <v>191.66666666666669</v>
      </c>
      <c r="T46" s="25">
        <f t="shared" si="16"/>
        <v>23</v>
      </c>
      <c r="U46" s="22">
        <f t="shared" si="17"/>
        <v>1510.3333333333335</v>
      </c>
    </row>
    <row r="47" spans="1:21" ht="15" thickBot="1" x14ac:dyDescent="0.4">
      <c r="A47" s="5" t="s">
        <v>39</v>
      </c>
      <c r="B47" s="2">
        <v>499</v>
      </c>
      <c r="C47" s="2"/>
      <c r="D47" s="2">
        <v>10</v>
      </c>
      <c r="E47" s="2"/>
      <c r="F47" s="2">
        <v>331</v>
      </c>
      <c r="G47" s="2">
        <v>374</v>
      </c>
      <c r="H47" s="2">
        <v>8</v>
      </c>
      <c r="I47" s="1">
        <v>6544</v>
      </c>
      <c r="J47" s="1">
        <v>4910</v>
      </c>
      <c r="K47" s="9"/>
      <c r="L47" s="29">
        <f t="shared" si="9"/>
        <v>2.004008016032064E-2</v>
      </c>
      <c r="M47" s="6">
        <f t="shared" si="10"/>
        <v>666.66666666666674</v>
      </c>
      <c r="N47" s="7">
        <f t="shared" si="11"/>
        <v>0.50350000000000006</v>
      </c>
      <c r="O47" s="7"/>
      <c r="P47" s="25">
        <f t="shared" si="12"/>
        <v>100.00000000000001</v>
      </c>
      <c r="Q47" s="25">
        <f t="shared" si="13"/>
        <v>400.00000000000006</v>
      </c>
      <c r="R47" s="25">
        <f t="shared" si="14"/>
        <v>166.66666666666669</v>
      </c>
      <c r="S47" s="25">
        <f t="shared" si="15"/>
        <v>83.333333333333343</v>
      </c>
      <c r="T47" s="25">
        <f t="shared" si="16"/>
        <v>10</v>
      </c>
      <c r="U47" s="22">
        <f t="shared" si="17"/>
        <v>656.66666666666674</v>
      </c>
    </row>
    <row r="48" spans="1:21" ht="15" thickBot="1" x14ac:dyDescent="0.4">
      <c r="A48" s="5" t="s">
        <v>50</v>
      </c>
      <c r="B48" s="2">
        <v>412</v>
      </c>
      <c r="C48" s="2"/>
      <c r="D48" s="2">
        <v>8</v>
      </c>
      <c r="E48" s="2"/>
      <c r="F48" s="2">
        <v>404</v>
      </c>
      <c r="G48" s="2">
        <v>216</v>
      </c>
      <c r="H48" s="2">
        <v>4</v>
      </c>
      <c r="I48" s="1">
        <v>6883</v>
      </c>
      <c r="J48" s="1">
        <v>3614</v>
      </c>
      <c r="K48" s="9"/>
      <c r="L48" s="29">
        <f t="shared" si="9"/>
        <v>1.9417475728155338E-2</v>
      </c>
      <c r="M48" s="6">
        <f t="shared" si="10"/>
        <v>533.33333333333337</v>
      </c>
      <c r="N48" s="7">
        <f t="shared" si="11"/>
        <v>0.24250000000000005</v>
      </c>
      <c r="O48" s="7"/>
      <c r="P48" s="25">
        <f t="shared" si="12"/>
        <v>80</v>
      </c>
      <c r="Q48" s="25">
        <f t="shared" si="13"/>
        <v>320</v>
      </c>
      <c r="R48" s="25">
        <f t="shared" si="14"/>
        <v>133.33333333333334</v>
      </c>
      <c r="S48" s="25">
        <f t="shared" si="15"/>
        <v>66.666666666666671</v>
      </c>
      <c r="T48" s="25">
        <f t="shared" si="16"/>
        <v>8</v>
      </c>
      <c r="U48" s="22">
        <f t="shared" si="17"/>
        <v>525.33333333333337</v>
      </c>
    </row>
    <row r="49" spans="1:21" ht="15" thickBot="1" x14ac:dyDescent="0.4">
      <c r="A49" s="5" t="s">
        <v>47</v>
      </c>
      <c r="B49" s="2">
        <v>387</v>
      </c>
      <c r="C49" s="2"/>
      <c r="D49" s="2">
        <v>5</v>
      </c>
      <c r="E49" s="2"/>
      <c r="F49" s="2">
        <v>293</v>
      </c>
      <c r="G49" s="2">
        <v>272</v>
      </c>
      <c r="H49" s="2">
        <v>4</v>
      </c>
      <c r="I49" s="1">
        <v>13665</v>
      </c>
      <c r="J49" s="1">
        <v>9610</v>
      </c>
      <c r="K49" s="9"/>
      <c r="L49" s="29">
        <f t="shared" si="9"/>
        <v>1.2919896640826873E-2</v>
      </c>
      <c r="M49" s="6">
        <f t="shared" si="10"/>
        <v>333.33333333333337</v>
      </c>
      <c r="N49" s="7">
        <f t="shared" si="11"/>
        <v>0.12100000000000009</v>
      </c>
      <c r="O49" s="7"/>
      <c r="P49" s="25">
        <f t="shared" si="12"/>
        <v>50.000000000000007</v>
      </c>
      <c r="Q49" s="25">
        <f t="shared" si="13"/>
        <v>200.00000000000003</v>
      </c>
      <c r="R49" s="25">
        <f t="shared" si="14"/>
        <v>83.333333333333343</v>
      </c>
      <c r="S49" s="25">
        <f t="shared" si="15"/>
        <v>41.666666666666671</v>
      </c>
      <c r="T49" s="25">
        <f t="shared" si="16"/>
        <v>5</v>
      </c>
      <c r="U49" s="22">
        <f t="shared" si="17"/>
        <v>328.33333333333337</v>
      </c>
    </row>
    <row r="50" spans="1:21" ht="15" thickBot="1" x14ac:dyDescent="0.4">
      <c r="A50" s="5" t="s">
        <v>56</v>
      </c>
      <c r="B50" s="2">
        <v>345</v>
      </c>
      <c r="C50" s="2"/>
      <c r="D50" s="2">
        <v>4</v>
      </c>
      <c r="E50" s="2"/>
      <c r="F50" s="2">
        <v>341</v>
      </c>
      <c r="G50" s="2">
        <v>189</v>
      </c>
      <c r="H50" s="2">
        <v>2</v>
      </c>
      <c r="I50" s="1">
        <v>9940</v>
      </c>
      <c r="J50" s="1">
        <v>5435</v>
      </c>
      <c r="K50" s="10"/>
      <c r="L50" s="29">
        <f t="shared" si="9"/>
        <v>1.1594202898550725E-2</v>
      </c>
      <c r="M50" s="6">
        <f t="shared" si="10"/>
        <v>266.66666666666669</v>
      </c>
      <c r="N50" s="7">
        <f t="shared" si="11"/>
        <v>0.27874999999999989</v>
      </c>
      <c r="O50" s="7"/>
      <c r="P50" s="25">
        <f t="shared" si="12"/>
        <v>40</v>
      </c>
      <c r="Q50" s="25">
        <f t="shared" si="13"/>
        <v>160</v>
      </c>
      <c r="R50" s="25">
        <f t="shared" si="14"/>
        <v>66.666666666666671</v>
      </c>
      <c r="S50" s="25">
        <f t="shared" si="15"/>
        <v>33.333333333333336</v>
      </c>
      <c r="T50" s="25">
        <f t="shared" si="16"/>
        <v>4</v>
      </c>
      <c r="U50" s="22">
        <f t="shared" si="17"/>
        <v>262.66666666666669</v>
      </c>
    </row>
    <row r="51" spans="1:21" ht="15" thickBot="1" x14ac:dyDescent="0.4">
      <c r="A51" s="5" t="s">
        <v>51</v>
      </c>
      <c r="B51" s="2">
        <v>319</v>
      </c>
      <c r="C51" s="2"/>
      <c r="D51" s="2">
        <v>6</v>
      </c>
      <c r="E51" s="2"/>
      <c r="F51" s="2">
        <v>281</v>
      </c>
      <c r="G51" s="2">
        <v>306</v>
      </c>
      <c r="H51" s="2">
        <v>6</v>
      </c>
      <c r="I51" s="1">
        <v>6985</v>
      </c>
      <c r="J51" s="1">
        <v>6705</v>
      </c>
      <c r="K51" s="9"/>
      <c r="L51" s="29">
        <f t="shared" si="9"/>
        <v>1.8808777429467086E-2</v>
      </c>
      <c r="M51" s="6">
        <f t="shared" si="10"/>
        <v>400</v>
      </c>
      <c r="N51" s="7">
        <f t="shared" si="11"/>
        <v>0.29749999999999999</v>
      </c>
      <c r="O51" s="7"/>
      <c r="P51" s="25">
        <f t="shared" si="12"/>
        <v>60</v>
      </c>
      <c r="Q51" s="25">
        <f t="shared" si="13"/>
        <v>240</v>
      </c>
      <c r="R51" s="25">
        <f t="shared" si="14"/>
        <v>100</v>
      </c>
      <c r="S51" s="25">
        <f t="shared" si="15"/>
        <v>50</v>
      </c>
      <c r="T51" s="25">
        <f t="shared" si="16"/>
        <v>6</v>
      </c>
      <c r="U51" s="22">
        <f t="shared" si="17"/>
        <v>394</v>
      </c>
    </row>
    <row r="52" spans="1:21" ht="15" thickBot="1" x14ac:dyDescent="0.4">
      <c r="A52" s="5" t="s">
        <v>54</v>
      </c>
      <c r="B52" s="2">
        <v>288</v>
      </c>
      <c r="C52" s="2"/>
      <c r="D52" s="2">
        <v>4</v>
      </c>
      <c r="E52" s="2"/>
      <c r="F52" s="2">
        <v>193</v>
      </c>
      <c r="G52" s="2">
        <v>333</v>
      </c>
      <c r="H52" s="2">
        <v>5</v>
      </c>
      <c r="I52" s="1">
        <v>6020</v>
      </c>
      <c r="J52" s="1">
        <v>6965</v>
      </c>
      <c r="K52" s="9"/>
      <c r="L52" s="29">
        <f t="shared" si="9"/>
        <v>1.3888888888888888E-2</v>
      </c>
      <c r="M52" s="6">
        <f t="shared" si="10"/>
        <v>266.66666666666669</v>
      </c>
      <c r="N52" s="7">
        <f t="shared" si="11"/>
        <v>0.27625000000000005</v>
      </c>
      <c r="O52" s="7"/>
      <c r="P52" s="25">
        <f t="shared" si="12"/>
        <v>40</v>
      </c>
      <c r="Q52" s="25">
        <f t="shared" si="13"/>
        <v>160</v>
      </c>
      <c r="R52" s="25">
        <f t="shared" si="14"/>
        <v>66.666666666666671</v>
      </c>
      <c r="S52" s="25">
        <f t="shared" si="15"/>
        <v>33.333333333333336</v>
      </c>
      <c r="T52" s="25">
        <f t="shared" si="16"/>
        <v>4</v>
      </c>
      <c r="U52" s="22">
        <f t="shared" si="17"/>
        <v>262.66666666666669</v>
      </c>
    </row>
    <row r="53" spans="1:21" ht="15" thickBot="1" x14ac:dyDescent="0.4">
      <c r="A53" s="5" t="s">
        <v>53</v>
      </c>
      <c r="B53" s="2">
        <v>225</v>
      </c>
      <c r="C53" s="2"/>
      <c r="D53" s="2">
        <v>3</v>
      </c>
      <c r="E53" s="2"/>
      <c r="F53" s="2">
        <v>148</v>
      </c>
      <c r="G53" s="2">
        <v>299</v>
      </c>
      <c r="H53" s="2">
        <v>4</v>
      </c>
      <c r="I53" s="1">
        <v>7213</v>
      </c>
      <c r="J53" s="1">
        <v>9589</v>
      </c>
      <c r="K53" s="10"/>
      <c r="L53" s="29">
        <f t="shared" si="9"/>
        <v>1.3333333333333334E-2</v>
      </c>
      <c r="M53" s="6">
        <f t="shared" si="10"/>
        <v>200</v>
      </c>
      <c r="N53" s="7">
        <f t="shared" si="11"/>
        <v>0.26</v>
      </c>
      <c r="O53" s="7"/>
      <c r="P53" s="25">
        <f t="shared" si="12"/>
        <v>30</v>
      </c>
      <c r="Q53" s="25">
        <f t="shared" si="13"/>
        <v>120</v>
      </c>
      <c r="R53" s="25">
        <f t="shared" si="14"/>
        <v>50</v>
      </c>
      <c r="S53" s="25">
        <f t="shared" si="15"/>
        <v>25</v>
      </c>
      <c r="T53" s="25">
        <f t="shared" si="16"/>
        <v>3</v>
      </c>
      <c r="U53" s="22">
        <f t="shared" si="17"/>
        <v>197</v>
      </c>
    </row>
    <row r="54" spans="1:21" ht="15" thickBot="1" x14ac:dyDescent="0.4">
      <c r="A54" s="5" t="s">
        <v>55</v>
      </c>
      <c r="B54" s="2">
        <v>212</v>
      </c>
      <c r="C54" s="2"/>
      <c r="D54" s="2"/>
      <c r="E54" s="2"/>
      <c r="F54" s="2">
        <v>160</v>
      </c>
      <c r="G54" s="2">
        <v>364</v>
      </c>
      <c r="H54" s="2"/>
      <c r="I54" s="1">
        <v>3929</v>
      </c>
      <c r="J54" s="1">
        <v>6753</v>
      </c>
      <c r="K54" s="9"/>
      <c r="L54" s="29">
        <f t="shared" si="9"/>
        <v>0</v>
      </c>
      <c r="M54" s="6">
        <f t="shared" si="10"/>
        <v>0</v>
      </c>
      <c r="N54" s="7" t="e">
        <f t="shared" si="11"/>
        <v>#DIV/0!</v>
      </c>
      <c r="O54" s="7"/>
      <c r="P54" s="25">
        <f t="shared" si="12"/>
        <v>0</v>
      </c>
      <c r="Q54" s="25">
        <f t="shared" si="13"/>
        <v>0</v>
      </c>
      <c r="R54" s="25">
        <f t="shared" si="14"/>
        <v>0</v>
      </c>
      <c r="S54" s="25">
        <f t="shared" si="15"/>
        <v>0</v>
      </c>
      <c r="T54" s="25">
        <f t="shared" si="16"/>
        <v>0</v>
      </c>
      <c r="U54" s="22">
        <f t="shared" si="17"/>
        <v>0</v>
      </c>
    </row>
    <row r="55" spans="1:21" ht="15" thickBot="1" x14ac:dyDescent="0.4">
      <c r="A55" s="5" t="s">
        <v>52</v>
      </c>
      <c r="B55" s="2">
        <v>191</v>
      </c>
      <c r="C55" s="2"/>
      <c r="D55" s="2">
        <v>6</v>
      </c>
      <c r="E55" s="2"/>
      <c r="F55" s="2">
        <v>170</v>
      </c>
      <c r="G55" s="2">
        <v>259</v>
      </c>
      <c r="H55" s="2">
        <v>8</v>
      </c>
      <c r="I55" s="1">
        <v>6284</v>
      </c>
      <c r="J55" s="1">
        <v>8509</v>
      </c>
      <c r="K55" s="9"/>
      <c r="L55" s="29">
        <f t="shared" si="9"/>
        <v>3.1413612565445025E-2</v>
      </c>
      <c r="M55" s="6">
        <f t="shared" si="10"/>
        <v>400</v>
      </c>
      <c r="N55" s="7">
        <f t="shared" si="11"/>
        <v>0.57499999999999996</v>
      </c>
      <c r="O55" s="7"/>
      <c r="P55" s="25">
        <f t="shared" si="12"/>
        <v>60</v>
      </c>
      <c r="Q55" s="25">
        <f t="shared" si="13"/>
        <v>240</v>
      </c>
      <c r="R55" s="25">
        <f t="shared" si="14"/>
        <v>100</v>
      </c>
      <c r="S55" s="25">
        <f t="shared" si="15"/>
        <v>50</v>
      </c>
      <c r="T55" s="25">
        <f t="shared" si="16"/>
        <v>6</v>
      </c>
      <c r="U55" s="22">
        <f t="shared" si="17"/>
        <v>394</v>
      </c>
    </row>
    <row r="56" spans="1:21" ht="15" thickBot="1" x14ac:dyDescent="0.4">
      <c r="A56" s="5" t="s">
        <v>64</v>
      </c>
      <c r="B56" s="2">
        <v>112</v>
      </c>
      <c r="C56" s="2"/>
      <c r="D56" s="2">
        <v>4</v>
      </c>
      <c r="E56" s="2"/>
      <c r="F56" s="2">
        <v>85</v>
      </c>
      <c r="G56" s="2"/>
      <c r="H56" s="2"/>
      <c r="I56" s="2">
        <v>605</v>
      </c>
      <c r="J56" s="2"/>
      <c r="K56" s="9"/>
      <c r="L56" s="29">
        <f t="shared" si="9"/>
        <v>3.5714285714285712E-2</v>
      </c>
      <c r="M56" s="6">
        <f t="shared" si="10"/>
        <v>266.66666666666669</v>
      </c>
      <c r="N56" s="7">
        <f t="shared" si="11"/>
        <v>0.68125000000000002</v>
      </c>
      <c r="O56" s="7"/>
      <c r="P56" s="25">
        <f t="shared" si="12"/>
        <v>40</v>
      </c>
      <c r="Q56" s="25">
        <f t="shared" si="13"/>
        <v>160</v>
      </c>
      <c r="R56" s="25">
        <f t="shared" si="14"/>
        <v>66.666666666666671</v>
      </c>
      <c r="S56" s="25">
        <f t="shared" si="15"/>
        <v>33.333333333333336</v>
      </c>
      <c r="T56" s="25">
        <f t="shared" si="16"/>
        <v>4</v>
      </c>
      <c r="U56" s="22">
        <f t="shared" si="17"/>
        <v>262.66666666666669</v>
      </c>
    </row>
    <row r="57" spans="1:21" ht="21.5" thickBot="1" x14ac:dyDescent="0.4">
      <c r="A57" s="5" t="s">
        <v>67</v>
      </c>
      <c r="B57" s="2">
        <v>8</v>
      </c>
      <c r="C57" s="2"/>
      <c r="D57" s="2">
        <v>1</v>
      </c>
      <c r="E57" s="2"/>
      <c r="F57" s="2">
        <v>7</v>
      </c>
      <c r="G57" s="2"/>
      <c r="H57" s="2"/>
      <c r="I57" s="2">
        <v>33</v>
      </c>
      <c r="J57" s="2"/>
      <c r="K57" s="10"/>
      <c r="L57" s="29">
        <f t="shared" si="9"/>
        <v>0.125</v>
      </c>
      <c r="M57" s="6">
        <f t="shared" si="10"/>
        <v>66.666666666666671</v>
      </c>
      <c r="N57" s="7">
        <f t="shared" si="11"/>
        <v>0.89500000000000002</v>
      </c>
      <c r="O57" s="7"/>
      <c r="P57" s="25">
        <f t="shared" si="12"/>
        <v>10</v>
      </c>
      <c r="Q57" s="25">
        <f t="shared" si="13"/>
        <v>40</v>
      </c>
      <c r="R57" s="25">
        <f t="shared" si="14"/>
        <v>16.666666666666668</v>
      </c>
      <c r="S57" s="25">
        <f t="shared" si="15"/>
        <v>8.3333333333333339</v>
      </c>
      <c r="T57" s="25">
        <f t="shared" si="16"/>
        <v>1</v>
      </c>
      <c r="U57" s="22">
        <f t="shared" si="17"/>
        <v>65.666666666666671</v>
      </c>
    </row>
    <row r="58" spans="1:21" ht="15" thickBot="1" x14ac:dyDescent="0.4">
      <c r="A58" s="5" t="s">
        <v>65</v>
      </c>
      <c r="B58" s="2">
        <v>513</v>
      </c>
      <c r="C58" s="2"/>
      <c r="D58" s="2">
        <v>21</v>
      </c>
      <c r="E58" s="2"/>
      <c r="F58" s="2">
        <v>488</v>
      </c>
      <c r="G58" s="2">
        <v>151</v>
      </c>
      <c r="H58" s="2">
        <v>6</v>
      </c>
      <c r="I58" s="1">
        <v>4951</v>
      </c>
      <c r="J58" s="1">
        <v>1462</v>
      </c>
      <c r="K58" s="9"/>
      <c r="L58" s="29">
        <f t="shared" si="9"/>
        <v>4.0935672514619881E-2</v>
      </c>
      <c r="M58" s="6">
        <f t="shared" si="10"/>
        <v>1400</v>
      </c>
      <c r="N58" s="7">
        <f t="shared" si="11"/>
        <v>0.65142857142857147</v>
      </c>
      <c r="O58" s="7"/>
      <c r="P58" s="25">
        <f t="shared" si="12"/>
        <v>210</v>
      </c>
      <c r="Q58" s="25">
        <f t="shared" si="13"/>
        <v>840</v>
      </c>
      <c r="R58" s="25">
        <f t="shared" si="14"/>
        <v>350</v>
      </c>
      <c r="S58" s="25">
        <f t="shared" si="15"/>
        <v>175</v>
      </c>
      <c r="T58" s="25">
        <f t="shared" si="16"/>
        <v>21</v>
      </c>
      <c r="U58" s="22">
        <f t="shared" si="17"/>
        <v>1379</v>
      </c>
    </row>
    <row r="59" spans="1:21" ht="21.5" thickBot="1" x14ac:dyDescent="0.4">
      <c r="A59" s="16" t="s">
        <v>66</v>
      </c>
      <c r="B59" s="17">
        <v>43</v>
      </c>
      <c r="C59" s="17"/>
      <c r="D59" s="17">
        <v>1</v>
      </c>
      <c r="E59" s="17"/>
      <c r="F59" s="17">
        <v>8</v>
      </c>
      <c r="G59" s="17"/>
      <c r="H59" s="17"/>
      <c r="I59" s="17">
        <v>266</v>
      </c>
      <c r="J59" s="17"/>
      <c r="K59" s="18"/>
      <c r="L59" s="28"/>
      <c r="M59" s="6">
        <f t="shared" si="10"/>
        <v>66.666666666666671</v>
      </c>
      <c r="N59" s="7">
        <f t="shared" si="11"/>
        <v>0.88</v>
      </c>
      <c r="O59" s="7"/>
      <c r="P59" s="25">
        <f>P56*$M59</f>
        <v>2666.666666666667</v>
      </c>
      <c r="Q59" s="25">
        <f>Q56*$M59</f>
        <v>10666.666666666668</v>
      </c>
      <c r="R59" s="25">
        <f>R56*$M59</f>
        <v>4444.4444444444453</v>
      </c>
      <c r="S59" s="25">
        <f>S56*$M59</f>
        <v>2222.2222222222226</v>
      </c>
      <c r="T59" s="25">
        <f>T56*$M59</f>
        <v>266.66666666666669</v>
      </c>
    </row>
    <row r="60" spans="1:21" x14ac:dyDescent="0.35">
      <c r="K60" s="9"/>
      <c r="L60" s="27"/>
      <c r="M60" s="6"/>
      <c r="N60" s="7"/>
      <c r="O60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" sqref="L6:L16"/>
    </sheetView>
  </sheetViews>
  <sheetFormatPr defaultRowHeight="13" x14ac:dyDescent="0.3"/>
  <cols>
    <col min="1" max="1" width="20.90625" style="38" customWidth="1"/>
    <col min="2" max="2" width="14.36328125" style="38" customWidth="1"/>
    <col min="3" max="3" width="14.36328125" style="38" hidden="1" customWidth="1"/>
    <col min="4" max="4" width="14.36328125" style="38" customWidth="1"/>
    <col min="5" max="5" width="14.36328125" style="38" hidden="1" customWidth="1"/>
    <col min="6" max="10" width="14.36328125" style="38" customWidth="1"/>
    <col min="11" max="11" width="8.7265625" style="37"/>
    <col min="12" max="12" width="10.08984375" style="37" customWidth="1"/>
    <col min="13" max="16384" width="8.7265625" style="37"/>
  </cols>
  <sheetData>
    <row r="1" spans="1:14" customFormat="1" ht="44" thickBot="1" x14ac:dyDescent="0.4">
      <c r="A1" s="35" t="s">
        <v>1</v>
      </c>
      <c r="B1" s="36" t="s">
        <v>93</v>
      </c>
      <c r="C1" s="36" t="s">
        <v>92</v>
      </c>
      <c r="D1" s="36" t="s">
        <v>91</v>
      </c>
      <c r="E1" s="36" t="s">
        <v>90</v>
      </c>
      <c r="F1" s="36" t="s">
        <v>89</v>
      </c>
      <c r="G1" s="36" t="s">
        <v>88</v>
      </c>
      <c r="H1" s="36" t="s">
        <v>94</v>
      </c>
      <c r="I1" s="36" t="s">
        <v>87</v>
      </c>
      <c r="J1" s="36" t="s">
        <v>86</v>
      </c>
      <c r="L1" s="36" t="s">
        <v>98</v>
      </c>
    </row>
    <row r="2" spans="1:14" ht="13.5" thickBot="1" x14ac:dyDescent="0.35">
      <c r="A2" s="44" t="s">
        <v>46</v>
      </c>
      <c r="B2" s="45">
        <v>1327</v>
      </c>
      <c r="C2" s="46"/>
      <c r="D2" s="46">
        <v>51</v>
      </c>
      <c r="E2" s="46"/>
      <c r="F2" s="46">
        <v>754</v>
      </c>
      <c r="G2" s="46">
        <v>339</v>
      </c>
      <c r="H2" s="46">
        <v>13</v>
      </c>
      <c r="I2" s="45">
        <v>2751</v>
      </c>
      <c r="J2" s="46">
        <v>702</v>
      </c>
      <c r="K2" s="47"/>
      <c r="L2" s="48">
        <f>IFERROR(B2/I2,0)</f>
        <v>0.48237004725554344</v>
      </c>
      <c r="N2" s="43"/>
    </row>
    <row r="3" spans="1:14" ht="13.5" thickBot="1" x14ac:dyDescent="0.35">
      <c r="A3" s="44" t="s">
        <v>8</v>
      </c>
      <c r="B3" s="45">
        <v>41090</v>
      </c>
      <c r="C3" s="46"/>
      <c r="D3" s="45">
        <v>1003</v>
      </c>
      <c r="E3" s="46"/>
      <c r="F3" s="45">
        <v>39995</v>
      </c>
      <c r="G3" s="45">
        <v>4626</v>
      </c>
      <c r="H3" s="46">
        <v>113</v>
      </c>
      <c r="I3" s="45">
        <v>89032</v>
      </c>
      <c r="J3" s="45">
        <v>10024</v>
      </c>
      <c r="K3" s="47"/>
      <c r="L3" s="48">
        <f>IFERROR(B3/I3,0)</f>
        <v>0.46151945367957586</v>
      </c>
    </row>
    <row r="4" spans="1:14" ht="13.5" thickBot="1" x14ac:dyDescent="0.35">
      <c r="A4" s="44" t="s">
        <v>7</v>
      </c>
      <c r="B4" s="45">
        <v>131916</v>
      </c>
      <c r="C4" s="46"/>
      <c r="D4" s="45">
        <v>4758</v>
      </c>
      <c r="E4" s="46"/>
      <c r="F4" s="45">
        <v>113792</v>
      </c>
      <c r="G4" s="45">
        <v>6724</v>
      </c>
      <c r="H4" s="46">
        <v>243</v>
      </c>
      <c r="I4" s="45">
        <v>320811</v>
      </c>
      <c r="J4" s="45">
        <v>16353</v>
      </c>
      <c r="K4" s="47"/>
      <c r="L4" s="48">
        <f>IFERROR(B4/I4,0)</f>
        <v>0.41119537671713252</v>
      </c>
    </row>
    <row r="5" spans="1:14" ht="13.5" thickBot="1" x14ac:dyDescent="0.35">
      <c r="A5" s="44" t="s">
        <v>11</v>
      </c>
      <c r="B5" s="45">
        <v>17221</v>
      </c>
      <c r="C5" s="46"/>
      <c r="D5" s="46">
        <v>727</v>
      </c>
      <c r="E5" s="46"/>
      <c r="F5" s="45">
        <v>16425</v>
      </c>
      <c r="G5" s="45">
        <v>1729</v>
      </c>
      <c r="H5" s="46">
        <v>73</v>
      </c>
      <c r="I5" s="45">
        <v>45748</v>
      </c>
      <c r="J5" s="45">
        <v>4594</v>
      </c>
      <c r="K5" s="47"/>
      <c r="L5" s="48">
        <f>IFERROR(B5/I5,0)</f>
        <v>0.3764317565795226</v>
      </c>
    </row>
    <row r="6" spans="1:14" ht="13.5" thickBot="1" x14ac:dyDescent="0.35">
      <c r="A6" s="58" t="s">
        <v>23</v>
      </c>
      <c r="B6" s="59">
        <v>6906</v>
      </c>
      <c r="C6" s="60"/>
      <c r="D6" s="60">
        <v>206</v>
      </c>
      <c r="E6" s="60"/>
      <c r="F6" s="59">
        <v>6650</v>
      </c>
      <c r="G6" s="59">
        <v>1928</v>
      </c>
      <c r="H6" s="60">
        <v>58</v>
      </c>
      <c r="I6" s="59">
        <v>26686</v>
      </c>
      <c r="J6" s="59">
        <v>7451</v>
      </c>
      <c r="K6" s="61"/>
      <c r="L6" s="62">
        <f>IFERROR(B6/I6,0)</f>
        <v>0.25878737915011618</v>
      </c>
    </row>
    <row r="7" spans="1:14" ht="13.5" thickBot="1" x14ac:dyDescent="0.35">
      <c r="A7" s="58" t="s">
        <v>67</v>
      </c>
      <c r="B7" s="60">
        <v>8</v>
      </c>
      <c r="C7" s="60"/>
      <c r="D7" s="60">
        <v>1</v>
      </c>
      <c r="E7" s="60"/>
      <c r="F7" s="60">
        <v>7</v>
      </c>
      <c r="G7" s="60"/>
      <c r="H7" s="60"/>
      <c r="I7" s="60">
        <v>33</v>
      </c>
      <c r="J7" s="60"/>
      <c r="K7" s="61"/>
      <c r="L7" s="62">
        <f>IFERROR(B7/I7,0)</f>
        <v>0.24242424242424243</v>
      </c>
    </row>
    <row r="8" spans="1:14" ht="13.5" thickBot="1" x14ac:dyDescent="0.35">
      <c r="A8" s="58" t="s">
        <v>16</v>
      </c>
      <c r="B8" s="59">
        <v>7558</v>
      </c>
      <c r="C8" s="63">
        <v>244</v>
      </c>
      <c r="D8" s="60">
        <v>294</v>
      </c>
      <c r="E8" s="64">
        <v>65</v>
      </c>
      <c r="F8" s="59">
        <v>7233</v>
      </c>
      <c r="G8" s="60">
        <v>734</v>
      </c>
      <c r="H8" s="60">
        <v>29</v>
      </c>
      <c r="I8" s="59">
        <v>31274</v>
      </c>
      <c r="J8" s="59">
        <v>3037</v>
      </c>
      <c r="K8" s="61"/>
      <c r="L8" s="62">
        <f>IFERROR(B8/I8,0)</f>
        <v>0.24167039713500033</v>
      </c>
    </row>
    <row r="9" spans="1:14" ht="13.5" thickBot="1" x14ac:dyDescent="0.35">
      <c r="A9" s="58" t="s">
        <v>14</v>
      </c>
      <c r="B9" s="59">
        <v>14867</v>
      </c>
      <c r="C9" s="60"/>
      <c r="D9" s="60">
        <v>512</v>
      </c>
      <c r="E9" s="60"/>
      <c r="F9" s="59">
        <v>14305</v>
      </c>
      <c r="G9" s="59">
        <v>3188</v>
      </c>
      <c r="H9" s="60">
        <v>110</v>
      </c>
      <c r="I9" s="59">
        <v>69166</v>
      </c>
      <c r="J9" s="59">
        <v>14831</v>
      </c>
      <c r="K9" s="61"/>
      <c r="L9" s="62">
        <f>IFERROR(B9/I9,0)</f>
        <v>0.21494665008819361</v>
      </c>
    </row>
    <row r="10" spans="1:14" ht="13.5" thickBot="1" x14ac:dyDescent="0.35">
      <c r="A10" s="65" t="s">
        <v>12</v>
      </c>
      <c r="B10" s="66">
        <v>12262</v>
      </c>
      <c r="C10" s="67"/>
      <c r="D10" s="67">
        <v>307</v>
      </c>
      <c r="E10" s="67"/>
      <c r="F10" s="66">
        <v>11905</v>
      </c>
      <c r="G10" s="67">
        <v>956</v>
      </c>
      <c r="H10" s="67">
        <v>24</v>
      </c>
      <c r="I10" s="66">
        <v>62942</v>
      </c>
      <c r="J10" s="66">
        <v>4909</v>
      </c>
      <c r="K10" s="68"/>
      <c r="L10" s="69">
        <f>IFERROR(B10/I10,0)</f>
        <v>0.19481427345810429</v>
      </c>
    </row>
    <row r="11" spans="1:14" ht="13.5" thickBot="1" x14ac:dyDescent="0.35">
      <c r="A11" s="65" t="s">
        <v>18</v>
      </c>
      <c r="B11" s="66">
        <v>5172</v>
      </c>
      <c r="C11" s="67"/>
      <c r="D11" s="67">
        <v>150</v>
      </c>
      <c r="E11" s="67"/>
      <c r="F11" s="66">
        <v>4982</v>
      </c>
      <c r="G11" s="67">
        <v>935</v>
      </c>
      <c r="H11" s="67">
        <v>27</v>
      </c>
      <c r="I11" s="66">
        <v>26875</v>
      </c>
      <c r="J11" s="66">
        <v>4859</v>
      </c>
      <c r="K11" s="68"/>
      <c r="L11" s="69">
        <f>IFERROR(B11/I11,0)</f>
        <v>0.19244651162790696</v>
      </c>
    </row>
    <row r="12" spans="1:14" ht="13.5" thickBot="1" x14ac:dyDescent="0.35">
      <c r="A12" s="65" t="s">
        <v>27</v>
      </c>
      <c r="B12" s="66">
        <v>4944</v>
      </c>
      <c r="C12" s="67"/>
      <c r="D12" s="67">
        <v>139</v>
      </c>
      <c r="E12" s="67"/>
      <c r="F12" s="66">
        <v>4791</v>
      </c>
      <c r="G12" s="67">
        <v>745</v>
      </c>
      <c r="H12" s="67">
        <v>21</v>
      </c>
      <c r="I12" s="66">
        <v>26191</v>
      </c>
      <c r="J12" s="66">
        <v>3946</v>
      </c>
      <c r="K12" s="68"/>
      <c r="L12" s="69">
        <f>IFERROR(B12/I12,0)</f>
        <v>0.18876713374823412</v>
      </c>
    </row>
    <row r="13" spans="1:14" ht="13.5" thickBot="1" x14ac:dyDescent="0.35">
      <c r="A13" s="65" t="s">
        <v>64</v>
      </c>
      <c r="B13" s="67">
        <v>112</v>
      </c>
      <c r="C13" s="67"/>
      <c r="D13" s="67">
        <v>4</v>
      </c>
      <c r="E13" s="67"/>
      <c r="F13" s="67">
        <v>85</v>
      </c>
      <c r="G13" s="67"/>
      <c r="H13" s="67"/>
      <c r="I13" s="67">
        <v>605</v>
      </c>
      <c r="J13" s="67"/>
      <c r="K13" s="68"/>
      <c r="L13" s="69">
        <f>IFERROR(B13/I13,0)</f>
        <v>0.18512396694214875</v>
      </c>
    </row>
    <row r="14" spans="1:14" ht="13.5" thickBot="1" x14ac:dyDescent="0.35">
      <c r="A14" s="65" t="s">
        <v>17</v>
      </c>
      <c r="B14" s="66">
        <v>13837</v>
      </c>
      <c r="C14" s="67"/>
      <c r="D14" s="67">
        <v>260</v>
      </c>
      <c r="E14" s="67"/>
      <c r="F14" s="66">
        <v>13567</v>
      </c>
      <c r="G14" s="66">
        <v>2026</v>
      </c>
      <c r="H14" s="67">
        <v>38</v>
      </c>
      <c r="I14" s="66">
        <v>76429</v>
      </c>
      <c r="J14" s="66">
        <v>11190</v>
      </c>
      <c r="K14" s="68"/>
      <c r="L14" s="69">
        <f>IFERROR(B14/I14,0)</f>
        <v>0.18104384461395542</v>
      </c>
    </row>
    <row r="15" spans="1:14" ht="13.5" thickBot="1" x14ac:dyDescent="0.35">
      <c r="A15" s="65" t="s">
        <v>66</v>
      </c>
      <c r="B15" s="67">
        <v>43</v>
      </c>
      <c r="C15" s="67"/>
      <c r="D15" s="67">
        <v>1</v>
      </c>
      <c r="E15" s="67"/>
      <c r="F15" s="67">
        <v>8</v>
      </c>
      <c r="G15" s="67"/>
      <c r="H15" s="67"/>
      <c r="I15" s="67">
        <v>266</v>
      </c>
      <c r="J15" s="67"/>
      <c r="K15" s="68"/>
      <c r="L15" s="69">
        <f>IFERROR(B15/I15,0)</f>
        <v>0.16165413533834586</v>
      </c>
    </row>
    <row r="16" spans="1:14" ht="13.5" thickBot="1" x14ac:dyDescent="0.35">
      <c r="A16" s="65" t="s">
        <v>19</v>
      </c>
      <c r="B16" s="66">
        <v>13127</v>
      </c>
      <c r="C16" s="67"/>
      <c r="D16" s="67">
        <v>179</v>
      </c>
      <c r="E16" s="67"/>
      <c r="F16" s="66">
        <v>12872</v>
      </c>
      <c r="G16" s="66">
        <v>1026</v>
      </c>
      <c r="H16" s="67">
        <v>14</v>
      </c>
      <c r="I16" s="66">
        <v>83854</v>
      </c>
      <c r="J16" s="66">
        <v>6556</v>
      </c>
      <c r="K16" s="68"/>
      <c r="L16" s="69">
        <f>IFERROR(B16/I16,0)</f>
        <v>0.15654590120924464</v>
      </c>
    </row>
    <row r="17" spans="1:12" ht="13.5" thickBot="1" x14ac:dyDescent="0.35">
      <c r="A17" s="5" t="s">
        <v>63</v>
      </c>
      <c r="B17" s="1">
        <v>1097</v>
      </c>
      <c r="C17" s="2"/>
      <c r="D17" s="2">
        <v>24</v>
      </c>
      <c r="E17" s="2"/>
      <c r="F17" s="2">
        <v>815</v>
      </c>
      <c r="G17" s="1">
        <v>1603</v>
      </c>
      <c r="H17" s="2">
        <v>35</v>
      </c>
      <c r="I17" s="1">
        <v>7453</v>
      </c>
      <c r="J17" s="1">
        <v>10888</v>
      </c>
      <c r="L17" s="42">
        <f>IFERROR(B17/I17,0)</f>
        <v>0.14718905138870253</v>
      </c>
    </row>
    <row r="18" spans="1:12" ht="13.5" thickBot="1" x14ac:dyDescent="0.35">
      <c r="A18" s="5" t="s">
        <v>26</v>
      </c>
      <c r="B18" s="1">
        <v>4045</v>
      </c>
      <c r="C18" s="2"/>
      <c r="D18" s="2">
        <v>91</v>
      </c>
      <c r="E18" s="2"/>
      <c r="F18" s="1">
        <v>3770</v>
      </c>
      <c r="G18" s="2">
        <v>674</v>
      </c>
      <c r="H18" s="2">
        <v>15</v>
      </c>
      <c r="I18" s="1">
        <v>29617</v>
      </c>
      <c r="J18" s="1">
        <v>4933</v>
      </c>
      <c r="L18" s="42">
        <f>IFERROR(B18/I18,0)</f>
        <v>0.13657696593172841</v>
      </c>
    </row>
    <row r="19" spans="1:12" ht="13.5" thickBot="1" x14ac:dyDescent="0.35">
      <c r="A19" s="5" t="s">
        <v>36</v>
      </c>
      <c r="B19" s="1">
        <v>2006</v>
      </c>
      <c r="C19" s="2"/>
      <c r="D19" s="2">
        <v>52</v>
      </c>
      <c r="E19" s="2"/>
      <c r="F19" s="1">
        <v>1934</v>
      </c>
      <c r="G19" s="2">
        <v>412</v>
      </c>
      <c r="H19" s="2">
        <v>11</v>
      </c>
      <c r="I19" s="1">
        <v>14765</v>
      </c>
      <c r="J19" s="1">
        <v>3035</v>
      </c>
      <c r="L19" s="42">
        <f>IFERROR(B19/I19,0)</f>
        <v>0.13586183542160515</v>
      </c>
    </row>
    <row r="20" spans="1:12" ht="13.5" thickBot="1" x14ac:dyDescent="0.35">
      <c r="A20" s="5" t="s">
        <v>40</v>
      </c>
      <c r="B20" s="1">
        <v>1082</v>
      </c>
      <c r="C20" s="2"/>
      <c r="D20" s="2">
        <v>27</v>
      </c>
      <c r="E20" s="2"/>
      <c r="F20" s="1">
        <v>1045</v>
      </c>
      <c r="G20" s="1">
        <v>1024</v>
      </c>
      <c r="H20" s="2">
        <v>26</v>
      </c>
      <c r="I20" s="1">
        <v>8481</v>
      </c>
      <c r="J20" s="1">
        <v>8027</v>
      </c>
      <c r="L20" s="42">
        <f>IFERROR(B20/I20,0)</f>
        <v>0.12757929489446998</v>
      </c>
    </row>
    <row r="21" spans="1:12" ht="13.5" thickBot="1" x14ac:dyDescent="0.35">
      <c r="A21" s="5" t="s">
        <v>10</v>
      </c>
      <c r="B21" s="1">
        <v>16363</v>
      </c>
      <c r="C21" s="4">
        <v>344</v>
      </c>
      <c r="D21" s="2">
        <v>387</v>
      </c>
      <c r="E21" s="3">
        <v>7</v>
      </c>
      <c r="F21" s="1">
        <v>15076</v>
      </c>
      <c r="G21" s="2">
        <v>418</v>
      </c>
      <c r="H21" s="2">
        <v>10</v>
      </c>
      <c r="I21" s="1">
        <v>129700</v>
      </c>
      <c r="J21" s="1">
        <v>3313</v>
      </c>
      <c r="L21" s="42">
        <f>IFERROR(B21/I21,0)</f>
        <v>0.1261603700848111</v>
      </c>
    </row>
    <row r="22" spans="1:12" ht="13.5" thickBot="1" x14ac:dyDescent="0.35">
      <c r="A22" s="5" t="s">
        <v>29</v>
      </c>
      <c r="B22" s="1">
        <v>2878</v>
      </c>
      <c r="C22" s="2"/>
      <c r="D22" s="2">
        <v>54</v>
      </c>
      <c r="E22" s="2"/>
      <c r="F22" s="1">
        <v>2822</v>
      </c>
      <c r="G22" s="2">
        <v>342</v>
      </c>
      <c r="H22" s="2">
        <v>6</v>
      </c>
      <c r="I22" s="1">
        <v>24521</v>
      </c>
      <c r="J22" s="1">
        <v>2914</v>
      </c>
      <c r="L22" s="42">
        <f>IFERROR(B22/I22,0)</f>
        <v>0.11736878593858326</v>
      </c>
    </row>
    <row r="23" spans="1:12" ht="13.5" thickBot="1" x14ac:dyDescent="0.35">
      <c r="A23" s="49" t="s">
        <v>13</v>
      </c>
      <c r="B23" s="50">
        <v>13629</v>
      </c>
      <c r="C23" s="51"/>
      <c r="D23" s="51">
        <v>254</v>
      </c>
      <c r="E23" s="51"/>
      <c r="F23" s="50">
        <v>13275</v>
      </c>
      <c r="G23" s="51">
        <v>662</v>
      </c>
      <c r="H23" s="51">
        <v>12</v>
      </c>
      <c r="I23" s="50">
        <v>126048</v>
      </c>
      <c r="J23" s="50">
        <v>6119</v>
      </c>
      <c r="K23" s="52"/>
      <c r="L23" s="53">
        <f>IFERROR(B23/I23,0)</f>
        <v>0.10812547600913938</v>
      </c>
    </row>
    <row r="24" spans="1:12" ht="13.5" thickBot="1" x14ac:dyDescent="0.35">
      <c r="A24" s="49" t="s">
        <v>25</v>
      </c>
      <c r="B24" s="50">
        <v>2232</v>
      </c>
      <c r="C24" s="51"/>
      <c r="D24" s="51">
        <v>48</v>
      </c>
      <c r="E24" s="51"/>
      <c r="F24" s="50">
        <v>2184</v>
      </c>
      <c r="G24" s="51">
        <v>450</v>
      </c>
      <c r="H24" s="51">
        <v>10</v>
      </c>
      <c r="I24" s="50">
        <v>21384</v>
      </c>
      <c r="J24" s="50">
        <v>4315</v>
      </c>
      <c r="K24" s="52"/>
      <c r="L24" s="53">
        <f>IFERROR(B24/I24,0)</f>
        <v>0.10437710437710437</v>
      </c>
    </row>
    <row r="25" spans="1:12" ht="13.5" thickBot="1" x14ac:dyDescent="0.35">
      <c r="A25" s="49" t="s">
        <v>49</v>
      </c>
      <c r="B25" s="50">
        <v>1170</v>
      </c>
      <c r="C25" s="51"/>
      <c r="D25" s="51">
        <v>13</v>
      </c>
      <c r="E25" s="51"/>
      <c r="F25" s="50">
        <v>1157</v>
      </c>
      <c r="G25" s="51">
        <v>693</v>
      </c>
      <c r="H25" s="51">
        <v>8</v>
      </c>
      <c r="I25" s="50">
        <v>11246</v>
      </c>
      <c r="J25" s="50">
        <v>6663</v>
      </c>
      <c r="K25" s="52"/>
      <c r="L25" s="53">
        <f>IFERROR(B25/I25,0)</f>
        <v>0.10403699093010849</v>
      </c>
    </row>
    <row r="26" spans="1:12" ht="13.5" thickBot="1" x14ac:dyDescent="0.35">
      <c r="A26" s="49" t="s">
        <v>65</v>
      </c>
      <c r="B26" s="51">
        <v>513</v>
      </c>
      <c r="C26" s="51"/>
      <c r="D26" s="51">
        <v>21</v>
      </c>
      <c r="E26" s="51"/>
      <c r="F26" s="51">
        <v>488</v>
      </c>
      <c r="G26" s="51">
        <v>151</v>
      </c>
      <c r="H26" s="51">
        <v>6</v>
      </c>
      <c r="I26" s="50">
        <v>4951</v>
      </c>
      <c r="J26" s="50">
        <v>1462</v>
      </c>
      <c r="K26" s="52"/>
      <c r="L26" s="53">
        <f>IFERROR(B26/I26,0)</f>
        <v>0.10361543122601495</v>
      </c>
    </row>
    <row r="27" spans="1:12" ht="13.5" thickBot="1" x14ac:dyDescent="0.35">
      <c r="A27" s="49" t="s">
        <v>43</v>
      </c>
      <c r="B27" s="51">
        <v>783</v>
      </c>
      <c r="C27" s="51"/>
      <c r="D27" s="51">
        <v>15</v>
      </c>
      <c r="E27" s="51"/>
      <c r="F27" s="51">
        <v>697</v>
      </c>
      <c r="G27" s="51">
        <v>825</v>
      </c>
      <c r="H27" s="51">
        <v>16</v>
      </c>
      <c r="I27" s="50">
        <v>7632</v>
      </c>
      <c r="J27" s="50">
        <v>8038</v>
      </c>
      <c r="K27" s="52"/>
      <c r="L27" s="53">
        <f>IFERROR(B27/I27,0)</f>
        <v>0.10259433962264151</v>
      </c>
    </row>
    <row r="28" spans="1:12" ht="13.5" thickBot="1" x14ac:dyDescent="0.35">
      <c r="A28" s="49" t="s">
        <v>35</v>
      </c>
      <c r="B28" s="50">
        <v>2722</v>
      </c>
      <c r="C28" s="51"/>
      <c r="D28" s="51">
        <v>52</v>
      </c>
      <c r="E28" s="51"/>
      <c r="F28" s="50">
        <v>2658</v>
      </c>
      <c r="G28" s="51">
        <v>447</v>
      </c>
      <c r="H28" s="51">
        <v>9</v>
      </c>
      <c r="I28" s="50">
        <v>27173</v>
      </c>
      <c r="J28" s="50">
        <v>4462</v>
      </c>
      <c r="K28" s="52"/>
      <c r="L28" s="53">
        <f>IFERROR(B28/I28,0)</f>
        <v>0.10017296581165128</v>
      </c>
    </row>
    <row r="29" spans="1:12" ht="13.5" thickBot="1" x14ac:dyDescent="0.35">
      <c r="A29" s="49" t="s">
        <v>15</v>
      </c>
      <c r="B29" s="50">
        <v>8088</v>
      </c>
      <c r="C29" s="51"/>
      <c r="D29" s="51">
        <v>151</v>
      </c>
      <c r="E29" s="51"/>
      <c r="F29" s="50">
        <v>7179</v>
      </c>
      <c r="G29" s="51">
        <v>290</v>
      </c>
      <c r="H29" s="51">
        <v>5</v>
      </c>
      <c r="I29" s="50">
        <v>85357</v>
      </c>
      <c r="J29" s="50">
        <v>3061</v>
      </c>
      <c r="K29" s="52"/>
      <c r="L29" s="53">
        <f>IFERROR(B29/I29,0)</f>
        <v>9.4754970301205527E-2</v>
      </c>
    </row>
    <row r="30" spans="1:12" ht="13.5" thickBot="1" x14ac:dyDescent="0.35">
      <c r="A30" s="49" t="s">
        <v>31</v>
      </c>
      <c r="B30" s="50">
        <v>1953</v>
      </c>
      <c r="C30" s="51"/>
      <c r="D30" s="51">
        <v>46</v>
      </c>
      <c r="E30" s="51"/>
      <c r="F30" s="50">
        <v>1871</v>
      </c>
      <c r="G30" s="51">
        <v>668</v>
      </c>
      <c r="H30" s="51">
        <v>16</v>
      </c>
      <c r="I30" s="50">
        <v>20756</v>
      </c>
      <c r="J30" s="50">
        <v>7101</v>
      </c>
      <c r="K30" s="52"/>
      <c r="L30" s="53">
        <f>IFERROR(B30/I30,0)</f>
        <v>9.4093274233956442E-2</v>
      </c>
    </row>
    <row r="31" spans="1:12" ht="13.5" thickBot="1" x14ac:dyDescent="0.35">
      <c r="A31" s="49" t="s">
        <v>45</v>
      </c>
      <c r="B31" s="51">
        <v>845</v>
      </c>
      <c r="C31" s="51"/>
      <c r="D31" s="51">
        <v>25</v>
      </c>
      <c r="E31" s="51"/>
      <c r="F31" s="51">
        <v>820</v>
      </c>
      <c r="G31" s="51">
        <v>291</v>
      </c>
      <c r="H31" s="51">
        <v>9</v>
      </c>
      <c r="I31" s="50">
        <v>9084</v>
      </c>
      <c r="J31" s="50">
        <v>3123</v>
      </c>
      <c r="K31" s="52"/>
      <c r="L31" s="53">
        <f>IFERROR(B31/I31,0)</f>
        <v>9.3020695728753849E-2</v>
      </c>
    </row>
    <row r="32" spans="1:12" ht="13.5" thickBot="1" x14ac:dyDescent="0.35">
      <c r="A32" s="49" t="s">
        <v>21</v>
      </c>
      <c r="B32" s="50">
        <v>4450</v>
      </c>
      <c r="C32" s="51"/>
      <c r="D32" s="51">
        <v>142</v>
      </c>
      <c r="E32" s="51"/>
      <c r="F32" s="50">
        <v>4308</v>
      </c>
      <c r="G32" s="51">
        <v>382</v>
      </c>
      <c r="H32" s="51">
        <v>12</v>
      </c>
      <c r="I32" s="50">
        <v>48378</v>
      </c>
      <c r="J32" s="50">
        <v>4156</v>
      </c>
      <c r="K32" s="52"/>
      <c r="L32" s="53">
        <f>IFERROR(B32/I32,0)</f>
        <v>9.1983959651081068E-2</v>
      </c>
    </row>
    <row r="33" spans="1:12" ht="13.5" thickBot="1" x14ac:dyDescent="0.35">
      <c r="A33" s="49" t="s">
        <v>9</v>
      </c>
      <c r="B33" s="50">
        <v>8384</v>
      </c>
      <c r="C33" s="54">
        <v>58</v>
      </c>
      <c r="D33" s="51">
        <v>381</v>
      </c>
      <c r="E33" s="51"/>
      <c r="F33" s="50">
        <v>7164</v>
      </c>
      <c r="G33" s="50">
        <v>1149</v>
      </c>
      <c r="H33" s="51">
        <v>52</v>
      </c>
      <c r="I33" s="50">
        <v>91375</v>
      </c>
      <c r="J33" s="50">
        <v>12527</v>
      </c>
      <c r="K33" s="52"/>
      <c r="L33" s="53">
        <f>IFERROR(B33/I33,0)</f>
        <v>9.1753761969904243E-2</v>
      </c>
    </row>
    <row r="34" spans="1:12" ht="13.5" thickBot="1" x14ac:dyDescent="0.35">
      <c r="A34" s="49" t="s">
        <v>30</v>
      </c>
      <c r="B34" s="50">
        <v>1738</v>
      </c>
      <c r="C34" s="51"/>
      <c r="D34" s="51">
        <v>51</v>
      </c>
      <c r="E34" s="51"/>
      <c r="F34" s="50">
        <v>1687</v>
      </c>
      <c r="G34" s="51">
        <v>582</v>
      </c>
      <c r="H34" s="51">
        <v>17</v>
      </c>
      <c r="I34" s="50">
        <v>20370</v>
      </c>
      <c r="J34" s="50">
        <v>6816</v>
      </c>
      <c r="K34" s="52"/>
      <c r="L34" s="53">
        <f>IFERROR(B34/I34,0)</f>
        <v>8.5321551300932746E-2</v>
      </c>
    </row>
    <row r="35" spans="1:12" ht="13.5" thickBot="1" x14ac:dyDescent="0.35">
      <c r="A35" s="49" t="s">
        <v>22</v>
      </c>
      <c r="B35" s="50">
        <v>2440</v>
      </c>
      <c r="C35" s="51"/>
      <c r="D35" s="51">
        <v>77</v>
      </c>
      <c r="E35" s="51"/>
      <c r="F35" s="50">
        <v>2361</v>
      </c>
      <c r="G35" s="51">
        <v>422</v>
      </c>
      <c r="H35" s="51">
        <v>13</v>
      </c>
      <c r="I35" s="50">
        <v>29014</v>
      </c>
      <c r="J35" s="50">
        <v>5021</v>
      </c>
      <c r="K35" s="52"/>
      <c r="L35" s="53">
        <f>IFERROR(B35/I35,0)</f>
        <v>8.4097332322327148E-2</v>
      </c>
    </row>
    <row r="36" spans="1:12" ht="13.5" thickBot="1" x14ac:dyDescent="0.35">
      <c r="A36" s="49" t="s">
        <v>42</v>
      </c>
      <c r="B36" s="51">
        <v>715</v>
      </c>
      <c r="C36" s="51"/>
      <c r="D36" s="51">
        <v>9</v>
      </c>
      <c r="E36" s="51"/>
      <c r="F36" s="51">
        <v>555</v>
      </c>
      <c r="G36" s="51">
        <v>532</v>
      </c>
      <c r="H36" s="51">
        <v>7</v>
      </c>
      <c r="I36" s="50">
        <v>8734</v>
      </c>
      <c r="J36" s="50">
        <v>6500</v>
      </c>
      <c r="K36" s="52"/>
      <c r="L36" s="53">
        <f>IFERROR(B36/I36,0)</f>
        <v>8.1863979848866494E-2</v>
      </c>
    </row>
    <row r="37" spans="1:12" ht="13.5" thickBot="1" x14ac:dyDescent="0.35">
      <c r="A37" s="49" t="s">
        <v>48</v>
      </c>
      <c r="B37" s="51">
        <v>543</v>
      </c>
      <c r="C37" s="51"/>
      <c r="D37" s="51">
        <v>23</v>
      </c>
      <c r="E37" s="51"/>
      <c r="F37" s="51">
        <v>520</v>
      </c>
      <c r="G37" s="51">
        <v>869</v>
      </c>
      <c r="H37" s="51">
        <v>37</v>
      </c>
      <c r="I37" s="50">
        <v>6633</v>
      </c>
      <c r="J37" s="50">
        <v>10613</v>
      </c>
      <c r="K37" s="52"/>
      <c r="L37" s="53">
        <f>IFERROR(B37/I37,0)</f>
        <v>8.1863410221619179E-2</v>
      </c>
    </row>
    <row r="38" spans="1:12" ht="13.5" thickBot="1" x14ac:dyDescent="0.35">
      <c r="A38" s="49" t="s">
        <v>41</v>
      </c>
      <c r="B38" s="51">
        <v>946</v>
      </c>
      <c r="C38" s="51"/>
      <c r="D38" s="51">
        <v>25</v>
      </c>
      <c r="E38" s="51"/>
      <c r="F38" s="51">
        <v>853</v>
      </c>
      <c r="G38" s="51">
        <v>302</v>
      </c>
      <c r="H38" s="51">
        <v>8</v>
      </c>
      <c r="I38" s="50">
        <v>11599</v>
      </c>
      <c r="J38" s="50">
        <v>3703</v>
      </c>
      <c r="K38" s="52"/>
      <c r="L38" s="53">
        <f>IFERROR(B38/I38,0)</f>
        <v>8.1558755065091817E-2</v>
      </c>
    </row>
    <row r="39" spans="1:12" ht="13.5" thickBot="1" x14ac:dyDescent="0.35">
      <c r="A39" s="49" t="s">
        <v>20</v>
      </c>
      <c r="B39" s="50">
        <v>3802</v>
      </c>
      <c r="C39" s="51"/>
      <c r="D39" s="51">
        <v>65</v>
      </c>
      <c r="E39" s="51"/>
      <c r="F39" s="50">
        <v>3381</v>
      </c>
      <c r="G39" s="51">
        <v>572</v>
      </c>
      <c r="H39" s="51">
        <v>10</v>
      </c>
      <c r="I39" s="50">
        <v>47350</v>
      </c>
      <c r="J39" s="50">
        <v>7119</v>
      </c>
      <c r="K39" s="52"/>
      <c r="L39" s="53">
        <f>IFERROR(B39/I39,0)</f>
        <v>8.0295670538542765E-2</v>
      </c>
    </row>
    <row r="40" spans="1:12" ht="13.5" thickBot="1" x14ac:dyDescent="0.35">
      <c r="A40" s="49" t="s">
        <v>39</v>
      </c>
      <c r="B40" s="51">
        <v>499</v>
      </c>
      <c r="C40" s="51"/>
      <c r="D40" s="51">
        <v>10</v>
      </c>
      <c r="E40" s="51"/>
      <c r="F40" s="51">
        <v>331</v>
      </c>
      <c r="G40" s="51">
        <v>374</v>
      </c>
      <c r="H40" s="51">
        <v>8</v>
      </c>
      <c r="I40" s="50">
        <v>6544</v>
      </c>
      <c r="J40" s="50">
        <v>4910</v>
      </c>
      <c r="K40" s="52"/>
      <c r="L40" s="53">
        <f>IFERROR(B40/I40,0)</f>
        <v>7.6253056234718827E-2</v>
      </c>
    </row>
    <row r="41" spans="1:12" ht="13.5" thickBot="1" x14ac:dyDescent="0.35">
      <c r="A41" s="49" t="s">
        <v>33</v>
      </c>
      <c r="B41" s="50">
        <v>2456</v>
      </c>
      <c r="C41" s="51"/>
      <c r="D41" s="51">
        <v>65</v>
      </c>
      <c r="E41" s="51"/>
      <c r="F41" s="50">
        <v>2371</v>
      </c>
      <c r="G41" s="51">
        <v>354</v>
      </c>
      <c r="H41" s="51">
        <v>9</v>
      </c>
      <c r="I41" s="50">
        <v>32534</v>
      </c>
      <c r="J41" s="50">
        <v>4683</v>
      </c>
      <c r="K41" s="52"/>
      <c r="L41" s="53">
        <f>IFERROR(B41/I41,0)</f>
        <v>7.5490256347206006E-2</v>
      </c>
    </row>
    <row r="42" spans="1:12" ht="13.5" thickBot="1" x14ac:dyDescent="0.35">
      <c r="A42" s="49" t="s">
        <v>24</v>
      </c>
      <c r="B42" s="50">
        <v>3039</v>
      </c>
      <c r="C42" s="51"/>
      <c r="D42" s="51">
        <v>48</v>
      </c>
      <c r="E42" s="51"/>
      <c r="F42" s="50">
        <v>2905</v>
      </c>
      <c r="G42" s="51">
        <v>299</v>
      </c>
      <c r="H42" s="51">
        <v>5</v>
      </c>
      <c r="I42" s="50">
        <v>40726</v>
      </c>
      <c r="J42" s="50">
        <v>4010</v>
      </c>
      <c r="K42" s="52"/>
      <c r="L42" s="53">
        <f>IFERROR(B42/I42,0)</f>
        <v>7.4620635466286889E-2</v>
      </c>
    </row>
    <row r="43" spans="1:12" ht="13.5" thickBot="1" x14ac:dyDescent="0.35">
      <c r="A43" s="49" t="s">
        <v>34</v>
      </c>
      <c r="B43" s="51">
        <v>927</v>
      </c>
      <c r="C43" s="51"/>
      <c r="D43" s="51">
        <v>16</v>
      </c>
      <c r="E43" s="51"/>
      <c r="F43" s="51">
        <v>772</v>
      </c>
      <c r="G43" s="51">
        <v>310</v>
      </c>
      <c r="H43" s="51">
        <v>5</v>
      </c>
      <c r="I43" s="50">
        <v>13264</v>
      </c>
      <c r="J43" s="50">
        <v>4435</v>
      </c>
      <c r="K43" s="52"/>
      <c r="L43" s="53">
        <f>IFERROR(B43/I43,0)</f>
        <v>6.9888419782870928E-2</v>
      </c>
    </row>
    <row r="44" spans="1:12" ht="13.5" thickBot="1" x14ac:dyDescent="0.35">
      <c r="A44" s="49" t="s">
        <v>50</v>
      </c>
      <c r="B44" s="51">
        <v>412</v>
      </c>
      <c r="C44" s="51"/>
      <c r="D44" s="51">
        <v>8</v>
      </c>
      <c r="E44" s="51"/>
      <c r="F44" s="51">
        <v>404</v>
      </c>
      <c r="G44" s="51">
        <v>216</v>
      </c>
      <c r="H44" s="51">
        <v>4</v>
      </c>
      <c r="I44" s="50">
        <v>6883</v>
      </c>
      <c r="J44" s="50">
        <v>3614</v>
      </c>
      <c r="K44" s="52"/>
      <c r="L44" s="53">
        <f>IFERROR(B44/I44,0)</f>
        <v>5.9857620223739645E-2</v>
      </c>
    </row>
    <row r="45" spans="1:12" ht="13.5" thickBot="1" x14ac:dyDescent="0.35">
      <c r="A45" s="49" t="s">
        <v>55</v>
      </c>
      <c r="B45" s="51">
        <v>212</v>
      </c>
      <c r="C45" s="51"/>
      <c r="D45" s="51"/>
      <c r="E45" s="51"/>
      <c r="F45" s="51">
        <v>160</v>
      </c>
      <c r="G45" s="51">
        <v>364</v>
      </c>
      <c r="H45" s="51"/>
      <c r="I45" s="50">
        <v>3929</v>
      </c>
      <c r="J45" s="50">
        <v>6753</v>
      </c>
      <c r="K45" s="52"/>
      <c r="L45" s="53">
        <f>IFERROR(B45/I45,0)</f>
        <v>5.395775006362942E-2</v>
      </c>
    </row>
    <row r="46" spans="1:12" ht="13.5" thickBot="1" x14ac:dyDescent="0.35">
      <c r="A46" s="49" t="s">
        <v>37</v>
      </c>
      <c r="B46" s="50">
        <v>1132</v>
      </c>
      <c r="C46" s="51"/>
      <c r="D46" s="51">
        <v>29</v>
      </c>
      <c r="E46" s="51"/>
      <c r="F46" s="50">
        <v>1103</v>
      </c>
      <c r="G46" s="51">
        <v>277</v>
      </c>
      <c r="H46" s="51">
        <v>7</v>
      </c>
      <c r="I46" s="50">
        <v>21801</v>
      </c>
      <c r="J46" s="50">
        <v>5341</v>
      </c>
      <c r="K46" s="52"/>
      <c r="L46" s="53">
        <f>IFERROR(B46/I46,0)</f>
        <v>5.1924223659465162E-2</v>
      </c>
    </row>
    <row r="47" spans="1:12" ht="13.5" thickBot="1" x14ac:dyDescent="0.35">
      <c r="A47" s="49" t="s">
        <v>38</v>
      </c>
      <c r="B47" s="50">
        <v>1008</v>
      </c>
      <c r="C47" s="51"/>
      <c r="D47" s="51">
        <v>59</v>
      </c>
      <c r="E47" s="51"/>
      <c r="F47" s="51">
        <v>643</v>
      </c>
      <c r="G47" s="51">
        <v>227</v>
      </c>
      <c r="H47" s="51">
        <v>13</v>
      </c>
      <c r="I47" s="50">
        <v>19955</v>
      </c>
      <c r="J47" s="50">
        <v>4494</v>
      </c>
      <c r="K47" s="52"/>
      <c r="L47" s="53">
        <f>IFERROR(B47/I47,0)</f>
        <v>5.0513655725382113E-2</v>
      </c>
    </row>
    <row r="48" spans="1:12" ht="13.5" thickBot="1" x14ac:dyDescent="0.35">
      <c r="A48" s="49" t="s">
        <v>28</v>
      </c>
      <c r="B48" s="50">
        <v>1675</v>
      </c>
      <c r="C48" s="51"/>
      <c r="D48" s="51">
        <v>13</v>
      </c>
      <c r="E48" s="51"/>
      <c r="F48" s="50">
        <v>1636</v>
      </c>
      <c r="G48" s="51">
        <v>550</v>
      </c>
      <c r="H48" s="51">
        <v>4</v>
      </c>
      <c r="I48" s="50">
        <v>33394</v>
      </c>
      <c r="J48" s="50">
        <v>10966</v>
      </c>
      <c r="K48" s="52"/>
      <c r="L48" s="53">
        <f>IFERROR(B48/I48,0)</f>
        <v>5.0158711145714796E-2</v>
      </c>
    </row>
    <row r="49" spans="1:12" ht="13.5" thickBot="1" x14ac:dyDescent="0.35">
      <c r="A49" s="49" t="s">
        <v>54</v>
      </c>
      <c r="B49" s="51">
        <v>288</v>
      </c>
      <c r="C49" s="51"/>
      <c r="D49" s="51">
        <v>4</v>
      </c>
      <c r="E49" s="51"/>
      <c r="F49" s="51">
        <v>193</v>
      </c>
      <c r="G49" s="51">
        <v>333</v>
      </c>
      <c r="H49" s="51">
        <v>5</v>
      </c>
      <c r="I49" s="50">
        <v>6020</v>
      </c>
      <c r="J49" s="50">
        <v>6965</v>
      </c>
      <c r="K49" s="52"/>
      <c r="L49" s="53">
        <f>IFERROR(B49/I49,0)</f>
        <v>4.7840531561461792E-2</v>
      </c>
    </row>
    <row r="50" spans="1:12" ht="13.5" thickBot="1" x14ac:dyDescent="0.35">
      <c r="A50" s="49" t="s">
        <v>51</v>
      </c>
      <c r="B50" s="51">
        <v>319</v>
      </c>
      <c r="C50" s="51"/>
      <c r="D50" s="51">
        <v>6</v>
      </c>
      <c r="E50" s="51"/>
      <c r="F50" s="51">
        <v>281</v>
      </c>
      <c r="G50" s="51">
        <v>306</v>
      </c>
      <c r="H50" s="51">
        <v>6</v>
      </c>
      <c r="I50" s="50">
        <v>6985</v>
      </c>
      <c r="J50" s="50">
        <v>6705</v>
      </c>
      <c r="K50" s="52"/>
      <c r="L50" s="53">
        <f>IFERROR(B50/I50,0)</f>
        <v>4.5669291338582677E-2</v>
      </c>
    </row>
    <row r="51" spans="1:12" ht="13.5" thickBot="1" x14ac:dyDescent="0.35">
      <c r="A51" s="49" t="s">
        <v>32</v>
      </c>
      <c r="B51" s="51">
        <v>986</v>
      </c>
      <c r="C51" s="51"/>
      <c r="D51" s="51">
        <v>30</v>
      </c>
      <c r="E51" s="51"/>
      <c r="F51" s="51">
        <v>486</v>
      </c>
      <c r="G51" s="51">
        <v>178</v>
      </c>
      <c r="H51" s="51">
        <v>5</v>
      </c>
      <c r="I51" s="50">
        <v>28128</v>
      </c>
      <c r="J51" s="50">
        <v>5089</v>
      </c>
      <c r="K51" s="52"/>
      <c r="L51" s="53">
        <f>IFERROR(B51/I51,0)</f>
        <v>3.5054038680318547E-2</v>
      </c>
    </row>
    <row r="52" spans="1:12" ht="13.5" thickBot="1" x14ac:dyDescent="0.35">
      <c r="A52" s="49" t="s">
        <v>56</v>
      </c>
      <c r="B52" s="51">
        <v>345</v>
      </c>
      <c r="C52" s="51"/>
      <c r="D52" s="51">
        <v>4</v>
      </c>
      <c r="E52" s="51"/>
      <c r="F52" s="51">
        <v>341</v>
      </c>
      <c r="G52" s="51">
        <v>189</v>
      </c>
      <c r="H52" s="51">
        <v>2</v>
      </c>
      <c r="I52" s="50">
        <v>9940</v>
      </c>
      <c r="J52" s="50">
        <v>5435</v>
      </c>
      <c r="K52" s="52"/>
      <c r="L52" s="53">
        <f>IFERROR(B52/I52,0)</f>
        <v>3.470824949698189E-2</v>
      </c>
    </row>
    <row r="53" spans="1:12" ht="13.5" thickBot="1" x14ac:dyDescent="0.35">
      <c r="A53" s="49" t="s">
        <v>44</v>
      </c>
      <c r="B53" s="51">
        <v>686</v>
      </c>
      <c r="C53" s="51"/>
      <c r="D53" s="51">
        <v>12</v>
      </c>
      <c r="E53" s="51"/>
      <c r="F53" s="51">
        <v>620</v>
      </c>
      <c r="G53" s="51">
        <v>328</v>
      </c>
      <c r="H53" s="51">
        <v>6</v>
      </c>
      <c r="I53" s="50">
        <v>21825</v>
      </c>
      <c r="J53" s="50">
        <v>10430</v>
      </c>
      <c r="K53" s="52"/>
      <c r="L53" s="53">
        <f>IFERROR(B53/I53,0)</f>
        <v>3.1431844215349371E-2</v>
      </c>
    </row>
    <row r="54" spans="1:12" ht="13.5" thickBot="1" x14ac:dyDescent="0.35">
      <c r="A54" s="49" t="s">
        <v>53</v>
      </c>
      <c r="B54" s="51">
        <v>225</v>
      </c>
      <c r="C54" s="51"/>
      <c r="D54" s="51">
        <v>3</v>
      </c>
      <c r="E54" s="51"/>
      <c r="F54" s="51">
        <v>148</v>
      </c>
      <c r="G54" s="51">
        <v>299</v>
      </c>
      <c r="H54" s="51">
        <v>4</v>
      </c>
      <c r="I54" s="50">
        <v>7213</v>
      </c>
      <c r="J54" s="50">
        <v>9589</v>
      </c>
      <c r="K54" s="52"/>
      <c r="L54" s="53">
        <f>IFERROR(B54/I54,0)</f>
        <v>3.1193678081242203E-2</v>
      </c>
    </row>
    <row r="55" spans="1:12" ht="13.5" thickBot="1" x14ac:dyDescent="0.35">
      <c r="A55" s="49" t="s">
        <v>52</v>
      </c>
      <c r="B55" s="51">
        <v>191</v>
      </c>
      <c r="C55" s="51"/>
      <c r="D55" s="51">
        <v>6</v>
      </c>
      <c r="E55" s="51"/>
      <c r="F55" s="51">
        <v>170</v>
      </c>
      <c r="G55" s="51">
        <v>259</v>
      </c>
      <c r="H55" s="51">
        <v>8</v>
      </c>
      <c r="I55" s="50">
        <v>6284</v>
      </c>
      <c r="J55" s="50">
        <v>8509</v>
      </c>
      <c r="K55" s="52"/>
      <c r="L55" s="53">
        <f>IFERROR(B55/I55,0)</f>
        <v>3.0394653087205601E-2</v>
      </c>
    </row>
    <row r="56" spans="1:12" ht="13.5" thickBot="1" x14ac:dyDescent="0.35">
      <c r="A56" s="55" t="s">
        <v>47</v>
      </c>
      <c r="B56" s="56">
        <v>387</v>
      </c>
      <c r="C56" s="56"/>
      <c r="D56" s="56">
        <v>5</v>
      </c>
      <c r="E56" s="56"/>
      <c r="F56" s="56">
        <v>293</v>
      </c>
      <c r="G56" s="56">
        <v>272</v>
      </c>
      <c r="H56" s="56">
        <v>4</v>
      </c>
      <c r="I56" s="57">
        <v>13665</v>
      </c>
      <c r="J56" s="57">
        <v>9610</v>
      </c>
      <c r="K56" s="52"/>
      <c r="L56" s="53">
        <f>IFERROR(B56/I56,0)</f>
        <v>2.8320526893523601E-2</v>
      </c>
    </row>
  </sheetData>
  <autoFilter ref="A1:L56" xr:uid="{5D3923D0-CD53-4A52-80E7-BBB17CE7F4A4}">
    <sortState xmlns:xlrd2="http://schemas.microsoft.com/office/spreadsheetml/2017/richdata2" ref="A2:L56">
      <sortCondition descending="1" ref="L1:L56"/>
    </sortState>
  </autoFilter>
  <conditionalFormatting sqref="L2:L56">
    <cfRule type="cellIs" dxfId="0" priority="1" operator="notBetween">
      <formula>0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16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52</v>
      </c>
    </row>
    <row r="3" spans="1:2" ht="15" thickBot="1" x14ac:dyDescent="0.4">
      <c r="A3" s="5" t="s">
        <v>52</v>
      </c>
      <c r="B3" s="2">
        <v>6</v>
      </c>
    </row>
    <row r="4" spans="1:2" ht="15" thickBot="1" x14ac:dyDescent="0.4">
      <c r="A4" s="5" t="s">
        <v>33</v>
      </c>
      <c r="B4" s="2">
        <v>65</v>
      </c>
    </row>
    <row r="5" spans="1:2" ht="15" thickBot="1" x14ac:dyDescent="0.4">
      <c r="A5" s="5" t="s">
        <v>34</v>
      </c>
      <c r="B5" s="2">
        <v>16</v>
      </c>
    </row>
    <row r="6" spans="1:2" ht="15" thickBot="1" x14ac:dyDescent="0.4">
      <c r="A6" s="5" t="s">
        <v>10</v>
      </c>
      <c r="B6" s="2">
        <v>387</v>
      </c>
    </row>
    <row r="7" spans="1:2" ht="15" thickBot="1" x14ac:dyDescent="0.4">
      <c r="A7" s="5" t="s">
        <v>18</v>
      </c>
      <c r="B7" s="2">
        <v>150</v>
      </c>
    </row>
    <row r="8" spans="1:2" ht="15" thickBot="1" x14ac:dyDescent="0.4">
      <c r="A8" s="5" t="s">
        <v>23</v>
      </c>
      <c r="B8" s="2">
        <v>206</v>
      </c>
    </row>
    <row r="9" spans="1:2" ht="15" thickBot="1" x14ac:dyDescent="0.4">
      <c r="A9" s="5" t="s">
        <v>43</v>
      </c>
      <c r="B9" s="2">
        <v>15</v>
      </c>
    </row>
    <row r="10" spans="1:2" ht="21.5" thickBot="1" x14ac:dyDescent="0.4">
      <c r="A10" s="5" t="s">
        <v>63</v>
      </c>
      <c r="B10" s="2">
        <v>24</v>
      </c>
    </row>
    <row r="11" spans="1:2" ht="15" thickBot="1" x14ac:dyDescent="0.4">
      <c r="A11" s="5" t="s">
        <v>13</v>
      </c>
      <c r="B11" s="2">
        <v>254</v>
      </c>
    </row>
    <row r="12" spans="1:2" ht="15" thickBot="1" x14ac:dyDescent="0.4">
      <c r="A12" s="5" t="s">
        <v>16</v>
      </c>
      <c r="B12" s="2">
        <v>294</v>
      </c>
    </row>
    <row r="13" spans="1:2" ht="15" thickBot="1" x14ac:dyDescent="0.4">
      <c r="A13" s="5" t="s">
        <v>64</v>
      </c>
      <c r="B13" s="2">
        <v>4</v>
      </c>
    </row>
    <row r="14" spans="1:2" ht="15" thickBot="1" x14ac:dyDescent="0.4">
      <c r="A14" s="5" t="s">
        <v>47</v>
      </c>
      <c r="B14" s="2">
        <v>5</v>
      </c>
    </row>
    <row r="15" spans="1:2" ht="15" thickBot="1" x14ac:dyDescent="0.4">
      <c r="A15" s="5" t="s">
        <v>49</v>
      </c>
      <c r="B15" s="2">
        <v>13</v>
      </c>
    </row>
    <row r="16" spans="1:2" ht="15" thickBot="1" x14ac:dyDescent="0.4">
      <c r="A16" s="5" t="s">
        <v>12</v>
      </c>
      <c r="B16" s="2">
        <v>307</v>
      </c>
    </row>
    <row r="17" spans="1:2" ht="15" thickBot="1" x14ac:dyDescent="0.4">
      <c r="A17" s="5" t="s">
        <v>27</v>
      </c>
      <c r="B17" s="2">
        <v>139</v>
      </c>
    </row>
    <row r="18" spans="1:2" ht="15" thickBot="1" x14ac:dyDescent="0.4">
      <c r="A18" s="5" t="s">
        <v>41</v>
      </c>
      <c r="B18" s="2">
        <v>25</v>
      </c>
    </row>
    <row r="19" spans="1:2" ht="15" thickBot="1" x14ac:dyDescent="0.4">
      <c r="A19" s="5" t="s">
        <v>45</v>
      </c>
      <c r="B19" s="2">
        <v>25</v>
      </c>
    </row>
    <row r="20" spans="1:2" ht="15" thickBot="1" x14ac:dyDescent="0.4">
      <c r="A20" s="5" t="s">
        <v>38</v>
      </c>
      <c r="B20" s="2">
        <v>59</v>
      </c>
    </row>
    <row r="21" spans="1:2" ht="15" thickBot="1" x14ac:dyDescent="0.4">
      <c r="A21" s="5" t="s">
        <v>14</v>
      </c>
      <c r="B21" s="2">
        <v>512</v>
      </c>
    </row>
    <row r="22" spans="1:2" ht="15" thickBot="1" x14ac:dyDescent="0.4">
      <c r="A22" s="5" t="s">
        <v>39</v>
      </c>
      <c r="B22" s="2">
        <v>10</v>
      </c>
    </row>
    <row r="23" spans="1:2" ht="15" thickBot="1" x14ac:dyDescent="0.4">
      <c r="A23" s="5" t="s">
        <v>26</v>
      </c>
      <c r="B23" s="2">
        <v>91</v>
      </c>
    </row>
    <row r="24" spans="1:2" ht="15" thickBot="1" x14ac:dyDescent="0.4">
      <c r="A24" s="5" t="s">
        <v>17</v>
      </c>
      <c r="B24" s="2">
        <v>260</v>
      </c>
    </row>
    <row r="25" spans="1:2" ht="15" thickBot="1" x14ac:dyDescent="0.4">
      <c r="A25" s="5" t="s">
        <v>11</v>
      </c>
      <c r="B25" s="2">
        <v>727</v>
      </c>
    </row>
    <row r="26" spans="1:2" ht="15" thickBot="1" x14ac:dyDescent="0.4">
      <c r="A26" s="5" t="s">
        <v>32</v>
      </c>
      <c r="B26" s="2">
        <v>30</v>
      </c>
    </row>
    <row r="27" spans="1:2" ht="15" thickBot="1" x14ac:dyDescent="0.4">
      <c r="A27" s="5" t="s">
        <v>30</v>
      </c>
      <c r="B27" s="2">
        <v>51</v>
      </c>
    </row>
    <row r="28" spans="1:2" ht="15" thickBot="1" x14ac:dyDescent="0.4">
      <c r="A28" s="5" t="s">
        <v>35</v>
      </c>
      <c r="B28" s="2">
        <v>52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8</v>
      </c>
    </row>
    <row r="31" spans="1:2" ht="15" thickBot="1" x14ac:dyDescent="0.4">
      <c r="A31" s="5" t="s">
        <v>31</v>
      </c>
      <c r="B31" s="2">
        <v>46</v>
      </c>
    </row>
    <row r="32" spans="1:2" ht="15" thickBot="1" x14ac:dyDescent="0.4">
      <c r="A32" s="5" t="s">
        <v>42</v>
      </c>
      <c r="B32" s="2">
        <v>9</v>
      </c>
    </row>
    <row r="33" spans="1:2" ht="15" thickBot="1" x14ac:dyDescent="0.4">
      <c r="A33" s="5" t="s">
        <v>8</v>
      </c>
      <c r="B33" s="1">
        <v>1003</v>
      </c>
    </row>
    <row r="34" spans="1:2" ht="15" thickBot="1" x14ac:dyDescent="0.4">
      <c r="A34" s="5" t="s">
        <v>44</v>
      </c>
      <c r="B34" s="2">
        <v>12</v>
      </c>
    </row>
    <row r="35" spans="1:2" ht="15" thickBot="1" x14ac:dyDescent="0.4">
      <c r="A35" s="5" t="s">
        <v>7</v>
      </c>
      <c r="B35" s="1">
        <v>4758</v>
      </c>
    </row>
    <row r="36" spans="1:2" ht="15" thickBot="1" x14ac:dyDescent="0.4">
      <c r="A36" s="5" t="s">
        <v>24</v>
      </c>
      <c r="B36" s="2">
        <v>48</v>
      </c>
    </row>
    <row r="37" spans="1:2" ht="15" thickBot="1" x14ac:dyDescent="0.4">
      <c r="A37" s="5" t="s">
        <v>53</v>
      </c>
      <c r="B37" s="2">
        <v>3</v>
      </c>
    </row>
    <row r="38" spans="1:2" ht="21.5" thickBot="1" x14ac:dyDescent="0.4">
      <c r="A38" s="5" t="s">
        <v>67</v>
      </c>
      <c r="B38" s="2">
        <v>1</v>
      </c>
    </row>
    <row r="39" spans="1:2" ht="15" thickBot="1" x14ac:dyDescent="0.4">
      <c r="A39" s="5" t="s">
        <v>21</v>
      </c>
      <c r="B39" s="2">
        <v>142</v>
      </c>
    </row>
    <row r="40" spans="1:2" ht="15" thickBot="1" x14ac:dyDescent="0.4">
      <c r="A40" s="5" t="s">
        <v>46</v>
      </c>
      <c r="B40" s="2">
        <v>51</v>
      </c>
    </row>
    <row r="41" spans="1:2" ht="15" thickBot="1" x14ac:dyDescent="0.4">
      <c r="A41" s="5" t="s">
        <v>37</v>
      </c>
      <c r="B41" s="2">
        <v>29</v>
      </c>
    </row>
    <row r="42" spans="1:2" ht="15" thickBot="1" x14ac:dyDescent="0.4">
      <c r="A42" s="5" t="s">
        <v>19</v>
      </c>
      <c r="B42" s="2">
        <v>179</v>
      </c>
    </row>
    <row r="43" spans="1:2" ht="15" thickBot="1" x14ac:dyDescent="0.4">
      <c r="A43" s="5" t="s">
        <v>65</v>
      </c>
      <c r="B43" s="2">
        <v>21</v>
      </c>
    </row>
    <row r="44" spans="1:2" ht="15" thickBot="1" x14ac:dyDescent="0.4">
      <c r="A44" s="5" t="s">
        <v>40</v>
      </c>
      <c r="B44" s="2">
        <v>27</v>
      </c>
    </row>
    <row r="45" spans="1:2" ht="15" thickBot="1" x14ac:dyDescent="0.4">
      <c r="A45" s="5" t="s">
        <v>25</v>
      </c>
      <c r="B45" s="2">
        <v>48</v>
      </c>
    </row>
    <row r="46" spans="1:2" ht="15" thickBot="1" x14ac:dyDescent="0.4">
      <c r="A46" s="5" t="s">
        <v>54</v>
      </c>
      <c r="B46" s="2">
        <v>4</v>
      </c>
    </row>
    <row r="47" spans="1:2" ht="15" thickBot="1" x14ac:dyDescent="0.4">
      <c r="A47" s="5" t="s">
        <v>20</v>
      </c>
      <c r="B47" s="2">
        <v>65</v>
      </c>
    </row>
    <row r="48" spans="1:2" ht="15" thickBot="1" x14ac:dyDescent="0.4">
      <c r="A48" s="5" t="s">
        <v>15</v>
      </c>
      <c r="B48" s="2">
        <v>151</v>
      </c>
    </row>
    <row r="49" spans="1:2" ht="21.5" thickBot="1" x14ac:dyDescent="0.4">
      <c r="A49" s="5" t="s">
        <v>66</v>
      </c>
      <c r="B49" s="2">
        <v>1</v>
      </c>
    </row>
    <row r="50" spans="1:2" ht="15" thickBot="1" x14ac:dyDescent="0.4">
      <c r="A50" s="5" t="s">
        <v>28</v>
      </c>
      <c r="B50" s="2">
        <v>13</v>
      </c>
    </row>
    <row r="51" spans="1:2" ht="15" thickBot="1" x14ac:dyDescent="0.4">
      <c r="A51" s="5" t="s">
        <v>48</v>
      </c>
      <c r="B51" s="2">
        <v>23</v>
      </c>
    </row>
    <row r="52" spans="1:2" ht="15" thickBot="1" x14ac:dyDescent="0.4">
      <c r="A52" s="5" t="s">
        <v>29</v>
      </c>
      <c r="B52" s="2">
        <v>54</v>
      </c>
    </row>
    <row r="53" spans="1:2" ht="15" thickBot="1" x14ac:dyDescent="0.4">
      <c r="A53" s="5" t="s">
        <v>9</v>
      </c>
      <c r="B53" s="2">
        <v>381</v>
      </c>
    </row>
    <row r="54" spans="1:2" ht="15" thickBot="1" x14ac:dyDescent="0.4">
      <c r="A54" s="5" t="s">
        <v>56</v>
      </c>
      <c r="B54" s="2">
        <v>4</v>
      </c>
    </row>
    <row r="55" spans="1:2" ht="15" thickBot="1" x14ac:dyDescent="0.4">
      <c r="A55" s="5" t="s">
        <v>22</v>
      </c>
      <c r="B55" s="2">
        <v>77</v>
      </c>
    </row>
    <row r="56" spans="1:2" ht="15" thickBot="1" x14ac:dyDescent="0.4">
      <c r="A56" s="16" t="s">
        <v>55</v>
      </c>
      <c r="B56" s="17"/>
    </row>
  </sheetData>
  <autoFilter ref="A1:D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opLeftCell="A13" workbookViewId="0">
      <selection activeCell="J39" sqref="J39"/>
    </sheetView>
  </sheetViews>
  <sheetFormatPr defaultRowHeight="12.5" x14ac:dyDescent="0.35"/>
  <cols>
    <col min="1" max="2" width="16.6328125" style="39" bestFit="1" customWidth="1"/>
    <col min="3" max="3" width="10" style="39" bestFit="1" customWidth="1"/>
    <col min="4" max="16384" width="8.7265625" style="39"/>
  </cols>
  <sheetData>
    <row r="1" spans="1:3" x14ac:dyDescent="0.35">
      <c r="A1" s="39" t="s">
        <v>97</v>
      </c>
      <c r="C1" s="39" t="s">
        <v>96</v>
      </c>
    </row>
    <row r="2" spans="1:3" x14ac:dyDescent="0.35">
      <c r="A2" s="39" t="s">
        <v>36</v>
      </c>
      <c r="B2" s="39" t="s">
        <v>36</v>
      </c>
      <c r="C2" s="39">
        <v>52</v>
      </c>
    </row>
    <row r="3" spans="1:3" x14ac:dyDescent="0.35">
      <c r="B3" s="39" t="s">
        <v>52</v>
      </c>
      <c r="C3" s="39">
        <v>6</v>
      </c>
    </row>
    <row r="4" spans="1:3" x14ac:dyDescent="0.35">
      <c r="A4" s="39" t="s">
        <v>33</v>
      </c>
      <c r="B4" s="39" t="s">
        <v>33</v>
      </c>
      <c r="C4" s="39">
        <v>65</v>
      </c>
    </row>
    <row r="5" spans="1:3" x14ac:dyDescent="0.35">
      <c r="A5" s="39" t="s">
        <v>34</v>
      </c>
      <c r="B5" s="39" t="s">
        <v>34</v>
      </c>
      <c r="C5" s="39">
        <v>16</v>
      </c>
    </row>
    <row r="6" spans="1:3" x14ac:dyDescent="0.35">
      <c r="A6" s="39" t="s">
        <v>10</v>
      </c>
      <c r="B6" s="39" t="s">
        <v>10</v>
      </c>
      <c r="C6" s="39">
        <v>387</v>
      </c>
    </row>
    <row r="7" spans="1:3" x14ac:dyDescent="0.35">
      <c r="A7" s="39" t="s">
        <v>18</v>
      </c>
      <c r="B7" s="39" t="s">
        <v>18</v>
      </c>
      <c r="C7" s="39">
        <v>150</v>
      </c>
    </row>
    <row r="8" spans="1:3" x14ac:dyDescent="0.35">
      <c r="A8" s="39" t="s">
        <v>23</v>
      </c>
      <c r="B8" s="39" t="s">
        <v>23</v>
      </c>
      <c r="C8" s="39">
        <v>206</v>
      </c>
    </row>
    <row r="9" spans="1:3" x14ac:dyDescent="0.35">
      <c r="A9" s="39" t="s">
        <v>43</v>
      </c>
      <c r="B9" s="39" t="s">
        <v>43</v>
      </c>
      <c r="C9" s="39">
        <v>15</v>
      </c>
    </row>
    <row r="10" spans="1:3" x14ac:dyDescent="0.35">
      <c r="A10" s="39" t="s">
        <v>95</v>
      </c>
      <c r="B10" s="39" t="s">
        <v>63</v>
      </c>
      <c r="C10" s="39">
        <v>24</v>
      </c>
    </row>
    <row r="11" spans="1:3" x14ac:dyDescent="0.35">
      <c r="A11" s="39" t="s">
        <v>13</v>
      </c>
      <c r="B11" s="39" t="s">
        <v>13</v>
      </c>
      <c r="C11" s="39">
        <v>254</v>
      </c>
    </row>
    <row r="12" spans="1:3" x14ac:dyDescent="0.35">
      <c r="A12" s="39" t="s">
        <v>16</v>
      </c>
      <c r="B12" s="39" t="s">
        <v>16</v>
      </c>
      <c r="C12" s="39">
        <v>294</v>
      </c>
    </row>
    <row r="13" spans="1:3" x14ac:dyDescent="0.35">
      <c r="A13" s="39" t="s">
        <v>64</v>
      </c>
      <c r="B13" s="39" t="s">
        <v>64</v>
      </c>
      <c r="C13" s="39">
        <v>4</v>
      </c>
    </row>
    <row r="14" spans="1:3" x14ac:dyDescent="0.35">
      <c r="B14" s="39" t="s">
        <v>47</v>
      </c>
      <c r="C14" s="39">
        <v>5</v>
      </c>
    </row>
    <row r="15" spans="1:3" x14ac:dyDescent="0.35">
      <c r="A15" s="39" t="s">
        <v>49</v>
      </c>
      <c r="B15" s="39" t="s">
        <v>49</v>
      </c>
      <c r="C15" s="39">
        <v>13</v>
      </c>
    </row>
    <row r="16" spans="1:3" x14ac:dyDescent="0.35">
      <c r="A16" s="39" t="s">
        <v>12</v>
      </c>
      <c r="B16" s="39" t="s">
        <v>12</v>
      </c>
      <c r="C16" s="39">
        <v>307</v>
      </c>
    </row>
    <row r="17" spans="1:3" x14ac:dyDescent="0.35">
      <c r="A17" s="39" t="s">
        <v>27</v>
      </c>
      <c r="B17" s="39" t="s">
        <v>27</v>
      </c>
      <c r="C17" s="39">
        <v>139</v>
      </c>
    </row>
    <row r="18" spans="1:3" x14ac:dyDescent="0.35">
      <c r="A18" s="39" t="s">
        <v>41</v>
      </c>
      <c r="B18" s="39" t="s">
        <v>41</v>
      </c>
      <c r="C18" s="39">
        <v>25</v>
      </c>
    </row>
    <row r="19" spans="1:3" x14ac:dyDescent="0.35">
      <c r="A19" s="39" t="s">
        <v>45</v>
      </c>
      <c r="B19" s="39" t="s">
        <v>45</v>
      </c>
      <c r="C19" s="39">
        <v>25</v>
      </c>
    </row>
    <row r="20" spans="1:3" x14ac:dyDescent="0.35">
      <c r="A20" s="39" t="s">
        <v>38</v>
      </c>
      <c r="B20" s="39" t="s">
        <v>38</v>
      </c>
      <c r="C20" s="39">
        <v>59</v>
      </c>
    </row>
    <row r="21" spans="1:3" x14ac:dyDescent="0.35">
      <c r="A21" s="39" t="s">
        <v>14</v>
      </c>
      <c r="B21" s="39" t="s">
        <v>14</v>
      </c>
      <c r="C21" s="39">
        <v>512</v>
      </c>
    </row>
    <row r="22" spans="1:3" x14ac:dyDescent="0.35">
      <c r="B22" s="39" t="s">
        <v>39</v>
      </c>
      <c r="C22" s="39">
        <v>10</v>
      </c>
    </row>
    <row r="23" spans="1:3" x14ac:dyDescent="0.35">
      <c r="A23" s="39" t="s">
        <v>26</v>
      </c>
      <c r="B23" s="39" t="s">
        <v>26</v>
      </c>
      <c r="C23" s="39">
        <v>91</v>
      </c>
    </row>
    <row r="24" spans="1:3" x14ac:dyDescent="0.35">
      <c r="A24" s="39" t="s">
        <v>17</v>
      </c>
      <c r="B24" s="39" t="s">
        <v>17</v>
      </c>
      <c r="C24" s="39">
        <v>260</v>
      </c>
    </row>
    <row r="25" spans="1:3" x14ac:dyDescent="0.35">
      <c r="A25" s="39" t="s">
        <v>11</v>
      </c>
      <c r="B25" s="39" t="s">
        <v>11</v>
      </c>
      <c r="C25" s="39">
        <v>727</v>
      </c>
    </row>
    <row r="26" spans="1:3" x14ac:dyDescent="0.35">
      <c r="A26" s="39" t="s">
        <v>32</v>
      </c>
      <c r="B26" s="39" t="s">
        <v>32</v>
      </c>
      <c r="C26" s="39">
        <v>30</v>
      </c>
    </row>
    <row r="27" spans="1:3" x14ac:dyDescent="0.35">
      <c r="A27" s="39" t="s">
        <v>30</v>
      </c>
      <c r="B27" s="39" t="s">
        <v>30</v>
      </c>
      <c r="C27" s="39">
        <v>51</v>
      </c>
    </row>
    <row r="28" spans="1:3" x14ac:dyDescent="0.35">
      <c r="A28" s="39" t="s">
        <v>35</v>
      </c>
      <c r="B28" s="39" t="s">
        <v>35</v>
      </c>
      <c r="C28" s="39">
        <v>52</v>
      </c>
    </row>
    <row r="29" spans="1:3" x14ac:dyDescent="0.35">
      <c r="B29" s="39" t="s">
        <v>51</v>
      </c>
      <c r="C29" s="39">
        <v>6</v>
      </c>
    </row>
    <row r="30" spans="1:3" x14ac:dyDescent="0.35">
      <c r="B30" s="39" t="s">
        <v>50</v>
      </c>
      <c r="C30" s="39">
        <v>8</v>
      </c>
    </row>
    <row r="31" spans="1:3" x14ac:dyDescent="0.35">
      <c r="A31" s="39" t="s">
        <v>31</v>
      </c>
      <c r="B31" s="39" t="s">
        <v>31</v>
      </c>
      <c r="C31" s="39">
        <v>46</v>
      </c>
    </row>
    <row r="32" spans="1:3" x14ac:dyDescent="0.35">
      <c r="A32" s="39" t="s">
        <v>42</v>
      </c>
      <c r="B32" s="39" t="s">
        <v>42</v>
      </c>
      <c r="C32" s="39">
        <v>9</v>
      </c>
    </row>
    <row r="33" spans="1:3" x14ac:dyDescent="0.35">
      <c r="A33" s="39" t="s">
        <v>8</v>
      </c>
      <c r="B33" s="39" t="s">
        <v>8</v>
      </c>
      <c r="C33" s="39">
        <v>1003</v>
      </c>
    </row>
    <row r="34" spans="1:3" x14ac:dyDescent="0.35">
      <c r="A34" s="39" t="s">
        <v>44</v>
      </c>
      <c r="B34" s="39" t="s">
        <v>44</v>
      </c>
      <c r="C34" s="39">
        <v>12</v>
      </c>
    </row>
    <row r="35" spans="1:3" x14ac:dyDescent="0.35">
      <c r="A35" s="39" t="s">
        <v>7</v>
      </c>
      <c r="B35" s="39" t="s">
        <v>7</v>
      </c>
      <c r="C35" s="39">
        <v>4758</v>
      </c>
    </row>
    <row r="36" spans="1:3" x14ac:dyDescent="0.35">
      <c r="A36" s="39" t="s">
        <v>24</v>
      </c>
      <c r="B36" s="39" t="s">
        <v>24</v>
      </c>
      <c r="C36" s="39">
        <v>48</v>
      </c>
    </row>
    <row r="37" spans="1:3" x14ac:dyDescent="0.35">
      <c r="B37" s="39" t="s">
        <v>53</v>
      </c>
      <c r="C37" s="39">
        <v>3</v>
      </c>
    </row>
    <row r="38" spans="1:3" x14ac:dyDescent="0.35">
      <c r="A38" s="39" t="s">
        <v>21</v>
      </c>
      <c r="B38" s="39" t="s">
        <v>21</v>
      </c>
      <c r="C38" s="39">
        <v>142</v>
      </c>
    </row>
    <row r="39" spans="1:3" x14ac:dyDescent="0.35">
      <c r="A39" s="39" t="s">
        <v>46</v>
      </c>
      <c r="B39" s="39" t="s">
        <v>46</v>
      </c>
      <c r="C39" s="39">
        <v>51</v>
      </c>
    </row>
    <row r="40" spans="1:3" x14ac:dyDescent="0.35">
      <c r="A40" s="39" t="s">
        <v>37</v>
      </c>
      <c r="B40" s="39" t="s">
        <v>37</v>
      </c>
      <c r="C40" s="39">
        <v>29</v>
      </c>
    </row>
    <row r="41" spans="1:3" x14ac:dyDescent="0.35">
      <c r="A41" s="39" t="s">
        <v>19</v>
      </c>
      <c r="B41" s="39" t="s">
        <v>19</v>
      </c>
      <c r="C41" s="39">
        <v>179</v>
      </c>
    </row>
    <row r="42" spans="1:3" x14ac:dyDescent="0.35">
      <c r="A42" s="39" t="s">
        <v>65</v>
      </c>
      <c r="B42" s="39" t="s">
        <v>65</v>
      </c>
      <c r="C42" s="39">
        <v>21</v>
      </c>
    </row>
    <row r="43" spans="1:3" x14ac:dyDescent="0.35">
      <c r="B43" s="39" t="s">
        <v>40</v>
      </c>
      <c r="C43" s="39">
        <v>27</v>
      </c>
    </row>
    <row r="44" spans="1:3" x14ac:dyDescent="0.35">
      <c r="A44" s="39" t="s">
        <v>25</v>
      </c>
      <c r="B44" s="39" t="s">
        <v>25</v>
      </c>
      <c r="C44" s="39">
        <v>48</v>
      </c>
    </row>
    <row r="45" spans="1:3" x14ac:dyDescent="0.35">
      <c r="A45" s="39" t="s">
        <v>54</v>
      </c>
      <c r="B45" s="39" t="s">
        <v>54</v>
      </c>
      <c r="C45" s="39">
        <v>4</v>
      </c>
    </row>
    <row r="46" spans="1:3" x14ac:dyDescent="0.35">
      <c r="A46" s="39" t="s">
        <v>20</v>
      </c>
      <c r="B46" s="39" t="s">
        <v>20</v>
      </c>
      <c r="C46" s="39">
        <v>65</v>
      </c>
    </row>
    <row r="47" spans="1:3" x14ac:dyDescent="0.35">
      <c r="A47" s="39" t="s">
        <v>15</v>
      </c>
      <c r="B47" s="39" t="s">
        <v>15</v>
      </c>
      <c r="C47" s="39">
        <v>151</v>
      </c>
    </row>
    <row r="48" spans="1:3" x14ac:dyDescent="0.35">
      <c r="A48" s="39" t="s">
        <v>28</v>
      </c>
      <c r="B48" s="39" t="s">
        <v>28</v>
      </c>
      <c r="C48" s="39">
        <v>13</v>
      </c>
    </row>
    <row r="49" spans="1:3" x14ac:dyDescent="0.35">
      <c r="A49" s="39" t="s">
        <v>48</v>
      </c>
      <c r="B49" s="39" t="s">
        <v>48</v>
      </c>
      <c r="C49" s="39">
        <v>23</v>
      </c>
    </row>
    <row r="50" spans="1:3" x14ac:dyDescent="0.35">
      <c r="A50" s="39" t="s">
        <v>29</v>
      </c>
      <c r="B50" s="39" t="s">
        <v>29</v>
      </c>
      <c r="C50" s="39">
        <v>54</v>
      </c>
    </row>
    <row r="51" spans="1:3" x14ac:dyDescent="0.35">
      <c r="A51" s="39" t="s">
        <v>9</v>
      </c>
      <c r="B51" s="39" t="s">
        <v>9</v>
      </c>
      <c r="C51" s="39">
        <v>381</v>
      </c>
    </row>
    <row r="52" spans="1:3" x14ac:dyDescent="0.35">
      <c r="B52" s="39" t="s">
        <v>56</v>
      </c>
      <c r="C52" s="39">
        <v>4</v>
      </c>
    </row>
    <row r="53" spans="1:3" x14ac:dyDescent="0.35">
      <c r="A53" s="39" t="s">
        <v>22</v>
      </c>
      <c r="B53" s="39" t="s">
        <v>22</v>
      </c>
      <c r="C53" s="39">
        <v>77</v>
      </c>
    </row>
    <row r="54" spans="1:3" x14ac:dyDescent="0.35">
      <c r="A54" s="39" t="s">
        <v>55</v>
      </c>
      <c r="B54" s="39" t="s">
        <v>55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2020-04-07T21:26:49Z</dcterms:modified>
</cp:coreProperties>
</file>