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" documentId="8_{304FB854-D42F-4D93-A99F-036320EA0440}" xr6:coauthVersionLast="45" xr6:coauthVersionMax="45" xr10:uidLastSave="{640DFA25-D860-4139-83E1-C494AAC52E26}"/>
  <bookViews>
    <workbookView xWindow="13620" yWindow="-18555" windowWidth="22485" windowHeight="16485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Updates'!$A$1:$V$55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8" i="3" l="1"/>
  <c r="O27" i="3"/>
  <c r="O42" i="3"/>
  <c r="O43" i="3"/>
  <c r="O50" i="3"/>
  <c r="D57" i="3"/>
  <c r="B57" i="3"/>
  <c r="I57" i="3"/>
  <c r="F57" i="3"/>
  <c r="N33" i="3"/>
  <c r="O33" i="3" s="1"/>
  <c r="N24" i="3"/>
  <c r="N16" i="3"/>
  <c r="N6" i="3"/>
  <c r="O6" i="3" s="1"/>
  <c r="N42" i="3"/>
  <c r="N25" i="3"/>
  <c r="O8" i="3" s="1"/>
  <c r="N11" i="3"/>
  <c r="O11" i="3" s="1"/>
  <c r="N48" i="3"/>
  <c r="N8" i="3"/>
  <c r="N12" i="3"/>
  <c r="O12" i="3" s="1"/>
  <c r="N21" i="3"/>
  <c r="N23" i="3"/>
  <c r="N17" i="3"/>
  <c r="N39" i="3"/>
  <c r="O16" i="3" s="1"/>
  <c r="N52" i="3"/>
  <c r="N7" i="3"/>
  <c r="N53" i="3"/>
  <c r="N47" i="3"/>
  <c r="N36" i="3"/>
  <c r="O21" i="3" s="1"/>
  <c r="N18" i="3"/>
  <c r="N44" i="3"/>
  <c r="N4" i="3"/>
  <c r="O24" i="3" s="1"/>
  <c r="N26" i="3"/>
  <c r="O26" i="3" s="1"/>
  <c r="N28" i="3"/>
  <c r="N55" i="3"/>
  <c r="N2" i="3"/>
  <c r="O2" i="3" s="1"/>
  <c r="N27" i="3"/>
  <c r="O29" i="3" s="1"/>
  <c r="N30" i="3"/>
  <c r="O30" i="3" s="1"/>
  <c r="N45" i="3"/>
  <c r="N19" i="3"/>
  <c r="O32" i="3" s="1"/>
  <c r="N20" i="3"/>
  <c r="N9" i="3"/>
  <c r="O9" i="3" s="1"/>
  <c r="N50" i="3"/>
  <c r="N10" i="3"/>
  <c r="O36" i="3" s="1"/>
  <c r="N31" i="3"/>
  <c r="N34" i="3"/>
  <c r="N40" i="3"/>
  <c r="N5" i="3"/>
  <c r="O40" i="3" s="1"/>
  <c r="N46" i="3"/>
  <c r="N41" i="3"/>
  <c r="O41" i="3" s="1"/>
  <c r="N32" i="3"/>
  <c r="N15" i="3"/>
  <c r="O44" i="3" s="1"/>
  <c r="N37" i="3"/>
  <c r="O45" i="3" s="1"/>
  <c r="N22" i="3"/>
  <c r="N54" i="3"/>
  <c r="N51" i="3"/>
  <c r="N56" i="3"/>
  <c r="N14" i="3"/>
  <c r="N29" i="3"/>
  <c r="N3" i="3"/>
  <c r="N13" i="3"/>
  <c r="O53" i="3" s="1"/>
  <c r="N38" i="3"/>
  <c r="O54" i="3" s="1"/>
  <c r="N43" i="3"/>
  <c r="O55" i="3" s="1"/>
  <c r="N49" i="3"/>
  <c r="N35" i="3"/>
  <c r="O35" i="3" s="1"/>
  <c r="M10" i="3"/>
  <c r="O25" i="3" l="1"/>
  <c r="O19" i="3"/>
  <c r="O48" i="3"/>
  <c r="O47" i="3"/>
  <c r="O39" i="3"/>
  <c r="O31" i="3"/>
  <c r="O23" i="3"/>
  <c r="O15" i="3"/>
  <c r="O7" i="3"/>
  <c r="O17" i="3"/>
  <c r="O56" i="3"/>
  <c r="O46" i="3"/>
  <c r="O38" i="3"/>
  <c r="O22" i="3"/>
  <c r="O14" i="3"/>
  <c r="O34" i="3"/>
  <c r="O37" i="3"/>
  <c r="O13" i="3"/>
  <c r="O5" i="3"/>
  <c r="O51" i="3"/>
  <c r="O10" i="3"/>
  <c r="O52" i="3"/>
  <c r="O28" i="3"/>
  <c r="O20" i="3"/>
  <c r="O4" i="3"/>
  <c r="N57" i="3"/>
  <c r="O49" i="3"/>
  <c r="O3" i="3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L10" i="3" l="1"/>
  <c r="L25" i="3"/>
  <c r="L41" i="3"/>
  <c r="L34" i="3"/>
  <c r="L3" i="3"/>
  <c r="L2" i="3"/>
  <c r="L33" i="3"/>
  <c r="L55" i="3"/>
  <c r="L30" i="3"/>
  <c r="L26" i="3"/>
  <c r="L39" i="3"/>
  <c r="L43" i="3"/>
  <c r="L46" i="3"/>
  <c r="L16" i="3"/>
  <c r="L53" i="3"/>
  <c r="L42" i="3"/>
  <c r="L38" i="3"/>
  <c r="L49" i="3"/>
  <c r="L45" i="3"/>
  <c r="L31" i="3"/>
  <c r="L8" i="3"/>
  <c r="L19" i="3"/>
  <c r="L22" i="3"/>
  <c r="L29" i="3"/>
  <c r="L48" i="3"/>
  <c r="L23" i="3"/>
  <c r="L4" i="3"/>
  <c r="L13" i="3"/>
  <c r="L54" i="3"/>
  <c r="L24" i="3"/>
  <c r="L47" i="3"/>
  <c r="L40" i="3"/>
  <c r="L5" i="3"/>
  <c r="L7" i="3"/>
  <c r="L18" i="3"/>
  <c r="L12" i="3"/>
  <c r="L44" i="3"/>
  <c r="L17" i="3"/>
  <c r="L14" i="3"/>
  <c r="L9" i="3"/>
  <c r="L20" i="3"/>
  <c r="L37" i="3"/>
  <c r="L51" i="3"/>
  <c r="L35" i="3"/>
  <c r="L56" i="3"/>
  <c r="L36" i="3"/>
  <c r="L15" i="3"/>
  <c r="L21" i="3"/>
  <c r="L50" i="3"/>
  <c r="L27" i="3"/>
  <c r="L28" i="3"/>
  <c r="L32" i="3"/>
  <c r="L6" i="3"/>
  <c r="L52" i="3"/>
  <c r="M17" i="3" l="1"/>
  <c r="M29" i="3"/>
  <c r="M45" i="3"/>
  <c r="M37" i="3"/>
  <c r="M33" i="3"/>
  <c r="M27" i="3"/>
  <c r="M14" i="3"/>
  <c r="M46" i="3"/>
  <c r="M19" i="3"/>
  <c r="M44" i="3"/>
  <c r="M23" i="3"/>
  <c r="M49" i="3"/>
  <c r="M48" i="3"/>
  <c r="M6" i="3"/>
  <c r="M11" i="3"/>
  <c r="M39" i="3"/>
  <c r="M8" i="3"/>
  <c r="M50" i="3"/>
  <c r="M25" i="3"/>
  <c r="M20" i="3"/>
  <c r="M31" i="3"/>
  <c r="M2" i="3"/>
  <c r="M18" i="3"/>
  <c r="M16" i="3"/>
  <c r="M43" i="3"/>
  <c r="M15" i="3"/>
  <c r="M30" i="3"/>
  <c r="M54" i="3"/>
  <c r="M13" i="3"/>
  <c r="M55" i="3"/>
  <c r="M7" i="3"/>
  <c r="M4" i="3"/>
  <c r="M56" i="3"/>
  <c r="M47" i="3"/>
  <c r="M21" i="3"/>
  <c r="M28" i="3"/>
  <c r="M5" i="3"/>
  <c r="M38" i="3"/>
  <c r="M42" i="3"/>
  <c r="M52" i="3"/>
  <c r="M12" i="3"/>
  <c r="M36" i="3"/>
  <c r="M24" i="3"/>
  <c r="M40" i="3"/>
  <c r="M22" i="3"/>
  <c r="M32" i="3"/>
  <c r="M35" i="3"/>
  <c r="M51" i="3"/>
  <c r="M3" i="3"/>
  <c r="M26" i="3"/>
  <c r="M9" i="3"/>
  <c r="M41" i="3"/>
  <c r="M53" i="3"/>
  <c r="M34" i="3"/>
  <c r="L11" i="3" l="1"/>
  <c r="N5" i="1" l="1"/>
  <c r="O5" i="1" s="1"/>
  <c r="N6" i="1"/>
  <c r="O6" i="1" s="1"/>
  <c r="N7" i="1"/>
  <c r="O7" i="1" s="1"/>
  <c r="N8" i="1"/>
  <c r="O8" i="1" s="1"/>
  <c r="N9" i="1"/>
  <c r="N10" i="1"/>
  <c r="N11" i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N27" i="1"/>
  <c r="N28" i="1"/>
  <c r="O28" i="1" s="1"/>
  <c r="N29" i="1"/>
  <c r="O29" i="1" s="1"/>
  <c r="N30" i="1"/>
  <c r="O30" i="1" s="1"/>
  <c r="N31" i="1"/>
  <c r="N32" i="1"/>
  <c r="O32" i="1" s="1"/>
  <c r="N33" i="1"/>
  <c r="N34" i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N43" i="1"/>
  <c r="N44" i="1"/>
  <c r="O44" i="1" s="1"/>
  <c r="N45" i="1"/>
  <c r="O45" i="1" s="1"/>
  <c r="N46" i="1"/>
  <c r="O46" i="1" s="1"/>
  <c r="N47" i="1"/>
  <c r="O47" i="1" s="1"/>
  <c r="N48" i="1"/>
  <c r="O48" i="1" s="1"/>
  <c r="N49" i="1"/>
  <c r="N50" i="1"/>
  <c r="N51" i="1"/>
  <c r="N52" i="1"/>
  <c r="O52" i="1" s="1"/>
  <c r="N53" i="1"/>
  <c r="O53" i="1" s="1"/>
  <c r="O50" i="1" l="1"/>
  <c r="O31" i="1"/>
  <c r="O49" i="1"/>
  <c r="O34" i="1"/>
  <c r="O11" i="1"/>
  <c r="O33" i="1"/>
  <c r="O26" i="1"/>
  <c r="O18" i="1"/>
  <c r="O9" i="1"/>
  <c r="O42" i="1"/>
  <c r="O27" i="1"/>
  <c r="O51" i="1"/>
  <c r="O43" i="1"/>
  <c r="O10" i="1"/>
  <c r="U2" i="1"/>
  <c r="N54" i="1" l="1"/>
  <c r="O54" i="1" l="1"/>
  <c r="U14" i="1"/>
  <c r="V14" i="1" s="1"/>
  <c r="U48" i="1"/>
  <c r="V48" i="1" s="1"/>
  <c r="U50" i="1"/>
  <c r="V50" i="1" s="1"/>
  <c r="U25" i="1"/>
  <c r="V25" i="1" s="1"/>
  <c r="U20" i="1"/>
  <c r="V20" i="1" s="1"/>
  <c r="U27" i="1"/>
  <c r="V27" i="1" s="1"/>
  <c r="U37" i="1"/>
  <c r="V37" i="1" s="1"/>
  <c r="U32" i="1"/>
  <c r="V32" i="1" s="1"/>
  <c r="U36" i="1"/>
  <c r="V36" i="1" s="1"/>
  <c r="U30" i="1"/>
  <c r="V30" i="1" s="1"/>
  <c r="U21" i="1"/>
  <c r="V21" i="1" s="1"/>
  <c r="U23" i="1"/>
  <c r="V23" i="1" s="1"/>
  <c r="U18" i="1"/>
  <c r="V18" i="1" s="1"/>
  <c r="U6" i="1"/>
  <c r="V6" i="1" s="1"/>
  <c r="U22" i="1"/>
  <c r="V22" i="1" s="1"/>
  <c r="U38" i="1"/>
  <c r="V38" i="1" s="1"/>
  <c r="U47" i="1"/>
  <c r="V47" i="1" s="1"/>
  <c r="U13" i="1"/>
  <c r="V13" i="1" s="1"/>
  <c r="U29" i="1"/>
  <c r="V29" i="1" s="1"/>
  <c r="U45" i="1"/>
  <c r="V45" i="1" s="1"/>
  <c r="U8" i="1"/>
  <c r="V8" i="1" s="1"/>
  <c r="U24" i="1"/>
  <c r="V24" i="1" s="1"/>
  <c r="U53" i="1"/>
  <c r="V53" i="1" s="1"/>
  <c r="U31" i="1"/>
  <c r="V31" i="1" s="1"/>
  <c r="U26" i="1"/>
  <c r="V26" i="1" s="1"/>
  <c r="U17" i="1"/>
  <c r="V17" i="1" s="1"/>
  <c r="U51" i="1"/>
  <c r="V51" i="1" s="1"/>
  <c r="U46" i="1"/>
  <c r="V46" i="1" s="1"/>
  <c r="U5" i="1"/>
  <c r="V5" i="1" s="1"/>
  <c r="U16" i="1"/>
  <c r="V16" i="1" s="1"/>
  <c r="U7" i="1"/>
  <c r="V7" i="1" s="1"/>
  <c r="U39" i="1"/>
  <c r="V39" i="1" s="1"/>
  <c r="U34" i="1"/>
  <c r="V34" i="1" s="1"/>
  <c r="U9" i="1"/>
  <c r="V9" i="1" s="1"/>
  <c r="U41" i="1"/>
  <c r="V41" i="1" s="1"/>
  <c r="U52" i="1"/>
  <c r="V52" i="1" s="1"/>
  <c r="U11" i="1"/>
  <c r="V11" i="1" s="1"/>
  <c r="U43" i="1"/>
  <c r="V43" i="1" s="1"/>
  <c r="U40" i="1"/>
  <c r="V40" i="1" s="1"/>
  <c r="U15" i="1"/>
  <c r="V15" i="1" s="1"/>
  <c r="U49" i="1"/>
  <c r="V49" i="1" s="1"/>
  <c r="U10" i="1"/>
  <c r="V10" i="1" s="1"/>
  <c r="U42" i="1"/>
  <c r="V42" i="1" s="1"/>
  <c r="U33" i="1"/>
  <c r="V33" i="1" s="1"/>
  <c r="U12" i="1"/>
  <c r="V12" i="1" s="1"/>
  <c r="U44" i="1"/>
  <c r="V44" i="1" s="1"/>
  <c r="U19" i="1"/>
  <c r="V19" i="1" s="1"/>
  <c r="U35" i="1"/>
  <c r="V35" i="1" s="1"/>
  <c r="U28" i="1"/>
  <c r="V28" i="1" s="1"/>
  <c r="S42" i="1"/>
  <c r="S26" i="1"/>
  <c r="S53" i="1"/>
  <c r="S45" i="1"/>
  <c r="S37" i="1"/>
  <c r="S29" i="1"/>
  <c r="S21" i="1"/>
  <c r="S13" i="1"/>
  <c r="S5" i="1"/>
  <c r="S47" i="1"/>
  <c r="S39" i="1"/>
  <c r="S31" i="1"/>
  <c r="S23" i="1"/>
  <c r="S15" i="1"/>
  <c r="S7" i="1"/>
  <c r="S18" i="1"/>
  <c r="S10" i="1"/>
  <c r="S52" i="1"/>
  <c r="S44" i="1"/>
  <c r="S36" i="1"/>
  <c r="S20" i="1"/>
  <c r="S12" i="1"/>
  <c r="S49" i="1"/>
  <c r="S41" i="1"/>
  <c r="S33" i="1"/>
  <c r="S25" i="1"/>
  <c r="S17" i="1"/>
  <c r="S9" i="1"/>
  <c r="S34" i="1"/>
  <c r="S46" i="1"/>
  <c r="S30" i="1"/>
  <c r="S14" i="1"/>
  <c r="S6" i="1"/>
  <c r="S43" i="1"/>
  <c r="S35" i="1"/>
  <c r="S27" i="1"/>
  <c r="S19" i="1"/>
  <c r="S11" i="1"/>
  <c r="S50" i="1"/>
  <c r="S38" i="1"/>
  <c r="S22" i="1"/>
  <c r="S51" i="1"/>
  <c r="S54" i="1" s="1"/>
  <c r="S48" i="1"/>
  <c r="S40" i="1"/>
  <c r="S32" i="1"/>
  <c r="S24" i="1"/>
  <c r="S16" i="1"/>
  <c r="S28" i="1"/>
  <c r="S8" i="1"/>
  <c r="T47" i="1"/>
  <c r="T51" i="1"/>
  <c r="T54" i="1" s="1"/>
  <c r="T50" i="1"/>
  <c r="T42" i="1"/>
  <c r="T34" i="1"/>
  <c r="T26" i="1"/>
  <c r="T18" i="1"/>
  <c r="T10" i="1"/>
  <c r="T23" i="1"/>
  <c r="T52" i="1"/>
  <c r="T20" i="1"/>
  <c r="T12" i="1"/>
  <c r="T44" i="1"/>
  <c r="T36" i="1"/>
  <c r="T49" i="1"/>
  <c r="T41" i="1"/>
  <c r="T33" i="1"/>
  <c r="T25" i="1"/>
  <c r="T17" i="1"/>
  <c r="T9" i="1"/>
  <c r="T39" i="1"/>
  <c r="T15" i="1"/>
  <c r="T7" i="1"/>
  <c r="T46" i="1"/>
  <c r="T38" i="1"/>
  <c r="T30" i="1"/>
  <c r="T22" i="1"/>
  <c r="T14" i="1"/>
  <c r="T6" i="1"/>
  <c r="T35" i="1"/>
  <c r="T19" i="1"/>
  <c r="T48" i="1"/>
  <c r="T40" i="1"/>
  <c r="T32" i="1"/>
  <c r="T24" i="1"/>
  <c r="T16" i="1"/>
  <c r="T8" i="1"/>
  <c r="T31" i="1"/>
  <c r="T43" i="1"/>
  <c r="T27" i="1"/>
  <c r="T11" i="1"/>
  <c r="T53" i="1"/>
  <c r="T45" i="1"/>
  <c r="T37" i="1"/>
  <c r="T29" i="1"/>
  <c r="T21" i="1"/>
  <c r="T13" i="1"/>
  <c r="T28" i="1"/>
  <c r="T5" i="1"/>
  <c r="R13" i="1"/>
  <c r="R5" i="1"/>
  <c r="R48" i="1"/>
  <c r="R40" i="1"/>
  <c r="R32" i="1"/>
  <c r="R24" i="1"/>
  <c r="R16" i="1"/>
  <c r="R8" i="1"/>
  <c r="R29" i="1"/>
  <c r="R45" i="1"/>
  <c r="R34" i="1"/>
  <c r="R18" i="1"/>
  <c r="R10" i="1"/>
  <c r="R37" i="1"/>
  <c r="R50" i="1"/>
  <c r="R42" i="1"/>
  <c r="R26" i="1"/>
  <c r="R47" i="1"/>
  <c r="R39" i="1"/>
  <c r="R31" i="1"/>
  <c r="R23" i="1"/>
  <c r="R15" i="1"/>
  <c r="R7" i="1"/>
  <c r="R53" i="1"/>
  <c r="R21" i="1"/>
  <c r="R52" i="1"/>
  <c r="R44" i="1"/>
  <c r="R36" i="1"/>
  <c r="R20" i="1"/>
  <c r="R12" i="1"/>
  <c r="R41" i="1"/>
  <c r="R25" i="1"/>
  <c r="R9" i="1"/>
  <c r="R46" i="1"/>
  <c r="R38" i="1"/>
  <c r="R30" i="1"/>
  <c r="R22" i="1"/>
  <c r="R14" i="1"/>
  <c r="R6" i="1"/>
  <c r="R49" i="1"/>
  <c r="R33" i="1"/>
  <c r="R17" i="1"/>
  <c r="R51" i="1"/>
  <c r="R54" i="1" s="1"/>
  <c r="R43" i="1"/>
  <c r="R35" i="1"/>
  <c r="R27" i="1"/>
  <c r="R19" i="1"/>
  <c r="R11" i="1"/>
  <c r="R28" i="1"/>
  <c r="Q24" i="1"/>
  <c r="Q21" i="1"/>
  <c r="Q32" i="1"/>
  <c r="Q25" i="1"/>
  <c r="Q6" i="1"/>
  <c r="Q44" i="1"/>
  <c r="Q19" i="1"/>
  <c r="Q51" i="1"/>
  <c r="Q54" i="1" s="1"/>
  <c r="Q26" i="1"/>
  <c r="Q37" i="1"/>
  <c r="Q8" i="1"/>
  <c r="Q11" i="1"/>
  <c r="Q27" i="1"/>
  <c r="Q48" i="1"/>
  <c r="Q34" i="1"/>
  <c r="Q45" i="1"/>
  <c r="Q30" i="1"/>
  <c r="Q16" i="1"/>
  <c r="Q31" i="1"/>
  <c r="Q35" i="1"/>
  <c r="Q29" i="1"/>
  <c r="Q49" i="1"/>
  <c r="Q53" i="1"/>
  <c r="Q7" i="1"/>
  <c r="Q52" i="1"/>
  <c r="Q17" i="1"/>
  <c r="Q18" i="1"/>
  <c r="Q15" i="1"/>
  <c r="Q36" i="1"/>
  <c r="Q33" i="1"/>
  <c r="Q5" i="1"/>
  <c r="Q14" i="1"/>
  <c r="Q40" i="1"/>
  <c r="Q41" i="1"/>
  <c r="Q46" i="1"/>
  <c r="Q10" i="1"/>
  <c r="Q47" i="1"/>
  <c r="Q43" i="1"/>
  <c r="Q22" i="1"/>
  <c r="Q39" i="1"/>
  <c r="Q9" i="1"/>
  <c r="Q13" i="1"/>
  <c r="Q23" i="1"/>
  <c r="Q42" i="1"/>
  <c r="Q50" i="1"/>
  <c r="Q38" i="1"/>
  <c r="Q20" i="1"/>
  <c r="Q28" i="1"/>
  <c r="Q12" i="1"/>
  <c r="U54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<sst xmlns="http://schemas.openxmlformats.org/spreadsheetml/2006/main" count="321" uniqueCount="102">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</sst>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rgb="FFFFFFFF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8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9" fontId="0" fillId="0" borderId="0" xfId="2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2" fillId="4" borderId="3" xfId="0" applyFont="1" applyFill="1" applyBorder="1" applyAlignment="1">
      <alignment horizontal="right" vertical="top" wrapText="1"/>
    </xf>
    <xf numFmtId="0" fontId="12" fillId="5" borderId="3" xfId="0" applyFont="1" applyFill="1" applyBorder="1" applyAlignment="1">
      <alignment horizontal="right" vertical="top" wrapText="1"/>
    </xf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8" fillId="0" borderId="0" xfId="0" applyNumberFormat="1" applyFont="1"/>
    <xf numFmtId="164" fontId="13" fillId="0" borderId="0" xfId="1" applyNumberFormat="1" applyFont="1"/>
    <xf numFmtId="165" fontId="14" fillId="0" borderId="0" xfId="2" applyNumberFormat="1" applyFont="1"/>
    <xf numFmtId="165" fontId="15" fillId="0" borderId="0" xfId="2" applyNumberFormat="1" applyFont="1"/>
    <xf numFmtId="164" fontId="1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3" fillId="3" borderId="7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0" fontId="4" fillId="3" borderId="7" xfId="3" applyFont="1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washington/" TargetMode="External"/><Relationship Id="rId3" Type="http://schemas.openxmlformats.org/officeDocument/2006/relationships/hyperlink" Target="https://www.worldometers.info/coronavirus/usa/pennsylvania/" TargetMode="External"/><Relationship Id="rId7" Type="http://schemas.openxmlformats.org/officeDocument/2006/relationships/hyperlink" Target="https://www.worldometers.info/coronavirus/usa/ohio/" TargetMode="External"/><Relationship Id="rId2" Type="http://schemas.openxmlformats.org/officeDocument/2006/relationships/hyperlink" Target="https://www.worldometers.info/coronavirus/usa/california/" TargetMode="External"/><Relationship Id="rId1" Type="http://schemas.openxmlformats.org/officeDocument/2006/relationships/hyperlink" Target="https://www.worldometers.info/coronavirus/usa/new-jersey/" TargetMode="External"/><Relationship Id="rId6" Type="http://schemas.openxmlformats.org/officeDocument/2006/relationships/hyperlink" Target="https://www.worldometers.info/coronavirus/usa/louisiana/" TargetMode="External"/><Relationship Id="rId5" Type="http://schemas.openxmlformats.org/officeDocument/2006/relationships/hyperlink" Target="https://www.worldometers.info/coronavirus/usa/texas/" TargetMode="External"/><Relationship Id="rId4" Type="http://schemas.openxmlformats.org/officeDocument/2006/relationships/hyperlink" Target="https://www.worldometers.info/coronavirus/usa/florida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washington/" TargetMode="External"/><Relationship Id="rId3" Type="http://schemas.openxmlformats.org/officeDocument/2006/relationships/hyperlink" Target="https://www.worldometers.info/coronavirus/usa/pennsylvania/" TargetMode="External"/><Relationship Id="rId7" Type="http://schemas.openxmlformats.org/officeDocument/2006/relationships/hyperlink" Target="https://www.worldometers.info/coronavirus/usa/ohio/" TargetMode="External"/><Relationship Id="rId2" Type="http://schemas.openxmlformats.org/officeDocument/2006/relationships/hyperlink" Target="https://www.worldometers.info/coronavirus/usa/california/" TargetMode="External"/><Relationship Id="rId1" Type="http://schemas.openxmlformats.org/officeDocument/2006/relationships/hyperlink" Target="https://www.worldometers.info/coronavirus/usa/new-jersey/" TargetMode="External"/><Relationship Id="rId6" Type="http://schemas.openxmlformats.org/officeDocument/2006/relationships/hyperlink" Target="https://www.worldometers.info/coronavirus/usa/louisiana/" TargetMode="External"/><Relationship Id="rId5" Type="http://schemas.openxmlformats.org/officeDocument/2006/relationships/hyperlink" Target="https://www.worldometers.info/coronavirus/usa/texas/" TargetMode="External"/><Relationship Id="rId4" Type="http://schemas.openxmlformats.org/officeDocument/2006/relationships/hyperlink" Target="https://www.worldometers.info/coronavirus/usa/florida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washington/" TargetMode="External"/><Relationship Id="rId3" Type="http://schemas.openxmlformats.org/officeDocument/2006/relationships/hyperlink" Target="https://www.worldometers.info/coronavirus/usa/pennsylvania/" TargetMode="External"/><Relationship Id="rId7" Type="http://schemas.openxmlformats.org/officeDocument/2006/relationships/hyperlink" Target="https://www.worldometers.info/coronavirus/usa/ohio/" TargetMode="External"/><Relationship Id="rId2" Type="http://schemas.openxmlformats.org/officeDocument/2006/relationships/hyperlink" Target="https://www.worldometers.info/coronavirus/usa/california/" TargetMode="External"/><Relationship Id="rId1" Type="http://schemas.openxmlformats.org/officeDocument/2006/relationships/hyperlink" Target="https://www.worldometers.info/coronavirus/usa/new-jersey/" TargetMode="External"/><Relationship Id="rId6" Type="http://schemas.openxmlformats.org/officeDocument/2006/relationships/hyperlink" Target="https://www.worldometers.info/coronavirus/usa/louisiana/" TargetMode="External"/><Relationship Id="rId5" Type="http://schemas.openxmlformats.org/officeDocument/2006/relationships/hyperlink" Target="https://www.worldometers.info/coronavirus/usa/texas/" TargetMode="External"/><Relationship Id="rId4" Type="http://schemas.openxmlformats.org/officeDocument/2006/relationships/hyperlink" Target="https://www.worldometers.info/coronavirus/usa/florid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washington/" TargetMode="External"/><Relationship Id="rId3" Type="http://schemas.openxmlformats.org/officeDocument/2006/relationships/hyperlink" Target="https://www.worldometers.info/coronavirus/usa/pennsylvania/" TargetMode="External"/><Relationship Id="rId7" Type="http://schemas.openxmlformats.org/officeDocument/2006/relationships/hyperlink" Target="https://www.worldometers.info/coronavirus/usa/ohio/" TargetMode="External"/><Relationship Id="rId2" Type="http://schemas.openxmlformats.org/officeDocument/2006/relationships/hyperlink" Target="https://www.worldometers.info/coronavirus/usa/california/" TargetMode="External"/><Relationship Id="rId1" Type="http://schemas.openxmlformats.org/officeDocument/2006/relationships/hyperlink" Target="https://www.worldometers.info/coronavirus/usa/new-jersey/" TargetMode="External"/><Relationship Id="rId6" Type="http://schemas.openxmlformats.org/officeDocument/2006/relationships/hyperlink" Target="https://www.worldometers.info/coronavirus/usa/louisiana/" TargetMode="External"/><Relationship Id="rId5" Type="http://schemas.openxmlformats.org/officeDocument/2006/relationships/hyperlink" Target="https://www.worldometers.info/coronavirus/usa/texas/" TargetMode="External"/><Relationship Id="rId4" Type="http://schemas.openxmlformats.org/officeDocument/2006/relationships/hyperlink" Target="https://www.worldometers.info/coronavirus/usa/florida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24" workbookViewId="0">
      <selection activeCell="A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23"/>
  </cols>
  <sheetData>
    <row r="1" spans="1:22" x14ac:dyDescent="0.35">
      <c r="L1" s="57" t="s">
        <v>68</v>
      </c>
      <c r="M1" s="57"/>
      <c r="N1" s="57"/>
      <c r="O1" s="6">
        <v>1.4999999999999999E-2</v>
      </c>
      <c r="P1" s="6"/>
      <c r="Q1" s="58" t="s">
        <v>77</v>
      </c>
      <c r="R1" s="58"/>
      <c r="S1" s="58"/>
      <c r="T1" s="58"/>
      <c r="U1" s="58"/>
    </row>
    <row r="2" spans="1:22" ht="21.5" thickBot="1" x14ac:dyDescent="0.55000000000000004">
      <c r="A2" s="27" t="s">
        <v>57</v>
      </c>
      <c r="B2" s="27"/>
      <c r="C2" s="27"/>
      <c r="D2" s="27"/>
      <c r="E2" s="27"/>
      <c r="F2" s="27"/>
      <c r="G2" s="27"/>
      <c r="H2" s="27"/>
      <c r="I2" s="27"/>
      <c r="J2" s="27"/>
      <c r="K2" s="50"/>
      <c r="L2" s="28"/>
      <c r="N2" s="27" t="s">
        <v>62</v>
      </c>
      <c r="O2" s="27"/>
      <c r="P2" s="20"/>
      <c r="Q2" s="17">
        <v>0.15</v>
      </c>
      <c r="R2" s="17">
        <v>0.6</v>
      </c>
      <c r="S2" s="17">
        <v>0.25</v>
      </c>
      <c r="T2" s="17">
        <v>0.125</v>
      </c>
      <c r="U2" s="18">
        <f>O1</f>
        <v>1.4999999999999999E-2</v>
      </c>
      <c r="V2" s="16"/>
    </row>
    <row r="3" spans="1:22" x14ac:dyDescent="0.35">
      <c r="A3" s="9" t="s">
        <v>0</v>
      </c>
      <c r="B3" s="10" t="s">
        <v>2</v>
      </c>
      <c r="C3" s="10" t="s">
        <v>4</v>
      </c>
      <c r="D3" s="10" t="s">
        <v>2</v>
      </c>
      <c r="E3" s="10" t="s">
        <v>4</v>
      </c>
      <c r="F3" s="10" t="s">
        <v>6</v>
      </c>
      <c r="G3" s="10" t="s">
        <v>79</v>
      </c>
      <c r="H3" s="10" t="s">
        <v>81</v>
      </c>
      <c r="I3" s="10" t="s">
        <v>2</v>
      </c>
      <c r="J3" s="10" t="s">
        <v>83</v>
      </c>
      <c r="K3" s="11"/>
      <c r="L3" s="29"/>
      <c r="M3" s="11" t="s">
        <v>84</v>
      </c>
      <c r="N3" s="11" t="s">
        <v>58</v>
      </c>
      <c r="O3" s="11" t="s">
        <v>60</v>
      </c>
      <c r="P3" s="11"/>
      <c r="Q3" s="21" t="s">
        <v>69</v>
      </c>
      <c r="R3" s="21" t="s">
        <v>71</v>
      </c>
      <c r="S3" s="21" t="s">
        <v>73</v>
      </c>
      <c r="T3" s="21" t="s">
        <v>75</v>
      </c>
      <c r="U3" s="21" t="s">
        <v>76</v>
      </c>
      <c r="V3" s="21" t="s">
        <v>76</v>
      </c>
    </row>
    <row r="4" spans="1:22" ht="15" thickBot="1" x14ac:dyDescent="0.4">
      <c r="A4" s="12" t="s">
        <v>1</v>
      </c>
      <c r="B4" s="13" t="s">
        <v>3</v>
      </c>
      <c r="C4" s="13" t="s">
        <v>3</v>
      </c>
      <c r="D4" s="13" t="s">
        <v>5</v>
      </c>
      <c r="E4" s="13" t="s">
        <v>5</v>
      </c>
      <c r="F4" s="13" t="s">
        <v>3</v>
      </c>
      <c r="G4" s="13" t="s">
        <v>80</v>
      </c>
      <c r="H4" s="13" t="s">
        <v>80</v>
      </c>
      <c r="I4" s="13" t="s">
        <v>82</v>
      </c>
      <c r="J4" s="13" t="s">
        <v>80</v>
      </c>
      <c r="K4" s="11"/>
      <c r="L4" s="29"/>
      <c r="M4" s="11" t="s">
        <v>85</v>
      </c>
      <c r="N4" s="11" t="s">
        <v>59</v>
      </c>
      <c r="O4" s="11" t="s">
        <v>61</v>
      </c>
      <c r="P4" s="11"/>
      <c r="Q4" s="21" t="s">
        <v>70</v>
      </c>
      <c r="R4" s="21" t="s">
        <v>72</v>
      </c>
      <c r="S4" s="21" t="s">
        <v>74</v>
      </c>
      <c r="T4" s="21" t="s">
        <v>74</v>
      </c>
      <c r="U4" s="21" t="s">
        <v>5</v>
      </c>
      <c r="V4" s="21" t="s">
        <v>78</v>
      </c>
    </row>
    <row r="5" spans="1:22" ht="15" thickBot="1" x14ac:dyDescent="0.4">
      <c r="A5" s="3" t="s">
        <v>7</v>
      </c>
      <c r="B5" s="1">
        <v>340705</v>
      </c>
      <c r="C5" s="2"/>
      <c r="D5" s="1">
        <v>26585</v>
      </c>
      <c r="E5" s="2"/>
      <c r="F5" s="1">
        <v>257708</v>
      </c>
      <c r="G5" s="1">
        <v>17514</v>
      </c>
      <c r="H5" s="1">
        <v>1367</v>
      </c>
      <c r="I5" s="1">
        <v>1122333</v>
      </c>
      <c r="J5" s="1">
        <v>57693</v>
      </c>
      <c r="K5" s="7"/>
      <c r="L5" s="8"/>
      <c r="M5" s="26">
        <f t="shared" ref="M5:M31" si="0">D5/B5</f>
        <v>7.8029380255646374E-2</v>
      </c>
      <c r="N5" s="4">
        <f t="shared" ref="N5:N31" si="1">D5/$O$1</f>
        <v>1772333.3333333335</v>
      </c>
      <c r="O5" s="5">
        <f t="shared" ref="O5:O31" si="2">ABS(F5-N5)/N5</f>
        <v>0.85459394395335719</v>
      </c>
      <c r="P5" s="5"/>
      <c r="Q5" s="22">
        <f t="shared" ref="Q5:Q31" si="3">$Q$2*$N5</f>
        <v>265850</v>
      </c>
      <c r="R5" s="22">
        <f t="shared" ref="R5:R31" si="4">$R$2*$N5</f>
        <v>1063400</v>
      </c>
      <c r="S5" s="22">
        <f t="shared" ref="S5:S31" si="5">$S$2*$N5</f>
        <v>443083.33333333337</v>
      </c>
      <c r="T5" s="22">
        <f t="shared" ref="T5:T31" si="6">$T$2*$N5</f>
        <v>221541.66666666669</v>
      </c>
      <c r="U5" s="22">
        <f t="shared" ref="U5:U31" si="7">$U$2*$N5</f>
        <v>26585</v>
      </c>
      <c r="V5" s="19">
        <f t="shared" ref="V5:V31" si="8">N5-U5</f>
        <v>1745748.3333333335</v>
      </c>
    </row>
    <row r="6" spans="1:22" ht="15" thickBot="1" x14ac:dyDescent="0.4">
      <c r="A6" s="48" t="s">
        <v>8</v>
      </c>
      <c r="B6" s="1">
        <v>137212</v>
      </c>
      <c r="C6" s="2"/>
      <c r="D6" s="1">
        <v>8986</v>
      </c>
      <c r="E6" s="2"/>
      <c r="F6" s="1">
        <v>126758</v>
      </c>
      <c r="G6" s="1">
        <v>15448</v>
      </c>
      <c r="H6" s="1">
        <v>1012</v>
      </c>
      <c r="I6" s="1">
        <v>298656</v>
      </c>
      <c r="J6" s="1">
        <v>33624</v>
      </c>
      <c r="K6" s="7"/>
      <c r="L6" s="8"/>
      <c r="M6" s="26">
        <f t="shared" si="0"/>
        <v>6.5489898842666816E-2</v>
      </c>
      <c r="N6" s="4">
        <f t="shared" si="1"/>
        <v>599066.66666666674</v>
      </c>
      <c r="O6" s="5">
        <f t="shared" si="2"/>
        <v>0.78840752281326509</v>
      </c>
      <c r="P6" s="5"/>
      <c r="Q6" s="22">
        <f t="shared" si="3"/>
        <v>89860.000000000015</v>
      </c>
      <c r="R6" s="22">
        <f t="shared" si="4"/>
        <v>359440.00000000006</v>
      </c>
      <c r="S6" s="22">
        <f t="shared" si="5"/>
        <v>149766.66666666669</v>
      </c>
      <c r="T6" s="22">
        <f t="shared" si="6"/>
        <v>74883.333333333343</v>
      </c>
      <c r="U6" s="22">
        <f t="shared" si="7"/>
        <v>8986</v>
      </c>
      <c r="V6" s="19">
        <f t="shared" si="8"/>
        <v>590080.66666666674</v>
      </c>
    </row>
    <row r="7" spans="1:22" ht="15" thickBot="1" x14ac:dyDescent="0.4">
      <c r="A7" s="3" t="s">
        <v>17</v>
      </c>
      <c r="B7" s="1">
        <v>75333</v>
      </c>
      <c r="C7" s="2"/>
      <c r="D7" s="1">
        <v>4702</v>
      </c>
      <c r="E7" s="2"/>
      <c r="F7" s="1">
        <v>62513</v>
      </c>
      <c r="G7" s="1">
        <v>10930</v>
      </c>
      <c r="H7" s="2">
        <v>682</v>
      </c>
      <c r="I7" s="1">
        <v>366023</v>
      </c>
      <c r="J7" s="1">
        <v>53105</v>
      </c>
      <c r="K7" s="7"/>
      <c r="L7" s="8"/>
      <c r="M7" s="26">
        <f t="shared" si="0"/>
        <v>6.2416205381439743E-2</v>
      </c>
      <c r="N7" s="4">
        <f t="shared" si="1"/>
        <v>313466.66666666669</v>
      </c>
      <c r="O7" s="5">
        <f t="shared" si="2"/>
        <v>0.80057528711186732</v>
      </c>
      <c r="P7" s="5"/>
      <c r="Q7" s="22">
        <f t="shared" si="3"/>
        <v>47020</v>
      </c>
      <c r="R7" s="22">
        <f t="shared" si="4"/>
        <v>188080</v>
      </c>
      <c r="S7" s="22">
        <f t="shared" si="5"/>
        <v>78366.666666666672</v>
      </c>
      <c r="T7" s="22">
        <f t="shared" si="6"/>
        <v>39183.333333333336</v>
      </c>
      <c r="U7" s="22">
        <f t="shared" si="7"/>
        <v>4702</v>
      </c>
      <c r="V7" s="19">
        <f t="shared" si="8"/>
        <v>308764.66666666669</v>
      </c>
    </row>
    <row r="8" spans="1:22" ht="15" thickBot="1" x14ac:dyDescent="0.4">
      <c r="A8" s="3" t="s">
        <v>12</v>
      </c>
      <c r="B8" s="1">
        <v>73760</v>
      </c>
      <c r="C8" s="2"/>
      <c r="D8" s="1">
        <v>3241</v>
      </c>
      <c r="E8" s="2"/>
      <c r="F8" s="1">
        <v>69874</v>
      </c>
      <c r="G8" s="1">
        <v>5821</v>
      </c>
      <c r="H8" s="2">
        <v>256</v>
      </c>
      <c r="I8" s="1">
        <v>399714</v>
      </c>
      <c r="J8" s="1">
        <v>31544</v>
      </c>
      <c r="K8" s="7"/>
      <c r="L8" s="8"/>
      <c r="M8" s="26">
        <f t="shared" si="0"/>
        <v>4.3939804772234275E-2</v>
      </c>
      <c r="N8" s="4">
        <f t="shared" si="1"/>
        <v>216066.66666666669</v>
      </c>
      <c r="O8" s="5">
        <f t="shared" si="2"/>
        <v>0.67660907127429804</v>
      </c>
      <c r="P8" s="5"/>
      <c r="Q8" s="22">
        <f t="shared" si="3"/>
        <v>32410</v>
      </c>
      <c r="R8" s="22">
        <f t="shared" si="4"/>
        <v>129640</v>
      </c>
      <c r="S8" s="22">
        <f t="shared" si="5"/>
        <v>54016.666666666672</v>
      </c>
      <c r="T8" s="22">
        <f t="shared" si="6"/>
        <v>27008.333333333336</v>
      </c>
      <c r="U8" s="22">
        <f t="shared" si="7"/>
        <v>3241</v>
      </c>
      <c r="V8" s="19">
        <f t="shared" si="8"/>
        <v>212825.66666666669</v>
      </c>
    </row>
    <row r="9" spans="1:22" ht="15" thickBot="1" x14ac:dyDescent="0.4">
      <c r="A9" s="48" t="s">
        <v>10</v>
      </c>
      <c r="B9" s="1">
        <v>64475</v>
      </c>
      <c r="C9" s="46">
        <v>368</v>
      </c>
      <c r="D9" s="1">
        <v>2628</v>
      </c>
      <c r="E9" s="47">
        <v>1</v>
      </c>
      <c r="F9" s="1">
        <v>51713</v>
      </c>
      <c r="G9" s="1">
        <v>1632</v>
      </c>
      <c r="H9" s="2">
        <v>67</v>
      </c>
      <c r="I9" s="1">
        <v>891472</v>
      </c>
      <c r="J9" s="1">
        <v>22562</v>
      </c>
      <c r="K9" s="7"/>
      <c r="L9" s="8"/>
      <c r="M9" s="26">
        <f t="shared" si="0"/>
        <v>4.075998449011245E-2</v>
      </c>
      <c r="N9" s="4">
        <f t="shared" si="1"/>
        <v>175200</v>
      </c>
      <c r="O9" s="5">
        <f t="shared" si="2"/>
        <v>0.70483447488584472</v>
      </c>
      <c r="P9" s="5"/>
      <c r="Q9" s="22">
        <f t="shared" si="3"/>
        <v>26280</v>
      </c>
      <c r="R9" s="22">
        <f t="shared" si="4"/>
        <v>105120</v>
      </c>
      <c r="S9" s="22">
        <f t="shared" si="5"/>
        <v>43800</v>
      </c>
      <c r="T9" s="22">
        <f t="shared" si="6"/>
        <v>21900</v>
      </c>
      <c r="U9" s="22">
        <f t="shared" si="7"/>
        <v>2628</v>
      </c>
      <c r="V9" s="19">
        <f t="shared" si="8"/>
        <v>172572</v>
      </c>
    </row>
    <row r="10" spans="1:22" ht="15" thickBot="1" x14ac:dyDescent="0.4">
      <c r="A10" s="48" t="s">
        <v>19</v>
      </c>
      <c r="B10" s="1">
        <v>57471</v>
      </c>
      <c r="C10" s="2"/>
      <c r="D10" s="1">
        <v>3717</v>
      </c>
      <c r="E10" s="2"/>
      <c r="F10" s="1">
        <v>52674</v>
      </c>
      <c r="G10" s="1">
        <v>4489</v>
      </c>
      <c r="H10" s="2">
        <v>290</v>
      </c>
      <c r="I10" s="1">
        <v>280333</v>
      </c>
      <c r="J10" s="1">
        <v>21898</v>
      </c>
      <c r="K10" s="7"/>
      <c r="L10" s="8"/>
      <c r="M10" s="26">
        <f t="shared" si="0"/>
        <v>6.4676097510048547E-2</v>
      </c>
      <c r="N10" s="4">
        <f t="shared" si="1"/>
        <v>247800</v>
      </c>
      <c r="O10" s="5">
        <f t="shared" si="2"/>
        <v>0.78743341404358358</v>
      </c>
      <c r="P10" s="5"/>
      <c r="Q10" s="22">
        <f t="shared" si="3"/>
        <v>37170</v>
      </c>
      <c r="R10" s="22">
        <f t="shared" si="4"/>
        <v>148680</v>
      </c>
      <c r="S10" s="22">
        <f t="shared" si="5"/>
        <v>61950</v>
      </c>
      <c r="T10" s="22">
        <f t="shared" si="6"/>
        <v>30975</v>
      </c>
      <c r="U10" s="22">
        <f t="shared" si="7"/>
        <v>3717</v>
      </c>
      <c r="V10" s="19">
        <f t="shared" si="8"/>
        <v>244083</v>
      </c>
    </row>
    <row r="11" spans="1:22" ht="15" thickBot="1" x14ac:dyDescent="0.4">
      <c r="A11" s="3" t="s">
        <v>11</v>
      </c>
      <c r="B11" s="1">
        <v>46326</v>
      </c>
      <c r="C11" s="2"/>
      <c r="D11" s="1">
        <v>4393</v>
      </c>
      <c r="E11" s="2"/>
      <c r="F11" s="1">
        <v>26259</v>
      </c>
      <c r="G11" s="1">
        <v>4639</v>
      </c>
      <c r="H11" s="2">
        <v>440</v>
      </c>
      <c r="I11" s="1">
        <v>267845</v>
      </c>
      <c r="J11" s="1">
        <v>26820</v>
      </c>
      <c r="K11" s="7"/>
      <c r="L11" s="8"/>
      <c r="M11" s="26">
        <f t="shared" si="0"/>
        <v>9.4827958381902167E-2</v>
      </c>
      <c r="N11" s="4">
        <f t="shared" si="1"/>
        <v>292866.66666666669</v>
      </c>
      <c r="O11" s="5">
        <f t="shared" si="2"/>
        <v>0.91033803778738909</v>
      </c>
      <c r="P11" s="5"/>
      <c r="Q11" s="22">
        <f t="shared" si="3"/>
        <v>43930</v>
      </c>
      <c r="R11" s="22">
        <f t="shared" si="4"/>
        <v>175720</v>
      </c>
      <c r="S11" s="22">
        <f t="shared" si="5"/>
        <v>73216.666666666672</v>
      </c>
      <c r="T11" s="22">
        <f t="shared" si="6"/>
        <v>36608.333333333336</v>
      </c>
      <c r="U11" s="22">
        <f t="shared" si="7"/>
        <v>4393</v>
      </c>
      <c r="V11" s="19">
        <f t="shared" si="8"/>
        <v>288473.66666666669</v>
      </c>
    </row>
    <row r="12" spans="1:22" ht="15" thickBot="1" x14ac:dyDescent="0.4">
      <c r="A12" s="48" t="s">
        <v>13</v>
      </c>
      <c r="B12" s="1">
        <v>39199</v>
      </c>
      <c r="C12" s="2"/>
      <c r="D12" s="1">
        <v>1669</v>
      </c>
      <c r="E12" s="2"/>
      <c r="F12" s="1">
        <v>36844</v>
      </c>
      <c r="G12" s="1">
        <v>1825</v>
      </c>
      <c r="H12" s="2">
        <v>78</v>
      </c>
      <c r="I12" s="1">
        <v>514017</v>
      </c>
      <c r="J12" s="1">
        <v>23933</v>
      </c>
      <c r="K12" s="7"/>
      <c r="L12" s="8"/>
      <c r="M12" s="26">
        <f t="shared" si="0"/>
        <v>4.257761677593816E-2</v>
      </c>
      <c r="N12" s="4">
        <f t="shared" si="1"/>
        <v>111266.66666666667</v>
      </c>
      <c r="O12" s="5">
        <f t="shared" si="2"/>
        <v>0.66886758538046731</v>
      </c>
      <c r="P12" s="5"/>
      <c r="Q12" s="22">
        <f t="shared" si="3"/>
        <v>16690</v>
      </c>
      <c r="R12" s="22">
        <f t="shared" si="4"/>
        <v>66760</v>
      </c>
      <c r="S12" s="22">
        <f t="shared" si="5"/>
        <v>27816.666666666668</v>
      </c>
      <c r="T12" s="22">
        <f t="shared" si="6"/>
        <v>13908.333333333334</v>
      </c>
      <c r="U12" s="22">
        <f t="shared" si="7"/>
        <v>1669</v>
      </c>
      <c r="V12" s="19">
        <f t="shared" si="8"/>
        <v>109597.66666666667</v>
      </c>
    </row>
    <row r="13" spans="1:22" ht="15" thickBot="1" x14ac:dyDescent="0.4">
      <c r="A13" s="48" t="s">
        <v>15</v>
      </c>
      <c r="B13" s="1">
        <v>37727</v>
      </c>
      <c r="C13" s="2"/>
      <c r="D13" s="1">
        <v>1079</v>
      </c>
      <c r="E13" s="2"/>
      <c r="F13" s="1">
        <v>17044</v>
      </c>
      <c r="G13" s="1">
        <v>1301</v>
      </c>
      <c r="H13" s="2">
        <v>37</v>
      </c>
      <c r="I13" s="1">
        <v>481114</v>
      </c>
      <c r="J13" s="1">
        <v>16592</v>
      </c>
      <c r="K13" s="7"/>
      <c r="L13" s="8"/>
      <c r="M13" s="26">
        <f t="shared" si="0"/>
        <v>2.8600206748482519E-2</v>
      </c>
      <c r="N13" s="4">
        <f t="shared" si="1"/>
        <v>71933.333333333343</v>
      </c>
      <c r="O13" s="5">
        <f t="shared" si="2"/>
        <v>0.76305838739573684</v>
      </c>
      <c r="P13" s="5"/>
      <c r="Q13" s="22">
        <f t="shared" si="3"/>
        <v>10790.000000000002</v>
      </c>
      <c r="R13" s="22">
        <f t="shared" si="4"/>
        <v>43160.000000000007</v>
      </c>
      <c r="S13" s="22">
        <f t="shared" si="5"/>
        <v>17983.333333333336</v>
      </c>
      <c r="T13" s="22">
        <f t="shared" si="6"/>
        <v>8991.6666666666679</v>
      </c>
      <c r="U13" s="22">
        <f t="shared" si="7"/>
        <v>1079</v>
      </c>
      <c r="V13" s="19">
        <f t="shared" si="8"/>
        <v>70854.333333333343</v>
      </c>
    </row>
    <row r="14" spans="1:22" ht="15" thickBot="1" x14ac:dyDescent="0.4">
      <c r="A14" s="3" t="s">
        <v>23</v>
      </c>
      <c r="B14" s="1">
        <v>32411</v>
      </c>
      <c r="C14" s="2"/>
      <c r="D14" s="1">
        <v>2874</v>
      </c>
      <c r="E14" s="2"/>
      <c r="F14" s="1">
        <v>29472</v>
      </c>
      <c r="G14" s="1">
        <v>9091</v>
      </c>
      <c r="H14" s="2">
        <v>806</v>
      </c>
      <c r="I14" s="1">
        <v>120541</v>
      </c>
      <c r="J14" s="1">
        <v>33810</v>
      </c>
      <c r="K14" s="8"/>
      <c r="L14" s="8"/>
      <c r="M14" s="26">
        <f t="shared" si="0"/>
        <v>8.8673598469655363E-2</v>
      </c>
      <c r="N14" s="4">
        <f t="shared" si="1"/>
        <v>191600</v>
      </c>
      <c r="O14" s="5">
        <f t="shared" si="2"/>
        <v>0.84617954070981216</v>
      </c>
      <c r="P14" s="5"/>
      <c r="Q14" s="22">
        <f t="shared" si="3"/>
        <v>28740</v>
      </c>
      <c r="R14" s="22">
        <f t="shared" si="4"/>
        <v>114960</v>
      </c>
      <c r="S14" s="22">
        <f t="shared" si="5"/>
        <v>47900</v>
      </c>
      <c r="T14" s="22">
        <f t="shared" si="6"/>
        <v>23950</v>
      </c>
      <c r="U14" s="22">
        <f t="shared" si="7"/>
        <v>2874</v>
      </c>
      <c r="V14" s="19">
        <f t="shared" si="8"/>
        <v>188726</v>
      </c>
    </row>
    <row r="15" spans="1:22" ht="15" thickBot="1" x14ac:dyDescent="0.4">
      <c r="A15" s="3" t="s">
        <v>16</v>
      </c>
      <c r="B15" s="1">
        <v>32178</v>
      </c>
      <c r="C15" s="2"/>
      <c r="D15" s="1">
        <v>1399</v>
      </c>
      <c r="E15" s="2"/>
      <c r="F15" s="1">
        <v>30439</v>
      </c>
      <c r="G15" s="1">
        <v>3031</v>
      </c>
      <c r="H15" s="2">
        <v>132</v>
      </c>
      <c r="I15" s="1">
        <v>227477</v>
      </c>
      <c r="J15" s="1">
        <v>21425</v>
      </c>
      <c r="K15" s="8"/>
      <c r="L15" s="8"/>
      <c r="M15" s="26">
        <f t="shared" si="0"/>
        <v>4.3476909689850206E-2</v>
      </c>
      <c r="N15" s="4">
        <f t="shared" si="1"/>
        <v>93266.666666666672</v>
      </c>
      <c r="O15" s="5">
        <f t="shared" si="2"/>
        <v>0.67363473909935667</v>
      </c>
      <c r="P15" s="5"/>
      <c r="Q15" s="22">
        <f t="shared" si="3"/>
        <v>13990</v>
      </c>
      <c r="R15" s="22">
        <f t="shared" si="4"/>
        <v>55960</v>
      </c>
      <c r="S15" s="22">
        <f t="shared" si="5"/>
        <v>23316.666666666668</v>
      </c>
      <c r="T15" s="22">
        <f t="shared" si="6"/>
        <v>11658.333333333334</v>
      </c>
      <c r="U15" s="22">
        <f t="shared" si="7"/>
        <v>1399</v>
      </c>
      <c r="V15" s="19">
        <f t="shared" si="8"/>
        <v>91867.666666666672</v>
      </c>
    </row>
    <row r="16" spans="1:22" ht="15" thickBot="1" x14ac:dyDescent="0.4">
      <c r="A16" s="48" t="s">
        <v>14</v>
      </c>
      <c r="B16" s="1">
        <v>30855</v>
      </c>
      <c r="C16" s="2"/>
      <c r="D16" s="1">
        <v>2227</v>
      </c>
      <c r="E16" s="2"/>
      <c r="F16" s="1">
        <v>8312</v>
      </c>
      <c r="G16" s="1">
        <v>6637</v>
      </c>
      <c r="H16" s="2">
        <v>479</v>
      </c>
      <c r="I16" s="1">
        <v>202416</v>
      </c>
      <c r="J16" s="1">
        <v>43542</v>
      </c>
      <c r="K16" s="7"/>
      <c r="L16" s="8"/>
      <c r="M16" s="26">
        <f t="shared" si="0"/>
        <v>7.2176308539944903E-2</v>
      </c>
      <c r="N16" s="4">
        <f t="shared" si="1"/>
        <v>148466.66666666669</v>
      </c>
      <c r="O16" s="5">
        <f t="shared" si="2"/>
        <v>0.94401436910642123</v>
      </c>
      <c r="P16" s="5"/>
      <c r="Q16" s="22">
        <f t="shared" si="3"/>
        <v>22270.000000000004</v>
      </c>
      <c r="R16" s="22">
        <f t="shared" si="4"/>
        <v>89080.000000000015</v>
      </c>
      <c r="S16" s="22">
        <f t="shared" si="5"/>
        <v>37116.666666666672</v>
      </c>
      <c r="T16" s="22">
        <f t="shared" si="6"/>
        <v>18558.333333333336</v>
      </c>
      <c r="U16" s="22">
        <f t="shared" si="7"/>
        <v>2227</v>
      </c>
      <c r="V16" s="19">
        <f t="shared" si="8"/>
        <v>146239.66666666669</v>
      </c>
    </row>
    <row r="17" spans="1:22" ht="15" thickBot="1" x14ac:dyDescent="0.4">
      <c r="A17" s="3" t="s">
        <v>26</v>
      </c>
      <c r="B17" s="1">
        <v>30485</v>
      </c>
      <c r="C17" s="2"/>
      <c r="D17" s="1">
        <v>1560</v>
      </c>
      <c r="E17" s="2"/>
      <c r="F17" s="1">
        <v>26884</v>
      </c>
      <c r="G17" s="1">
        <v>5042</v>
      </c>
      <c r="H17" s="2">
        <v>258</v>
      </c>
      <c r="I17" s="1">
        <v>152187</v>
      </c>
      <c r="J17" s="1">
        <v>25173</v>
      </c>
      <c r="K17" s="8"/>
      <c r="L17" s="8"/>
      <c r="M17" s="26">
        <f t="shared" si="0"/>
        <v>5.1172707889125799E-2</v>
      </c>
      <c r="N17" s="4">
        <f t="shared" si="1"/>
        <v>104000</v>
      </c>
      <c r="O17" s="5">
        <f t="shared" si="2"/>
        <v>0.74150000000000005</v>
      </c>
      <c r="P17" s="5"/>
      <c r="Q17" s="22">
        <f t="shared" si="3"/>
        <v>15600</v>
      </c>
      <c r="R17" s="22">
        <f t="shared" si="4"/>
        <v>62400</v>
      </c>
      <c r="S17" s="22">
        <f t="shared" si="5"/>
        <v>26000</v>
      </c>
      <c r="T17" s="22">
        <f t="shared" si="6"/>
        <v>13000</v>
      </c>
      <c r="U17" s="22">
        <f t="shared" si="7"/>
        <v>1560</v>
      </c>
      <c r="V17" s="19">
        <f t="shared" si="8"/>
        <v>102440</v>
      </c>
    </row>
    <row r="18" spans="1:22" ht="15" thickBot="1" x14ac:dyDescent="0.4">
      <c r="A18" s="3" t="s">
        <v>27</v>
      </c>
      <c r="B18" s="1">
        <v>23146</v>
      </c>
      <c r="C18" s="2"/>
      <c r="D18" s="1">
        <v>1447</v>
      </c>
      <c r="E18" s="2"/>
      <c r="F18" s="1">
        <v>20140</v>
      </c>
      <c r="G18" s="1">
        <v>3438</v>
      </c>
      <c r="H18" s="2">
        <v>215</v>
      </c>
      <c r="I18" s="1">
        <v>130128</v>
      </c>
      <c r="J18" s="1">
        <v>19329</v>
      </c>
      <c r="K18" s="7"/>
      <c r="L18" s="8"/>
      <c r="M18" s="26">
        <f t="shared" si="0"/>
        <v>6.2516201503499527E-2</v>
      </c>
      <c r="N18" s="4">
        <f t="shared" si="1"/>
        <v>96466.666666666672</v>
      </c>
      <c r="O18" s="5">
        <f t="shared" si="2"/>
        <v>0.79122322045611615</v>
      </c>
      <c r="P18" s="5"/>
      <c r="Q18" s="22">
        <f t="shared" si="3"/>
        <v>14470</v>
      </c>
      <c r="R18" s="22">
        <f t="shared" si="4"/>
        <v>57880</v>
      </c>
      <c r="S18" s="22">
        <f t="shared" si="5"/>
        <v>24116.666666666668</v>
      </c>
      <c r="T18" s="22">
        <f t="shared" si="6"/>
        <v>12058.333333333334</v>
      </c>
      <c r="U18" s="22">
        <f t="shared" si="7"/>
        <v>1447</v>
      </c>
      <c r="V18" s="19">
        <f t="shared" si="8"/>
        <v>95019.666666666672</v>
      </c>
    </row>
    <row r="19" spans="1:22" ht="15" thickBot="1" x14ac:dyDescent="0.4">
      <c r="A19" s="48" t="s">
        <v>21</v>
      </c>
      <c r="B19" s="1">
        <v>23016</v>
      </c>
      <c r="C19" s="2"/>
      <c r="D19" s="1">
        <v>1306</v>
      </c>
      <c r="E19" s="2"/>
      <c r="F19" s="1">
        <v>21262</v>
      </c>
      <c r="G19" s="1">
        <v>1969</v>
      </c>
      <c r="H19" s="2">
        <v>112</v>
      </c>
      <c r="I19" s="1">
        <v>184316</v>
      </c>
      <c r="J19" s="1">
        <v>15768</v>
      </c>
      <c r="K19" s="7"/>
      <c r="L19" s="8"/>
      <c r="M19" s="26">
        <f t="shared" si="0"/>
        <v>5.6743135210288495E-2</v>
      </c>
      <c r="N19" s="4">
        <f t="shared" si="1"/>
        <v>87066.666666666672</v>
      </c>
      <c r="O19" s="5">
        <f t="shared" si="2"/>
        <v>0.75579632465543645</v>
      </c>
      <c r="P19" s="5"/>
      <c r="Q19" s="22">
        <f t="shared" si="3"/>
        <v>13060</v>
      </c>
      <c r="R19" s="22">
        <f t="shared" si="4"/>
        <v>52240</v>
      </c>
      <c r="S19" s="22">
        <f t="shared" si="5"/>
        <v>21766.666666666668</v>
      </c>
      <c r="T19" s="22">
        <f t="shared" si="6"/>
        <v>10883.333333333334</v>
      </c>
      <c r="U19" s="22">
        <f t="shared" si="7"/>
        <v>1306</v>
      </c>
      <c r="V19" s="19">
        <f t="shared" si="8"/>
        <v>85760.666666666672</v>
      </c>
    </row>
    <row r="20" spans="1:22" ht="15" thickBot="1" x14ac:dyDescent="0.4">
      <c r="A20" s="3" t="s">
        <v>29</v>
      </c>
      <c r="B20" s="1">
        <v>22342</v>
      </c>
      <c r="C20" s="2"/>
      <c r="D20" s="2">
        <v>812</v>
      </c>
      <c r="E20" s="2"/>
      <c r="F20" s="1">
        <v>18533</v>
      </c>
      <c r="G20" s="1">
        <v>2618</v>
      </c>
      <c r="H20" s="2">
        <v>95</v>
      </c>
      <c r="I20" s="1">
        <v>143220</v>
      </c>
      <c r="J20" s="1">
        <v>16779</v>
      </c>
      <c r="K20" s="7"/>
      <c r="L20" s="8"/>
      <c r="M20" s="26">
        <f t="shared" si="0"/>
        <v>3.6344105272580793E-2</v>
      </c>
      <c r="N20" s="4">
        <f t="shared" si="1"/>
        <v>54133.333333333336</v>
      </c>
      <c r="O20" s="5">
        <f t="shared" si="2"/>
        <v>0.65764162561576356</v>
      </c>
      <c r="P20" s="5"/>
      <c r="Q20" s="22">
        <f t="shared" si="3"/>
        <v>8120</v>
      </c>
      <c r="R20" s="22">
        <f t="shared" si="4"/>
        <v>32480</v>
      </c>
      <c r="S20" s="22">
        <f t="shared" si="5"/>
        <v>13533.333333333334</v>
      </c>
      <c r="T20" s="22">
        <f t="shared" si="6"/>
        <v>6766.666666666667</v>
      </c>
      <c r="U20" s="22">
        <f t="shared" si="7"/>
        <v>812</v>
      </c>
      <c r="V20" s="19">
        <f t="shared" si="8"/>
        <v>53321.333333333336</v>
      </c>
    </row>
    <row r="21" spans="1:22" ht="15" thickBot="1" x14ac:dyDescent="0.4">
      <c r="A21" s="3" t="s">
        <v>18</v>
      </c>
      <c r="B21" s="1">
        <v>18827</v>
      </c>
      <c r="C21" s="2"/>
      <c r="D21" s="2">
        <v>960</v>
      </c>
      <c r="E21" s="2"/>
      <c r="F21" s="1">
        <v>17308</v>
      </c>
      <c r="G21" s="1">
        <v>3269</v>
      </c>
      <c r="H21" s="2">
        <v>167</v>
      </c>
      <c r="I21" s="1">
        <v>96772</v>
      </c>
      <c r="J21" s="1">
        <v>16804</v>
      </c>
      <c r="K21" s="8"/>
      <c r="L21" s="8"/>
      <c r="M21" s="26">
        <f t="shared" si="0"/>
        <v>5.0990598608381579E-2</v>
      </c>
      <c r="N21" s="4">
        <f t="shared" si="1"/>
        <v>64000</v>
      </c>
      <c r="O21" s="5">
        <f t="shared" si="2"/>
        <v>0.7295625</v>
      </c>
      <c r="P21" s="5"/>
      <c r="Q21" s="22">
        <f t="shared" si="3"/>
        <v>9600</v>
      </c>
      <c r="R21" s="22">
        <f t="shared" si="4"/>
        <v>38400</v>
      </c>
      <c r="S21" s="22">
        <f t="shared" si="5"/>
        <v>16000</v>
      </c>
      <c r="T21" s="22">
        <f t="shared" si="6"/>
        <v>8000</v>
      </c>
      <c r="U21" s="22">
        <f t="shared" si="7"/>
        <v>960</v>
      </c>
      <c r="V21" s="19">
        <f t="shared" si="8"/>
        <v>63040</v>
      </c>
    </row>
    <row r="22" spans="1:22" ht="15" thickBot="1" x14ac:dyDescent="0.4">
      <c r="A22" s="48" t="s">
        <v>9</v>
      </c>
      <c r="B22" s="1">
        <v>17196</v>
      </c>
      <c r="C22" s="2"/>
      <c r="D22" s="2">
        <v>914</v>
      </c>
      <c r="E22" s="2"/>
      <c r="F22" s="1">
        <v>13535</v>
      </c>
      <c r="G22" s="1">
        <v>2258</v>
      </c>
      <c r="H22" s="2">
        <v>120</v>
      </c>
      <c r="I22" s="1">
        <v>240697</v>
      </c>
      <c r="J22" s="1">
        <v>31609</v>
      </c>
      <c r="K22" s="7"/>
      <c r="L22" s="8"/>
      <c r="M22" s="26">
        <f t="shared" si="0"/>
        <v>5.3151895789718538E-2</v>
      </c>
      <c r="N22" s="4">
        <f t="shared" si="1"/>
        <v>60933.333333333336</v>
      </c>
      <c r="O22" s="5">
        <f t="shared" si="2"/>
        <v>0.7778719912472648</v>
      </c>
      <c r="P22" s="5"/>
      <c r="Q22" s="22">
        <f t="shared" si="3"/>
        <v>9140</v>
      </c>
      <c r="R22" s="22">
        <f t="shared" si="4"/>
        <v>36560</v>
      </c>
      <c r="S22" s="22">
        <f t="shared" si="5"/>
        <v>15233.333333333334</v>
      </c>
      <c r="T22" s="22">
        <f t="shared" si="6"/>
        <v>7616.666666666667</v>
      </c>
      <c r="U22" s="22">
        <f t="shared" si="7"/>
        <v>914</v>
      </c>
      <c r="V22" s="19">
        <f t="shared" si="8"/>
        <v>60019.333333333336</v>
      </c>
    </row>
    <row r="23" spans="1:22" ht="15" thickBot="1" x14ac:dyDescent="0.4">
      <c r="A23" s="3" t="s">
        <v>20</v>
      </c>
      <c r="B23" s="1">
        <v>14441</v>
      </c>
      <c r="C23" s="2"/>
      <c r="D23" s="2">
        <v>241</v>
      </c>
      <c r="E23" s="2"/>
      <c r="F23" s="1">
        <v>7189</v>
      </c>
      <c r="G23" s="1">
        <v>2115</v>
      </c>
      <c r="H23" s="2">
        <v>35</v>
      </c>
      <c r="I23" s="1">
        <v>243578</v>
      </c>
      <c r="J23" s="1">
        <v>35667</v>
      </c>
      <c r="K23" s="7"/>
      <c r="L23" s="8"/>
      <c r="M23" s="26">
        <f t="shared" si="0"/>
        <v>1.6688594972647325E-2</v>
      </c>
      <c r="N23" s="4">
        <f t="shared" si="1"/>
        <v>16066.666666666668</v>
      </c>
      <c r="O23" s="5">
        <f t="shared" si="2"/>
        <v>0.552551867219917</v>
      </c>
      <c r="P23" s="5"/>
      <c r="Q23" s="22">
        <f t="shared" si="3"/>
        <v>2410</v>
      </c>
      <c r="R23" s="22">
        <f t="shared" si="4"/>
        <v>9640</v>
      </c>
      <c r="S23" s="22">
        <f t="shared" si="5"/>
        <v>4016.666666666667</v>
      </c>
      <c r="T23" s="22">
        <f t="shared" si="6"/>
        <v>2008.3333333333335</v>
      </c>
      <c r="U23" s="22">
        <f t="shared" si="7"/>
        <v>241</v>
      </c>
      <c r="V23" s="19">
        <f t="shared" si="8"/>
        <v>15825.666666666668</v>
      </c>
    </row>
    <row r="24" spans="1:22" ht="15" thickBot="1" x14ac:dyDescent="0.4">
      <c r="A24" s="3" t="s">
        <v>24</v>
      </c>
      <c r="B24" s="1">
        <v>14007</v>
      </c>
      <c r="C24" s="2"/>
      <c r="D24" s="2">
        <v>530</v>
      </c>
      <c r="E24" s="2"/>
      <c r="F24" s="1">
        <v>11669</v>
      </c>
      <c r="G24" s="1">
        <v>1336</v>
      </c>
      <c r="H24" s="2">
        <v>51</v>
      </c>
      <c r="I24" s="1">
        <v>178613</v>
      </c>
      <c r="J24" s="1">
        <v>17030</v>
      </c>
      <c r="K24" s="7"/>
      <c r="L24" s="8"/>
      <c r="M24" s="26">
        <f t="shared" si="0"/>
        <v>3.7838223745270225E-2</v>
      </c>
      <c r="N24" s="4">
        <f t="shared" si="1"/>
        <v>35333.333333333336</v>
      </c>
      <c r="O24" s="5">
        <f t="shared" si="2"/>
        <v>0.66974528301886793</v>
      </c>
      <c r="P24" s="5"/>
      <c r="Q24" s="22">
        <f t="shared" si="3"/>
        <v>5300</v>
      </c>
      <c r="R24" s="22">
        <f t="shared" si="4"/>
        <v>21200</v>
      </c>
      <c r="S24" s="22">
        <f t="shared" si="5"/>
        <v>8833.3333333333339</v>
      </c>
      <c r="T24" s="22">
        <f t="shared" si="6"/>
        <v>4416.666666666667</v>
      </c>
      <c r="U24" s="22">
        <f t="shared" si="7"/>
        <v>530</v>
      </c>
      <c r="V24" s="19">
        <f t="shared" si="8"/>
        <v>34803.333333333336</v>
      </c>
    </row>
    <row r="25" spans="1:22" ht="15" thickBot="1" x14ac:dyDescent="0.4">
      <c r="A25" s="3" t="s">
        <v>41</v>
      </c>
      <c r="B25" s="1">
        <v>11457</v>
      </c>
      <c r="C25" s="2"/>
      <c r="D25" s="2">
        <v>243</v>
      </c>
      <c r="E25" s="2"/>
      <c r="F25" s="1">
        <v>6529</v>
      </c>
      <c r="G25" s="1">
        <v>3631</v>
      </c>
      <c r="H25" s="2">
        <v>77</v>
      </c>
      <c r="I25" s="1">
        <v>70261</v>
      </c>
      <c r="J25" s="1">
        <v>22269</v>
      </c>
      <c r="K25" s="7"/>
      <c r="L25" s="8"/>
      <c r="M25" s="26">
        <f t="shared" si="0"/>
        <v>2.1209740769835034E-2</v>
      </c>
      <c r="N25" s="4">
        <f t="shared" si="1"/>
        <v>16200</v>
      </c>
      <c r="O25" s="5">
        <f t="shared" si="2"/>
        <v>0.59697530864197534</v>
      </c>
      <c r="P25" s="5"/>
      <c r="Q25" s="22">
        <f t="shared" si="3"/>
        <v>2430</v>
      </c>
      <c r="R25" s="22">
        <f t="shared" si="4"/>
        <v>9720</v>
      </c>
      <c r="S25" s="22">
        <f t="shared" si="5"/>
        <v>4050</v>
      </c>
      <c r="T25" s="22">
        <f t="shared" si="6"/>
        <v>2025</v>
      </c>
      <c r="U25" s="22">
        <f t="shared" si="7"/>
        <v>243</v>
      </c>
      <c r="V25" s="19">
        <f t="shared" si="8"/>
        <v>15957</v>
      </c>
    </row>
    <row r="26" spans="1:22" ht="15" thickBot="1" x14ac:dyDescent="0.4">
      <c r="A26" s="3" t="s">
        <v>40</v>
      </c>
      <c r="B26" s="1">
        <v>10779</v>
      </c>
      <c r="C26" s="2"/>
      <c r="D26" s="2">
        <v>399</v>
      </c>
      <c r="E26" s="2"/>
      <c r="F26" s="1">
        <v>9650</v>
      </c>
      <c r="G26" s="1">
        <v>10175</v>
      </c>
      <c r="H26" s="2">
        <v>377</v>
      </c>
      <c r="I26" s="1">
        <v>85266</v>
      </c>
      <c r="J26" s="1">
        <v>80488</v>
      </c>
      <c r="K26" s="8"/>
      <c r="L26" s="8"/>
      <c r="M26" s="26">
        <f t="shared" si="0"/>
        <v>3.7016420818257727E-2</v>
      </c>
      <c r="N26" s="4">
        <f t="shared" si="1"/>
        <v>26600</v>
      </c>
      <c r="O26" s="5">
        <f t="shared" si="2"/>
        <v>0.63721804511278191</v>
      </c>
      <c r="P26" s="5"/>
      <c r="Q26" s="22">
        <f t="shared" si="3"/>
        <v>3990</v>
      </c>
      <c r="R26" s="22">
        <f t="shared" si="4"/>
        <v>15960</v>
      </c>
      <c r="S26" s="22">
        <f t="shared" si="5"/>
        <v>6650</v>
      </c>
      <c r="T26" s="22">
        <f t="shared" si="6"/>
        <v>3325</v>
      </c>
      <c r="U26" s="22">
        <f t="shared" si="7"/>
        <v>399</v>
      </c>
      <c r="V26" s="19">
        <f t="shared" si="8"/>
        <v>26201</v>
      </c>
    </row>
    <row r="27" spans="1:22" ht="15" thickBot="1" x14ac:dyDescent="0.4">
      <c r="A27" s="3" t="s">
        <v>33</v>
      </c>
      <c r="B27" s="1">
        <v>10526</v>
      </c>
      <c r="C27" s="2"/>
      <c r="D27" s="2">
        <v>517</v>
      </c>
      <c r="E27" s="2"/>
      <c r="F27" s="1">
        <v>9939</v>
      </c>
      <c r="G27" s="1">
        <v>1446</v>
      </c>
      <c r="H27" s="2">
        <v>71</v>
      </c>
      <c r="I27" s="1">
        <v>119907</v>
      </c>
      <c r="J27" s="1">
        <v>16474</v>
      </c>
      <c r="K27" s="8"/>
      <c r="L27" s="8"/>
      <c r="M27" s="26">
        <f t="shared" si="0"/>
        <v>4.9116473494204824E-2</v>
      </c>
      <c r="N27" s="4">
        <f t="shared" si="1"/>
        <v>34466.666666666672</v>
      </c>
      <c r="O27" s="5">
        <f t="shared" si="2"/>
        <v>0.7116344294003869</v>
      </c>
      <c r="P27" s="5"/>
      <c r="Q27" s="22">
        <f t="shared" si="3"/>
        <v>5170.0000000000009</v>
      </c>
      <c r="R27" s="22">
        <f t="shared" si="4"/>
        <v>20680.000000000004</v>
      </c>
      <c r="S27" s="22">
        <f t="shared" si="5"/>
        <v>8616.6666666666679</v>
      </c>
      <c r="T27" s="22">
        <f t="shared" si="6"/>
        <v>4308.3333333333339</v>
      </c>
      <c r="U27" s="22">
        <f t="shared" si="7"/>
        <v>517</v>
      </c>
      <c r="V27" s="19">
        <f t="shared" si="8"/>
        <v>33949.666666666672</v>
      </c>
    </row>
    <row r="28" spans="1:22" ht="15" thickBot="1" x14ac:dyDescent="0.4">
      <c r="A28" s="3" t="s">
        <v>32</v>
      </c>
      <c r="B28" s="1">
        <v>10088</v>
      </c>
      <c r="C28" s="2"/>
      <c r="D28" s="2">
        <v>534</v>
      </c>
      <c r="E28" s="2"/>
      <c r="F28" s="1">
        <v>3857</v>
      </c>
      <c r="G28" s="1">
        <v>1789</v>
      </c>
      <c r="H28" s="2">
        <v>95</v>
      </c>
      <c r="I28" s="1">
        <v>101270</v>
      </c>
      <c r="J28" s="1">
        <v>17957</v>
      </c>
      <c r="K28" s="7"/>
      <c r="L28" s="8"/>
      <c r="M28" s="26">
        <f t="shared" si="0"/>
        <v>5.2934179222839016E-2</v>
      </c>
      <c r="N28" s="30">
        <f t="shared" si="1"/>
        <v>35600</v>
      </c>
      <c r="O28" s="31">
        <f t="shared" si="2"/>
        <v>0.89165730337078652</v>
      </c>
      <c r="P28" s="5"/>
      <c r="Q28" s="22">
        <f t="shared" si="3"/>
        <v>5340</v>
      </c>
      <c r="R28" s="22">
        <f t="shared" si="4"/>
        <v>21360</v>
      </c>
      <c r="S28" s="22">
        <f t="shared" si="5"/>
        <v>8900</v>
      </c>
      <c r="T28" s="22">
        <f t="shared" si="6"/>
        <v>4450</v>
      </c>
      <c r="U28" s="22">
        <f t="shared" si="7"/>
        <v>534</v>
      </c>
      <c r="V28" s="19">
        <f t="shared" si="8"/>
        <v>35066</v>
      </c>
    </row>
    <row r="29" spans="1:22" ht="15" thickBot="1" x14ac:dyDescent="0.4">
      <c r="A29" s="3" t="s">
        <v>35</v>
      </c>
      <c r="B29" s="1">
        <v>9692</v>
      </c>
      <c r="C29" s="2"/>
      <c r="D29" s="2">
        <v>479</v>
      </c>
      <c r="E29" s="2"/>
      <c r="F29" s="1">
        <v>7150</v>
      </c>
      <c r="G29" s="1">
        <v>1579</v>
      </c>
      <c r="H29" s="2">
        <v>78</v>
      </c>
      <c r="I29" s="1">
        <v>108721</v>
      </c>
      <c r="J29" s="1">
        <v>17714</v>
      </c>
      <c r="K29" s="7"/>
      <c r="L29" s="8"/>
      <c r="M29" s="26">
        <f t="shared" si="0"/>
        <v>4.9422203879488237E-2</v>
      </c>
      <c r="N29" s="4">
        <f t="shared" si="1"/>
        <v>31933.333333333336</v>
      </c>
      <c r="O29" s="5">
        <f t="shared" si="2"/>
        <v>0.77609603340292277</v>
      </c>
      <c r="P29" s="5"/>
      <c r="Q29" s="22">
        <f t="shared" si="3"/>
        <v>4790</v>
      </c>
      <c r="R29" s="22">
        <f t="shared" si="4"/>
        <v>19160</v>
      </c>
      <c r="S29" s="22">
        <f t="shared" si="5"/>
        <v>7983.3333333333339</v>
      </c>
      <c r="T29" s="22">
        <f t="shared" si="6"/>
        <v>3991.666666666667</v>
      </c>
      <c r="U29" s="22">
        <f t="shared" si="7"/>
        <v>479</v>
      </c>
      <c r="V29" s="19">
        <f t="shared" si="8"/>
        <v>31454.333333333336</v>
      </c>
    </row>
    <row r="30" spans="1:22" ht="15" thickBot="1" x14ac:dyDescent="0.4">
      <c r="A30" s="3" t="s">
        <v>22</v>
      </c>
      <c r="B30" s="1">
        <v>9590</v>
      </c>
      <c r="C30" s="2"/>
      <c r="D30" s="2">
        <v>384</v>
      </c>
      <c r="E30" s="2"/>
      <c r="F30" s="1">
        <v>4858</v>
      </c>
      <c r="G30" s="1">
        <v>1647</v>
      </c>
      <c r="H30" s="2">
        <v>66</v>
      </c>
      <c r="I30" s="1">
        <v>106855</v>
      </c>
      <c r="J30" s="1">
        <v>18352</v>
      </c>
      <c r="K30" s="7"/>
      <c r="L30" s="8"/>
      <c r="M30" s="26">
        <f t="shared" si="0"/>
        <v>4.0041710114702818E-2</v>
      </c>
      <c r="N30" s="4">
        <f t="shared" si="1"/>
        <v>25600</v>
      </c>
      <c r="O30" s="5">
        <f t="shared" si="2"/>
        <v>0.81023437499999995</v>
      </c>
      <c r="P30" s="5"/>
      <c r="Q30" s="22">
        <f t="shared" si="3"/>
        <v>3840</v>
      </c>
      <c r="R30" s="22">
        <f t="shared" si="4"/>
        <v>15360</v>
      </c>
      <c r="S30" s="22">
        <f t="shared" si="5"/>
        <v>6400</v>
      </c>
      <c r="T30" s="22">
        <f t="shared" si="6"/>
        <v>3200</v>
      </c>
      <c r="U30" s="22">
        <f t="shared" si="7"/>
        <v>384</v>
      </c>
      <c r="V30" s="19">
        <f t="shared" si="8"/>
        <v>25216</v>
      </c>
    </row>
    <row r="31" spans="1:22" ht="15" thickBot="1" x14ac:dyDescent="0.4">
      <c r="A31" s="3" t="s">
        <v>36</v>
      </c>
      <c r="B31" s="1">
        <v>9385</v>
      </c>
      <c r="C31" s="46">
        <v>10</v>
      </c>
      <c r="D31" s="2">
        <v>383</v>
      </c>
      <c r="E31" s="2"/>
      <c r="F31" s="1">
        <v>8982</v>
      </c>
      <c r="G31" s="1">
        <v>1914</v>
      </c>
      <c r="H31" s="2">
        <v>78</v>
      </c>
      <c r="I31" s="1">
        <v>122396</v>
      </c>
      <c r="J31" s="1">
        <v>24963</v>
      </c>
      <c r="K31" s="8"/>
      <c r="L31" s="8"/>
      <c r="M31" s="26">
        <f t="shared" si="0"/>
        <v>4.080980287693127E-2</v>
      </c>
      <c r="N31" s="4">
        <f t="shared" si="1"/>
        <v>25533.333333333336</v>
      </c>
      <c r="O31" s="5">
        <f t="shared" si="2"/>
        <v>0.64822454308094002</v>
      </c>
      <c r="P31" s="5"/>
      <c r="Q31" s="22">
        <f t="shared" si="3"/>
        <v>3830</v>
      </c>
      <c r="R31" s="22">
        <f t="shared" si="4"/>
        <v>15320</v>
      </c>
      <c r="S31" s="22">
        <f t="shared" si="5"/>
        <v>6383.3333333333339</v>
      </c>
      <c r="T31" s="22">
        <f t="shared" si="6"/>
        <v>3191.666666666667</v>
      </c>
      <c r="U31" s="22">
        <f t="shared" si="7"/>
        <v>383</v>
      </c>
      <c r="V31" s="19">
        <f t="shared" si="8"/>
        <v>25150.333333333336</v>
      </c>
    </row>
    <row r="32" spans="1:22" ht="15" thickBot="1" x14ac:dyDescent="0.4">
      <c r="A32" s="3" t="s">
        <v>30</v>
      </c>
      <c r="B32" s="1">
        <v>9090</v>
      </c>
      <c r="C32" s="2"/>
      <c r="D32" s="2">
        <v>409</v>
      </c>
      <c r="E32" s="2"/>
      <c r="F32" s="1">
        <v>4260</v>
      </c>
      <c r="G32" s="1">
        <v>3054</v>
      </c>
      <c r="H32" s="2">
        <v>137</v>
      </c>
      <c r="I32" s="1">
        <v>81191</v>
      </c>
      <c r="J32" s="1">
        <v>27281</v>
      </c>
      <c r="K32" s="7"/>
      <c r="L32" s="8"/>
      <c r="M32" s="26">
        <f t="shared" ref="M32:M53" si="9">D32/B32</f>
        <v>4.4994499449944991E-2</v>
      </c>
      <c r="N32" s="4">
        <f t="shared" ref="N32:N54" si="10">D32/$O$1</f>
        <v>27266.666666666668</v>
      </c>
      <c r="O32" s="5">
        <f t="shared" ref="O32:O54" si="11">ABS(F32-N32)/N32</f>
        <v>0.84376528117359417</v>
      </c>
      <c r="P32" s="5"/>
      <c r="Q32" s="22">
        <f t="shared" ref="Q32:Q53" si="12">$Q$2*$N32</f>
        <v>4090</v>
      </c>
      <c r="R32" s="22">
        <f t="shared" ref="R32:R53" si="13">$R$2*$N32</f>
        <v>16360</v>
      </c>
      <c r="S32" s="22">
        <f t="shared" ref="S32:S53" si="14">$S$2*$N32</f>
        <v>6816.666666666667</v>
      </c>
      <c r="T32" s="22">
        <f t="shared" ref="T32:T53" si="15">$T$2*$N32</f>
        <v>3408.3333333333335</v>
      </c>
      <c r="U32" s="22">
        <f t="shared" ref="U32:U53" si="16">$U$2*$N32</f>
        <v>409</v>
      </c>
      <c r="V32" s="19">
        <f t="shared" ref="V32:V53" si="17">N32-U32</f>
        <v>26857.666666666668</v>
      </c>
    </row>
    <row r="33" spans="1:22" ht="15" thickBot="1" x14ac:dyDescent="0.4">
      <c r="A33" s="3" t="s">
        <v>50</v>
      </c>
      <c r="B33" s="1">
        <v>7831</v>
      </c>
      <c r="C33" s="2"/>
      <c r="D33" s="2">
        <v>92</v>
      </c>
      <c r="E33" s="2"/>
      <c r="F33" s="1">
        <v>7717</v>
      </c>
      <c r="G33" s="1">
        <v>4048</v>
      </c>
      <c r="H33" s="2">
        <v>48</v>
      </c>
      <c r="I33" s="1">
        <v>43046</v>
      </c>
      <c r="J33" s="1">
        <v>22253</v>
      </c>
      <c r="K33" s="7"/>
      <c r="L33" s="8"/>
      <c r="M33" s="26">
        <f t="shared" si="9"/>
        <v>1.1748180309028222E-2</v>
      </c>
      <c r="N33" s="4">
        <f t="shared" si="10"/>
        <v>6133.3333333333339</v>
      </c>
      <c r="O33" s="5">
        <f t="shared" si="11"/>
        <v>0.25820652173913033</v>
      </c>
      <c r="P33" s="5"/>
      <c r="Q33" s="22">
        <f t="shared" si="12"/>
        <v>920.00000000000011</v>
      </c>
      <c r="R33" s="22">
        <f t="shared" si="13"/>
        <v>3680.0000000000005</v>
      </c>
      <c r="S33" s="22">
        <f t="shared" si="14"/>
        <v>1533.3333333333335</v>
      </c>
      <c r="T33" s="22">
        <f t="shared" si="15"/>
        <v>766.66666666666674</v>
      </c>
      <c r="U33" s="22">
        <f t="shared" si="16"/>
        <v>92</v>
      </c>
      <c r="V33" s="19">
        <f t="shared" si="17"/>
        <v>6041.3333333333339</v>
      </c>
    </row>
    <row r="34" spans="1:22" ht="15" thickBot="1" x14ac:dyDescent="0.4">
      <c r="A34" s="3" t="s">
        <v>25</v>
      </c>
      <c r="B34" s="1">
        <v>7367</v>
      </c>
      <c r="C34" s="2"/>
      <c r="D34" s="2">
        <v>320</v>
      </c>
      <c r="E34" s="2"/>
      <c r="F34" s="1">
        <v>2166</v>
      </c>
      <c r="G34" s="1">
        <v>1431</v>
      </c>
      <c r="H34" s="2">
        <v>62</v>
      </c>
      <c r="I34" s="1">
        <v>78290</v>
      </c>
      <c r="J34" s="1">
        <v>15206</v>
      </c>
      <c r="K34" s="7"/>
      <c r="L34" s="8"/>
      <c r="M34" s="26">
        <f t="shared" si="9"/>
        <v>4.3436948554364058E-2</v>
      </c>
      <c r="N34" s="4">
        <f t="shared" si="10"/>
        <v>21333.333333333336</v>
      </c>
      <c r="O34" s="5">
        <f t="shared" si="11"/>
        <v>0.89846875000000004</v>
      </c>
      <c r="P34" s="5"/>
      <c r="Q34" s="22">
        <f t="shared" si="12"/>
        <v>3200.0000000000005</v>
      </c>
      <c r="R34" s="22">
        <f t="shared" si="13"/>
        <v>12800.000000000002</v>
      </c>
      <c r="S34" s="22">
        <f t="shared" si="14"/>
        <v>5333.3333333333339</v>
      </c>
      <c r="T34" s="22">
        <f t="shared" si="15"/>
        <v>2666.666666666667</v>
      </c>
      <c r="U34" s="22">
        <f t="shared" si="16"/>
        <v>320</v>
      </c>
      <c r="V34" s="19">
        <f t="shared" si="17"/>
        <v>21013.333333333336</v>
      </c>
    </row>
    <row r="35" spans="1:22" ht="15" thickBot="1" x14ac:dyDescent="0.4">
      <c r="A35" s="3" t="s">
        <v>45</v>
      </c>
      <c r="B35" s="1">
        <v>6667</v>
      </c>
      <c r="C35" s="2"/>
      <c r="D35" s="2">
        <v>168</v>
      </c>
      <c r="E35" s="2"/>
      <c r="F35" s="1">
        <v>4824</v>
      </c>
      <c r="G35" s="1">
        <v>2288</v>
      </c>
      <c r="H35" s="2">
        <v>58</v>
      </c>
      <c r="I35" s="1">
        <v>47708</v>
      </c>
      <c r="J35" s="1">
        <v>16376</v>
      </c>
      <c r="K35" s="7"/>
      <c r="L35" s="8"/>
      <c r="M35" s="26">
        <f t="shared" si="9"/>
        <v>2.5198740062996852E-2</v>
      </c>
      <c r="N35" s="4">
        <f t="shared" si="10"/>
        <v>11200</v>
      </c>
      <c r="O35" s="5">
        <f t="shared" si="11"/>
        <v>0.56928571428571428</v>
      </c>
      <c r="P35" s="5"/>
      <c r="Q35" s="22">
        <f t="shared" si="12"/>
        <v>1680</v>
      </c>
      <c r="R35" s="22">
        <f t="shared" si="13"/>
        <v>6720</v>
      </c>
      <c r="S35" s="22">
        <f t="shared" si="14"/>
        <v>2800</v>
      </c>
      <c r="T35" s="22">
        <f t="shared" si="15"/>
        <v>1400</v>
      </c>
      <c r="U35" s="22">
        <f t="shared" si="16"/>
        <v>168</v>
      </c>
      <c r="V35" s="19">
        <f t="shared" si="17"/>
        <v>11032</v>
      </c>
    </row>
    <row r="36" spans="1:22" ht="15" thickBot="1" x14ac:dyDescent="0.4">
      <c r="A36" s="3" t="s">
        <v>38</v>
      </c>
      <c r="B36" s="1">
        <v>6288</v>
      </c>
      <c r="C36" s="2"/>
      <c r="D36" s="2">
        <v>298</v>
      </c>
      <c r="E36" s="2"/>
      <c r="F36" s="1">
        <v>3724</v>
      </c>
      <c r="G36" s="1">
        <v>1407</v>
      </c>
      <c r="H36" s="2">
        <v>67</v>
      </c>
      <c r="I36" s="1">
        <v>86428</v>
      </c>
      <c r="J36" s="1">
        <v>19345</v>
      </c>
      <c r="K36" s="8"/>
      <c r="L36" s="8"/>
      <c r="M36" s="26">
        <f t="shared" si="9"/>
        <v>4.7391857506361323E-2</v>
      </c>
      <c r="N36" s="4">
        <f t="shared" si="10"/>
        <v>19866.666666666668</v>
      </c>
      <c r="O36" s="5">
        <f t="shared" si="11"/>
        <v>0.81255033557046985</v>
      </c>
      <c r="P36" s="5"/>
      <c r="Q36" s="22">
        <f t="shared" si="12"/>
        <v>2980</v>
      </c>
      <c r="R36" s="22">
        <f t="shared" si="13"/>
        <v>11920</v>
      </c>
      <c r="S36" s="22">
        <f t="shared" si="14"/>
        <v>4966.666666666667</v>
      </c>
      <c r="T36" s="22">
        <f t="shared" si="15"/>
        <v>2483.3333333333335</v>
      </c>
      <c r="U36" s="22">
        <f t="shared" si="16"/>
        <v>298</v>
      </c>
      <c r="V36" s="19">
        <f t="shared" si="17"/>
        <v>19568.666666666668</v>
      </c>
    </row>
    <row r="37" spans="1:22" ht="15" thickBot="1" x14ac:dyDescent="0.4">
      <c r="A37" s="3" t="s">
        <v>43</v>
      </c>
      <c r="B37" s="1">
        <v>6111</v>
      </c>
      <c r="C37" s="2"/>
      <c r="D37" s="2">
        <v>213</v>
      </c>
      <c r="E37" s="2"/>
      <c r="F37" s="1">
        <v>3670</v>
      </c>
      <c r="G37" s="1">
        <v>6276</v>
      </c>
      <c r="H37" s="2">
        <v>219</v>
      </c>
      <c r="I37" s="1">
        <v>28264</v>
      </c>
      <c r="J37" s="1">
        <v>29026</v>
      </c>
      <c r="K37" s="8"/>
      <c r="L37" s="8"/>
      <c r="M37" s="26">
        <f t="shared" si="9"/>
        <v>3.4855179185076093E-2</v>
      </c>
      <c r="N37" s="4">
        <f t="shared" si="10"/>
        <v>14200</v>
      </c>
      <c r="O37" s="5">
        <f t="shared" si="11"/>
        <v>0.7415492957746479</v>
      </c>
      <c r="P37" s="5"/>
      <c r="Q37" s="22">
        <f t="shared" si="12"/>
        <v>2130</v>
      </c>
      <c r="R37" s="22">
        <f t="shared" si="13"/>
        <v>8520</v>
      </c>
      <c r="S37" s="22">
        <f t="shared" si="14"/>
        <v>3550</v>
      </c>
      <c r="T37" s="22">
        <f t="shared" si="15"/>
        <v>1775</v>
      </c>
      <c r="U37" s="22">
        <f t="shared" si="16"/>
        <v>213</v>
      </c>
      <c r="V37" s="19">
        <f t="shared" si="17"/>
        <v>13987</v>
      </c>
    </row>
    <row r="38" spans="1:22" ht="15" thickBot="1" x14ac:dyDescent="0.4">
      <c r="A38" s="3" t="s">
        <v>28</v>
      </c>
      <c r="B38" s="1">
        <v>5919</v>
      </c>
      <c r="C38" s="2"/>
      <c r="D38" s="2">
        <v>61</v>
      </c>
      <c r="E38" s="2"/>
      <c r="F38" s="1">
        <v>3673</v>
      </c>
      <c r="G38" s="1">
        <v>1846</v>
      </c>
      <c r="H38" s="2">
        <v>19</v>
      </c>
      <c r="I38" s="1">
        <v>138688</v>
      </c>
      <c r="J38" s="1">
        <v>43259</v>
      </c>
      <c r="K38" s="8"/>
      <c r="L38" s="8"/>
      <c r="M38" s="26">
        <f t="shared" si="9"/>
        <v>1.0305794897786788E-2</v>
      </c>
      <c r="N38" s="4">
        <f t="shared" si="10"/>
        <v>4066.666666666667</v>
      </c>
      <c r="O38" s="5">
        <f t="shared" si="11"/>
        <v>9.680327868852466E-2</v>
      </c>
      <c r="P38" s="5"/>
      <c r="Q38" s="22">
        <f t="shared" si="12"/>
        <v>610</v>
      </c>
      <c r="R38" s="22">
        <f t="shared" si="13"/>
        <v>2440</v>
      </c>
      <c r="S38" s="22">
        <f t="shared" si="14"/>
        <v>1016.6666666666667</v>
      </c>
      <c r="T38" s="22">
        <f t="shared" si="15"/>
        <v>508.33333333333337</v>
      </c>
      <c r="U38" s="22">
        <f t="shared" si="16"/>
        <v>61</v>
      </c>
      <c r="V38" s="19">
        <f t="shared" si="17"/>
        <v>4005.666666666667</v>
      </c>
    </row>
    <row r="39" spans="1:22" ht="21.5" thickBot="1" x14ac:dyDescent="0.4">
      <c r="A39" s="3" t="s">
        <v>63</v>
      </c>
      <c r="B39" s="1">
        <v>5899</v>
      </c>
      <c r="C39" s="2"/>
      <c r="D39" s="2">
        <v>304</v>
      </c>
      <c r="E39" s="2"/>
      <c r="F39" s="1">
        <v>4770</v>
      </c>
      <c r="G39" s="1">
        <v>8358</v>
      </c>
      <c r="H39" s="2">
        <v>431</v>
      </c>
      <c r="I39" s="1">
        <v>27115</v>
      </c>
      <c r="J39" s="1">
        <v>38420</v>
      </c>
      <c r="K39" s="8"/>
      <c r="L39" s="8"/>
      <c r="M39" s="26">
        <f t="shared" si="9"/>
        <v>5.1534158331920661E-2</v>
      </c>
      <c r="N39" s="4">
        <f t="shared" si="10"/>
        <v>20266.666666666668</v>
      </c>
      <c r="O39" s="5">
        <f t="shared" si="11"/>
        <v>0.76463815789473688</v>
      </c>
      <c r="P39" s="5"/>
      <c r="Q39" s="22">
        <f t="shared" si="12"/>
        <v>3040</v>
      </c>
      <c r="R39" s="22">
        <f t="shared" si="13"/>
        <v>12160</v>
      </c>
      <c r="S39" s="22">
        <f t="shared" si="14"/>
        <v>5066.666666666667</v>
      </c>
      <c r="T39" s="22">
        <f t="shared" si="15"/>
        <v>2533.3333333333335</v>
      </c>
      <c r="U39" s="22">
        <f t="shared" si="16"/>
        <v>304</v>
      </c>
      <c r="V39" s="19">
        <f t="shared" si="17"/>
        <v>19962.666666666668</v>
      </c>
    </row>
    <row r="40" spans="1:22" ht="15" thickBot="1" x14ac:dyDescent="0.4">
      <c r="A40" s="3" t="s">
        <v>31</v>
      </c>
      <c r="B40" s="1">
        <v>5884</v>
      </c>
      <c r="C40" s="2"/>
      <c r="D40" s="2">
        <v>301</v>
      </c>
      <c r="E40" s="2"/>
      <c r="F40" s="1">
        <v>1386</v>
      </c>
      <c r="G40" s="1">
        <v>1910</v>
      </c>
      <c r="H40" s="2">
        <v>98</v>
      </c>
      <c r="I40" s="1">
        <v>65544</v>
      </c>
      <c r="J40" s="1">
        <v>21279</v>
      </c>
      <c r="K40" s="7"/>
      <c r="L40" s="8"/>
      <c r="M40" s="26">
        <f t="shared" si="9"/>
        <v>5.1155676410605033E-2</v>
      </c>
      <c r="N40" s="4">
        <f t="shared" si="10"/>
        <v>20066.666666666668</v>
      </c>
      <c r="O40" s="5">
        <f t="shared" si="11"/>
        <v>0.93093023255813956</v>
      </c>
      <c r="P40" s="5"/>
      <c r="Q40" s="22">
        <f t="shared" si="12"/>
        <v>3010</v>
      </c>
      <c r="R40" s="22">
        <f t="shared" si="13"/>
        <v>12040</v>
      </c>
      <c r="S40" s="22">
        <f t="shared" si="14"/>
        <v>5016.666666666667</v>
      </c>
      <c r="T40" s="22">
        <f t="shared" si="15"/>
        <v>2508.3333333333335</v>
      </c>
      <c r="U40" s="22">
        <f t="shared" si="16"/>
        <v>301</v>
      </c>
      <c r="V40" s="19">
        <f t="shared" si="17"/>
        <v>19765.666666666668</v>
      </c>
    </row>
    <row r="41" spans="1:22" ht="15" thickBot="1" x14ac:dyDescent="0.4">
      <c r="A41" s="3" t="s">
        <v>44</v>
      </c>
      <c r="B41" s="1">
        <v>4673</v>
      </c>
      <c r="C41" s="2"/>
      <c r="D41" s="2">
        <v>181</v>
      </c>
      <c r="E41" s="2"/>
      <c r="F41" s="1">
        <v>3367</v>
      </c>
      <c r="G41" s="1">
        <v>2229</v>
      </c>
      <c r="H41" s="2">
        <v>86</v>
      </c>
      <c r="I41" s="1">
        <v>93262</v>
      </c>
      <c r="J41" s="1">
        <v>44478</v>
      </c>
      <c r="K41" s="7"/>
      <c r="L41" s="8"/>
      <c r="M41" s="26">
        <f t="shared" si="9"/>
        <v>3.8733147870746845E-2</v>
      </c>
      <c r="N41" s="4">
        <f t="shared" si="10"/>
        <v>12066.666666666668</v>
      </c>
      <c r="O41" s="5">
        <f t="shared" si="11"/>
        <v>0.72096685082872936</v>
      </c>
      <c r="P41" s="5"/>
      <c r="Q41" s="22">
        <f t="shared" si="12"/>
        <v>1810.0000000000002</v>
      </c>
      <c r="R41" s="22">
        <f t="shared" si="13"/>
        <v>7240.0000000000009</v>
      </c>
      <c r="S41" s="22">
        <f t="shared" si="14"/>
        <v>3016.666666666667</v>
      </c>
      <c r="T41" s="22">
        <f t="shared" si="15"/>
        <v>1508.3333333333335</v>
      </c>
      <c r="U41" s="22">
        <f t="shared" si="16"/>
        <v>181</v>
      </c>
      <c r="V41" s="19">
        <f t="shared" si="17"/>
        <v>11885.666666666668</v>
      </c>
    </row>
    <row r="42" spans="1:22" ht="15" thickBot="1" x14ac:dyDescent="0.4">
      <c r="A42" s="3" t="s">
        <v>46</v>
      </c>
      <c r="B42" s="1">
        <v>4424</v>
      </c>
      <c r="C42" s="2"/>
      <c r="D42" s="2">
        <v>266</v>
      </c>
      <c r="E42" s="2"/>
      <c r="F42" s="1">
        <v>1094</v>
      </c>
      <c r="G42" s="1">
        <v>1118</v>
      </c>
      <c r="H42" s="2">
        <v>67</v>
      </c>
      <c r="I42" s="1">
        <v>89857</v>
      </c>
      <c r="J42" s="1">
        <v>22709</v>
      </c>
      <c r="K42" s="7"/>
      <c r="L42" s="8"/>
      <c r="M42" s="26">
        <f t="shared" si="9"/>
        <v>6.0126582278481014E-2</v>
      </c>
      <c r="N42" s="4">
        <f t="shared" si="10"/>
        <v>17733.333333333336</v>
      </c>
      <c r="O42" s="5">
        <f t="shared" si="11"/>
        <v>0.93830827067669176</v>
      </c>
      <c r="P42" s="5"/>
      <c r="Q42" s="22">
        <f t="shared" si="12"/>
        <v>2660.0000000000005</v>
      </c>
      <c r="R42" s="22">
        <f t="shared" si="13"/>
        <v>10640.000000000002</v>
      </c>
      <c r="S42" s="22">
        <f t="shared" si="14"/>
        <v>4433.3333333333339</v>
      </c>
      <c r="T42" s="22">
        <f t="shared" si="15"/>
        <v>2216.666666666667</v>
      </c>
      <c r="U42" s="22">
        <f t="shared" si="16"/>
        <v>266</v>
      </c>
      <c r="V42" s="19">
        <f t="shared" si="17"/>
        <v>17467.333333333336</v>
      </c>
    </row>
    <row r="43" spans="1:22" ht="15" thickBot="1" x14ac:dyDescent="0.4">
      <c r="A43" s="3" t="s">
        <v>34</v>
      </c>
      <c r="B43" s="1">
        <v>3747</v>
      </c>
      <c r="C43" s="2"/>
      <c r="D43" s="2">
        <v>88</v>
      </c>
      <c r="E43" s="2"/>
      <c r="F43" s="2">
        <v>691</v>
      </c>
      <c r="G43" s="1">
        <v>1242</v>
      </c>
      <c r="H43" s="2">
        <v>29</v>
      </c>
      <c r="I43" s="1">
        <v>65528</v>
      </c>
      <c r="J43" s="1">
        <v>21714</v>
      </c>
      <c r="K43" s="8"/>
      <c r="L43" s="8"/>
      <c r="M43" s="26">
        <f t="shared" si="9"/>
        <v>2.3485455030691219E-2</v>
      </c>
      <c r="N43" s="4">
        <f t="shared" si="10"/>
        <v>5866.666666666667</v>
      </c>
      <c r="O43" s="5">
        <f t="shared" si="11"/>
        <v>0.88221590909090908</v>
      </c>
      <c r="P43" s="5"/>
      <c r="Q43" s="22">
        <f t="shared" si="12"/>
        <v>880</v>
      </c>
      <c r="R43" s="22">
        <f t="shared" si="13"/>
        <v>3520</v>
      </c>
      <c r="S43" s="22">
        <f t="shared" si="14"/>
        <v>1466.6666666666667</v>
      </c>
      <c r="T43" s="22">
        <f t="shared" si="15"/>
        <v>733.33333333333337</v>
      </c>
      <c r="U43" s="22">
        <f t="shared" si="16"/>
        <v>88</v>
      </c>
      <c r="V43" s="19">
        <f t="shared" si="17"/>
        <v>5778.666666666667</v>
      </c>
    </row>
    <row r="44" spans="1:22" ht="15" thickBot="1" x14ac:dyDescent="0.4">
      <c r="A44" s="3" t="s">
        <v>54</v>
      </c>
      <c r="B44" s="1">
        <v>3144</v>
      </c>
      <c r="C44" s="2"/>
      <c r="D44" s="2">
        <v>31</v>
      </c>
      <c r="E44" s="2"/>
      <c r="F44" s="1">
        <v>1044</v>
      </c>
      <c r="G44" s="1">
        <v>3554</v>
      </c>
      <c r="H44" s="2">
        <v>35</v>
      </c>
      <c r="I44" s="1">
        <v>21293</v>
      </c>
      <c r="J44" s="1">
        <v>24069</v>
      </c>
      <c r="K44" s="8"/>
      <c r="L44" s="8"/>
      <c r="M44" s="26">
        <f t="shared" si="9"/>
        <v>9.8600508905852414E-3</v>
      </c>
      <c r="N44" s="4">
        <f t="shared" si="10"/>
        <v>2066.666666666667</v>
      </c>
      <c r="O44" s="5">
        <f t="shared" si="11"/>
        <v>0.49483870967741944</v>
      </c>
      <c r="P44" s="5"/>
      <c r="Q44" s="22">
        <f t="shared" si="12"/>
        <v>310.00000000000006</v>
      </c>
      <c r="R44" s="22">
        <f t="shared" si="13"/>
        <v>1240.0000000000002</v>
      </c>
      <c r="S44" s="22">
        <f t="shared" si="14"/>
        <v>516.66666666666674</v>
      </c>
      <c r="T44" s="22">
        <f t="shared" si="15"/>
        <v>258.33333333333337</v>
      </c>
      <c r="U44" s="22">
        <f t="shared" si="16"/>
        <v>31.000000000000004</v>
      </c>
      <c r="V44" s="19">
        <f t="shared" si="17"/>
        <v>2035.666666666667</v>
      </c>
    </row>
    <row r="45" spans="1:22" ht="15" thickBot="1" x14ac:dyDescent="0.4">
      <c r="A45" s="3" t="s">
        <v>37</v>
      </c>
      <c r="B45" s="1">
        <v>3068</v>
      </c>
      <c r="C45" s="2"/>
      <c r="D45" s="2">
        <v>124</v>
      </c>
      <c r="E45" s="2"/>
      <c r="F45" s="1">
        <v>1819</v>
      </c>
      <c r="G45" s="2">
        <v>727</v>
      </c>
      <c r="H45" s="2">
        <v>29</v>
      </c>
      <c r="I45" s="1">
        <v>72657</v>
      </c>
      <c r="J45" s="1">
        <v>17227</v>
      </c>
      <c r="K45" s="7"/>
      <c r="L45" s="8"/>
      <c r="M45" s="26">
        <f t="shared" si="9"/>
        <v>4.0417209908735333E-2</v>
      </c>
      <c r="N45" s="4">
        <f t="shared" si="10"/>
        <v>8266.6666666666679</v>
      </c>
      <c r="O45" s="5">
        <f t="shared" si="11"/>
        <v>0.7799596774193549</v>
      </c>
      <c r="P45" s="5"/>
      <c r="Q45" s="22">
        <f t="shared" si="12"/>
        <v>1240.0000000000002</v>
      </c>
      <c r="R45" s="22">
        <f t="shared" si="13"/>
        <v>4960.0000000000009</v>
      </c>
      <c r="S45" s="22">
        <f t="shared" si="14"/>
        <v>2066.666666666667</v>
      </c>
      <c r="T45" s="22">
        <f t="shared" si="15"/>
        <v>1033.3333333333335</v>
      </c>
      <c r="U45" s="22">
        <f t="shared" si="16"/>
        <v>124.00000000000001</v>
      </c>
      <c r="V45" s="19">
        <f t="shared" si="17"/>
        <v>8142.6666666666679</v>
      </c>
    </row>
    <row r="46" spans="1:22" ht="15" thickBot="1" x14ac:dyDescent="0.4">
      <c r="A46" s="3" t="s">
        <v>42</v>
      </c>
      <c r="B46" s="1">
        <v>2947</v>
      </c>
      <c r="C46" s="2"/>
      <c r="D46" s="2">
        <v>121</v>
      </c>
      <c r="E46" s="2"/>
      <c r="F46" s="1">
        <v>1616</v>
      </c>
      <c r="G46" s="1">
        <v>2167</v>
      </c>
      <c r="H46" s="2">
        <v>89</v>
      </c>
      <c r="I46" s="1">
        <v>32298</v>
      </c>
      <c r="J46" s="1">
        <v>23754</v>
      </c>
      <c r="K46" s="8"/>
      <c r="L46" s="8"/>
      <c r="M46" s="26">
        <f t="shared" si="9"/>
        <v>4.1058703766542248E-2</v>
      </c>
      <c r="N46" s="4">
        <f t="shared" si="10"/>
        <v>8066.666666666667</v>
      </c>
      <c r="O46" s="5">
        <f t="shared" si="11"/>
        <v>0.79966942148760334</v>
      </c>
      <c r="P46" s="5"/>
      <c r="Q46" s="22">
        <f t="shared" si="12"/>
        <v>1210</v>
      </c>
      <c r="R46" s="22">
        <f t="shared" si="13"/>
        <v>4840</v>
      </c>
      <c r="S46" s="22">
        <f t="shared" si="14"/>
        <v>2016.6666666666667</v>
      </c>
      <c r="T46" s="22">
        <f t="shared" si="15"/>
        <v>1008.3333333333334</v>
      </c>
      <c r="U46" s="22">
        <f t="shared" si="16"/>
        <v>121</v>
      </c>
      <c r="V46" s="19">
        <f t="shared" si="17"/>
        <v>7945.666666666667</v>
      </c>
    </row>
    <row r="47" spans="1:22" ht="15" thickBot="1" x14ac:dyDescent="0.4">
      <c r="A47" s="3" t="s">
        <v>49</v>
      </c>
      <c r="B47" s="1">
        <v>2205</v>
      </c>
      <c r="C47" s="2"/>
      <c r="D47" s="2">
        <v>67</v>
      </c>
      <c r="E47" s="2"/>
      <c r="F47" s="2">
        <v>759</v>
      </c>
      <c r="G47" s="1">
        <v>1234</v>
      </c>
      <c r="H47" s="2">
        <v>37</v>
      </c>
      <c r="I47" s="1">
        <v>31099</v>
      </c>
      <c r="J47" s="1">
        <v>17402</v>
      </c>
      <c r="K47" s="7"/>
      <c r="L47" s="8"/>
      <c r="M47" s="26">
        <f t="shared" si="9"/>
        <v>3.0385487528344673E-2</v>
      </c>
      <c r="N47" s="4">
        <f t="shared" si="10"/>
        <v>4466.666666666667</v>
      </c>
      <c r="O47" s="5">
        <f t="shared" si="11"/>
        <v>0.83007462686567168</v>
      </c>
      <c r="P47" s="5"/>
      <c r="Q47" s="22">
        <f t="shared" si="12"/>
        <v>670</v>
      </c>
      <c r="R47" s="22">
        <f t="shared" si="13"/>
        <v>2680</v>
      </c>
      <c r="S47" s="22">
        <f t="shared" si="14"/>
        <v>1116.6666666666667</v>
      </c>
      <c r="T47" s="22">
        <f t="shared" si="15"/>
        <v>558.33333333333337</v>
      </c>
      <c r="U47" s="22">
        <f t="shared" si="16"/>
        <v>67</v>
      </c>
      <c r="V47" s="19">
        <f t="shared" si="17"/>
        <v>4399.666666666667</v>
      </c>
    </row>
    <row r="48" spans="1:22" ht="15" thickBot="1" x14ac:dyDescent="0.4">
      <c r="A48" s="3" t="s">
        <v>53</v>
      </c>
      <c r="B48" s="1">
        <v>1425</v>
      </c>
      <c r="C48" s="2"/>
      <c r="D48" s="2">
        <v>33</v>
      </c>
      <c r="E48" s="2"/>
      <c r="F48" s="2">
        <v>678</v>
      </c>
      <c r="G48" s="1">
        <v>1870</v>
      </c>
      <c r="H48" s="2">
        <v>43</v>
      </c>
      <c r="I48" s="1">
        <v>42501</v>
      </c>
      <c r="J48" s="1">
        <v>55771</v>
      </c>
      <c r="K48" s="8"/>
      <c r="L48" s="8"/>
      <c r="M48" s="26">
        <f t="shared" si="9"/>
        <v>2.3157894736842106E-2</v>
      </c>
      <c r="N48" s="4">
        <f t="shared" si="10"/>
        <v>2200</v>
      </c>
      <c r="O48" s="5">
        <f t="shared" si="11"/>
        <v>0.69181818181818178</v>
      </c>
      <c r="P48" s="5"/>
      <c r="Q48" s="22">
        <f t="shared" si="12"/>
        <v>330</v>
      </c>
      <c r="R48" s="22">
        <f t="shared" si="13"/>
        <v>1320</v>
      </c>
      <c r="S48" s="22">
        <f t="shared" si="14"/>
        <v>550</v>
      </c>
      <c r="T48" s="22">
        <f t="shared" si="15"/>
        <v>275</v>
      </c>
      <c r="U48" s="22">
        <f t="shared" si="16"/>
        <v>33</v>
      </c>
      <c r="V48" s="19">
        <f t="shared" si="17"/>
        <v>2167</v>
      </c>
    </row>
    <row r="49" spans="1:22" ht="15" thickBot="1" x14ac:dyDescent="0.4">
      <c r="A49" s="3" t="s">
        <v>39</v>
      </c>
      <c r="B49" s="1">
        <v>1374</v>
      </c>
      <c r="C49" s="2"/>
      <c r="D49" s="2">
        <v>63</v>
      </c>
      <c r="E49" s="2"/>
      <c r="F49" s="2">
        <v>475</v>
      </c>
      <c r="G49" s="1">
        <v>1022</v>
      </c>
      <c r="H49" s="2">
        <v>47</v>
      </c>
      <c r="I49" s="1">
        <v>23356</v>
      </c>
      <c r="J49" s="1">
        <v>17375</v>
      </c>
      <c r="K49" s="7"/>
      <c r="L49" s="8"/>
      <c r="M49" s="26">
        <f t="shared" si="9"/>
        <v>4.5851528384279479E-2</v>
      </c>
      <c r="N49" s="4">
        <f t="shared" si="10"/>
        <v>4200</v>
      </c>
      <c r="O49" s="5">
        <f t="shared" si="11"/>
        <v>0.88690476190476186</v>
      </c>
      <c r="P49" s="5"/>
      <c r="Q49" s="22">
        <f t="shared" si="12"/>
        <v>630</v>
      </c>
      <c r="R49" s="22">
        <f t="shared" si="13"/>
        <v>2520</v>
      </c>
      <c r="S49" s="22">
        <f t="shared" si="14"/>
        <v>1050</v>
      </c>
      <c r="T49" s="22">
        <f t="shared" si="15"/>
        <v>525</v>
      </c>
      <c r="U49" s="22">
        <f t="shared" si="16"/>
        <v>63</v>
      </c>
      <c r="V49" s="19">
        <f t="shared" si="17"/>
        <v>4137</v>
      </c>
    </row>
    <row r="50" spans="1:22" ht="15" thickBot="1" x14ac:dyDescent="0.4">
      <c r="A50" s="3" t="s">
        <v>56</v>
      </c>
      <c r="B50" s="1">
        <v>1323</v>
      </c>
      <c r="C50" s="2"/>
      <c r="D50" s="2">
        <v>52</v>
      </c>
      <c r="E50" s="2"/>
      <c r="F50" s="2">
        <v>533</v>
      </c>
      <c r="G50" s="2">
        <v>738</v>
      </c>
      <c r="H50" s="2">
        <v>29</v>
      </c>
      <c r="I50" s="1">
        <v>59567</v>
      </c>
      <c r="J50" s="1">
        <v>33238</v>
      </c>
      <c r="K50" s="8"/>
      <c r="L50" s="8"/>
      <c r="M50" s="26">
        <f t="shared" si="9"/>
        <v>3.9304610733182165E-2</v>
      </c>
      <c r="N50" s="4">
        <f t="shared" si="10"/>
        <v>3466.666666666667</v>
      </c>
      <c r="O50" s="5">
        <f t="shared" si="11"/>
        <v>0.84625000000000006</v>
      </c>
      <c r="P50" s="5"/>
      <c r="Q50" s="22">
        <f t="shared" si="12"/>
        <v>520</v>
      </c>
      <c r="R50" s="22">
        <f t="shared" si="13"/>
        <v>2080</v>
      </c>
      <c r="S50" s="22">
        <f t="shared" si="14"/>
        <v>866.66666666666674</v>
      </c>
      <c r="T50" s="22">
        <f t="shared" si="15"/>
        <v>433.33333333333337</v>
      </c>
      <c r="U50" s="22">
        <f t="shared" si="16"/>
        <v>52</v>
      </c>
      <c r="V50" s="19">
        <f t="shared" si="17"/>
        <v>3414.666666666667</v>
      </c>
    </row>
    <row r="51" spans="1:22" ht="15" thickBot="1" x14ac:dyDescent="0.4">
      <c r="A51" s="3" t="s">
        <v>48</v>
      </c>
      <c r="B51" s="2">
        <v>919</v>
      </c>
      <c r="C51" s="2"/>
      <c r="D51" s="2">
        <v>53</v>
      </c>
      <c r="E51" s="2"/>
      <c r="F51" s="2">
        <v>129</v>
      </c>
      <c r="G51" s="1">
        <v>1473</v>
      </c>
      <c r="H51" s="2">
        <v>85</v>
      </c>
      <c r="I51" s="1">
        <v>19008</v>
      </c>
      <c r="J51" s="1">
        <v>30462</v>
      </c>
      <c r="K51" s="8"/>
      <c r="L51" s="8"/>
      <c r="M51" s="26">
        <f t="shared" si="9"/>
        <v>5.7671381936887922E-2</v>
      </c>
      <c r="N51" s="4">
        <f t="shared" si="10"/>
        <v>3533.3333333333335</v>
      </c>
      <c r="O51" s="5">
        <f t="shared" si="11"/>
        <v>0.96349056603773586</v>
      </c>
      <c r="P51" s="5"/>
      <c r="Q51" s="22">
        <f t="shared" si="12"/>
        <v>530</v>
      </c>
      <c r="R51" s="22">
        <f t="shared" si="13"/>
        <v>2120</v>
      </c>
      <c r="S51" s="22">
        <f t="shared" si="14"/>
        <v>883.33333333333337</v>
      </c>
      <c r="T51" s="22">
        <f t="shared" si="15"/>
        <v>441.66666666666669</v>
      </c>
      <c r="U51" s="22">
        <f t="shared" si="16"/>
        <v>53</v>
      </c>
      <c r="V51" s="19">
        <f t="shared" si="17"/>
        <v>3480.3333333333335</v>
      </c>
    </row>
    <row r="52" spans="1:22" ht="15" thickBot="1" x14ac:dyDescent="0.4">
      <c r="A52" s="3" t="s">
        <v>55</v>
      </c>
      <c r="B52" s="2">
        <v>644</v>
      </c>
      <c r="C52" s="2"/>
      <c r="D52" s="2">
        <v>7</v>
      </c>
      <c r="E52" s="2"/>
      <c r="F52" s="2">
        <v>209</v>
      </c>
      <c r="G52" s="1">
        <v>1113</v>
      </c>
      <c r="H52" s="2">
        <v>12</v>
      </c>
      <c r="I52" s="1">
        <v>12007</v>
      </c>
      <c r="J52" s="1">
        <v>20746</v>
      </c>
      <c r="K52" s="7"/>
      <c r="L52" s="8"/>
      <c r="M52" s="26">
        <f t="shared" si="9"/>
        <v>1.0869565217391304E-2</v>
      </c>
      <c r="N52" s="4">
        <f t="shared" si="10"/>
        <v>466.66666666666669</v>
      </c>
      <c r="O52" s="5">
        <f t="shared" si="11"/>
        <v>0.55214285714285716</v>
      </c>
      <c r="P52" s="5"/>
      <c r="Q52" s="22">
        <f t="shared" si="12"/>
        <v>70</v>
      </c>
      <c r="R52" s="22">
        <f t="shared" si="13"/>
        <v>280</v>
      </c>
      <c r="S52" s="22">
        <f t="shared" si="14"/>
        <v>116.66666666666667</v>
      </c>
      <c r="T52" s="22">
        <f t="shared" si="15"/>
        <v>58.333333333333336</v>
      </c>
      <c r="U52" s="22">
        <f t="shared" si="16"/>
        <v>7</v>
      </c>
      <c r="V52" s="19">
        <f t="shared" si="17"/>
        <v>459.66666666666669</v>
      </c>
    </row>
    <row r="53" spans="1:22" ht="15" thickBot="1" x14ac:dyDescent="0.4">
      <c r="A53" s="3" t="s">
        <v>47</v>
      </c>
      <c r="B53" s="2">
        <v>629</v>
      </c>
      <c r="C53" s="2"/>
      <c r="D53" s="2">
        <v>17</v>
      </c>
      <c r="E53" s="2"/>
      <c r="F53" s="2">
        <v>47</v>
      </c>
      <c r="G53" s="2">
        <v>444</v>
      </c>
      <c r="H53" s="2">
        <v>12</v>
      </c>
      <c r="I53" s="1">
        <v>37712</v>
      </c>
      <c r="J53" s="1">
        <v>26635</v>
      </c>
      <c r="K53" s="7"/>
      <c r="L53" s="8"/>
      <c r="M53" s="26">
        <f t="shared" si="9"/>
        <v>2.7027027027027029E-2</v>
      </c>
      <c r="N53" s="4">
        <f t="shared" si="10"/>
        <v>1133.3333333333335</v>
      </c>
      <c r="O53" s="5">
        <f t="shared" si="11"/>
        <v>0.95852941176470585</v>
      </c>
      <c r="P53" s="5"/>
      <c r="Q53" s="22">
        <f t="shared" si="12"/>
        <v>170.00000000000003</v>
      </c>
      <c r="R53" s="22">
        <f t="shared" si="13"/>
        <v>680.00000000000011</v>
      </c>
      <c r="S53" s="22">
        <f t="shared" si="14"/>
        <v>283.33333333333337</v>
      </c>
      <c r="T53" s="22">
        <f t="shared" si="15"/>
        <v>141.66666666666669</v>
      </c>
      <c r="U53" s="22">
        <f t="shared" si="16"/>
        <v>17</v>
      </c>
      <c r="V53" s="19">
        <f t="shared" si="17"/>
        <v>1116.3333333333335</v>
      </c>
    </row>
    <row r="54" spans="1:22" ht="15" thickBot="1" x14ac:dyDescent="0.4">
      <c r="A54" s="3" t="s">
        <v>51</v>
      </c>
      <c r="B54" s="2">
        <v>458</v>
      </c>
      <c r="C54" s="2"/>
      <c r="D54" s="2">
        <v>16</v>
      </c>
      <c r="E54" s="2"/>
      <c r="F54" s="2">
        <v>22</v>
      </c>
      <c r="G54" s="2">
        <v>429</v>
      </c>
      <c r="H54" s="2">
        <v>15</v>
      </c>
      <c r="I54" s="1">
        <v>20945</v>
      </c>
      <c r="J54" s="1">
        <v>19597</v>
      </c>
      <c r="K54" s="7"/>
      <c r="L54" s="8"/>
      <c r="M54" s="25"/>
      <c r="N54" s="4">
        <f t="shared" si="10"/>
        <v>1066.6666666666667</v>
      </c>
      <c r="O54" s="5">
        <f t="shared" si="11"/>
        <v>0.979375</v>
      </c>
      <c r="P54" s="5"/>
      <c r="Q54" s="22">
        <f>Q51*$N54</f>
        <v>565333.33333333337</v>
      </c>
      <c r="R54" s="22">
        <f>R51*$N54</f>
        <v>2261333.3333333335</v>
      </c>
      <c r="S54" s="22">
        <f>S51*$N54</f>
        <v>942222.22222222236</v>
      </c>
      <c r="T54" s="22">
        <f>T51*$N54</f>
        <v>471111.11111111118</v>
      </c>
      <c r="U54" s="22">
        <f>U51*$N54</f>
        <v>56533.333333333336</v>
      </c>
    </row>
    <row r="55" spans="1:22" ht="15" thickBot="1" x14ac:dyDescent="0.4">
      <c r="A55" s="3" t="s">
        <v>52</v>
      </c>
      <c r="B55" s="2">
        <v>377</v>
      </c>
      <c r="C55" s="2"/>
      <c r="D55" s="2">
        <v>10</v>
      </c>
      <c r="E55" s="2"/>
      <c r="F55" s="2">
        <v>62</v>
      </c>
      <c r="G55" s="2">
        <v>515</v>
      </c>
      <c r="H55" s="2">
        <v>14</v>
      </c>
      <c r="I55" s="1">
        <v>25473</v>
      </c>
      <c r="J55" s="1">
        <v>34821</v>
      </c>
      <c r="K55" s="8"/>
      <c r="L55" s="8"/>
      <c r="M55" s="24"/>
      <c r="N55" s="4"/>
      <c r="O55" s="5"/>
      <c r="P55" s="5"/>
    </row>
    <row r="56" spans="1:22" ht="15" thickBot="1" x14ac:dyDescent="0.4">
      <c r="A56" s="3" t="s">
        <v>64</v>
      </c>
      <c r="B56" s="2">
        <v>151</v>
      </c>
      <c r="C56" s="2"/>
      <c r="D56" s="2">
        <v>5</v>
      </c>
      <c r="E56" s="2"/>
      <c r="F56" s="2">
        <v>15</v>
      </c>
      <c r="G56" s="2"/>
      <c r="H56" s="2"/>
      <c r="I56" s="2">
        <v>605</v>
      </c>
      <c r="J56" s="2"/>
      <c r="K56" s="8"/>
      <c r="L56" s="7"/>
    </row>
    <row r="57" spans="1:22" ht="21.5" thickBot="1" x14ac:dyDescent="0.4">
      <c r="A57" s="3" t="s">
        <v>67</v>
      </c>
      <c r="B57" s="2">
        <v>16</v>
      </c>
      <c r="C57" s="46">
        <v>1</v>
      </c>
      <c r="D57" s="2">
        <v>2</v>
      </c>
      <c r="E57" s="2"/>
      <c r="F57" s="2">
        <v>2</v>
      </c>
      <c r="G57" s="2"/>
      <c r="H57" s="2"/>
      <c r="I57" s="1">
        <v>2336</v>
      </c>
      <c r="J57" s="2"/>
      <c r="K57" s="7"/>
      <c r="L57" s="7"/>
    </row>
    <row r="58" spans="1:22" ht="15" thickBot="1" x14ac:dyDescent="0.4">
      <c r="A58" s="3" t="s">
        <v>65</v>
      </c>
      <c r="B58" s="1">
        <v>2156</v>
      </c>
      <c r="C58" s="2"/>
      <c r="D58" s="2">
        <v>107</v>
      </c>
      <c r="E58" s="2"/>
      <c r="F58" s="1">
        <v>1303</v>
      </c>
      <c r="G58" s="2">
        <v>637</v>
      </c>
      <c r="H58" s="2">
        <v>32</v>
      </c>
      <c r="I58" s="1">
        <v>13022</v>
      </c>
      <c r="J58" s="1">
        <v>3845</v>
      </c>
      <c r="K58" s="7"/>
      <c r="L58" s="7"/>
    </row>
    <row r="59" spans="1:22" ht="21.5" thickBot="1" x14ac:dyDescent="0.4">
      <c r="A59" s="61" t="s">
        <v>66</v>
      </c>
      <c r="B59" s="62">
        <v>68</v>
      </c>
      <c r="C59" s="62"/>
      <c r="D59" s="62">
        <v>4</v>
      </c>
      <c r="E59" s="62"/>
      <c r="F59" s="62">
        <v>7</v>
      </c>
      <c r="G59" s="62"/>
      <c r="H59" s="62"/>
      <c r="I59" s="63">
        <v>1128</v>
      </c>
      <c r="J59" s="62"/>
      <c r="K59" s="64"/>
      <c r="L59" s="49"/>
    </row>
  </sheetData>
  <mergeCells count="2">
    <mergeCell ref="L1:N1"/>
    <mergeCell ref="Q1:U1"/>
  </mergeCells>
  <hyperlinks>
    <hyperlink ref="A6" r:id="rId1" display="https://www.worldometers.info/coronavirus/usa/new-jersey/" xr:uid="{A9809ADA-0B27-46A7-AF98-3E1391B81D11}"/>
    <hyperlink ref="A9" r:id="rId2" display="https://www.worldometers.info/coronavirus/usa/california/" xr:uid="{51317919-C0EA-4BCE-A53A-769560C58790}"/>
    <hyperlink ref="A10" r:id="rId3" display="https://www.worldometers.info/coronavirus/usa/pennsylvania/" xr:uid="{A7141CAA-C617-4ED2-B512-4CC317142FB1}"/>
    <hyperlink ref="A12" r:id="rId4" display="https://www.worldometers.info/coronavirus/usa/florida/" xr:uid="{E025D617-7509-4A0E-94AD-0FADD3209FD2}"/>
    <hyperlink ref="A13" r:id="rId5" display="https://www.worldometers.info/coronavirus/usa/texas/" xr:uid="{5129B84C-061E-400B-9C36-81105620C396}"/>
    <hyperlink ref="A16" r:id="rId6" display="https://www.worldometers.info/coronavirus/usa/louisiana/" xr:uid="{D4CBF7E0-3D58-4301-97BF-1870B5C76BB4}"/>
    <hyperlink ref="A19" r:id="rId7" display="https://www.worldometers.info/coronavirus/usa/ohio/" xr:uid="{FA326558-AA22-4522-99BC-C1B4F3D4F0A3}"/>
    <hyperlink ref="A22" r:id="rId8" display="https://www.worldometers.info/coronavirus/usa/washington/" xr:uid="{3A6809E6-CDDF-428E-B487-2B2C878A574D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7"/>
  <sheetViews>
    <sheetView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5" customWidth="1"/>
    <col min="2" max="2" width="11.90625" style="35" customWidth="1"/>
    <col min="3" max="3" width="14.36328125" style="35" hidden="1" customWidth="1"/>
    <col min="4" max="4" width="14.36328125" style="35" customWidth="1"/>
    <col min="5" max="5" width="14.36328125" style="35" hidden="1" customWidth="1"/>
    <col min="6" max="10" width="14.36328125" style="35" customWidth="1"/>
    <col min="11" max="11" width="4.08984375" style="34" customWidth="1"/>
    <col min="12" max="12" width="10.08984375" style="34" customWidth="1"/>
    <col min="13" max="13" width="8.7265625" style="34"/>
    <col min="14" max="14" width="12.6328125" style="34" customWidth="1"/>
    <col min="15" max="15" width="9.81640625" style="56" customWidth="1"/>
    <col min="16" max="16384" width="8.7265625" style="34"/>
  </cols>
  <sheetData>
    <row r="1" spans="1:15" customFormat="1" ht="44" thickBot="1" x14ac:dyDescent="0.4">
      <c r="A1" s="32" t="s">
        <v>1</v>
      </c>
      <c r="B1" s="33" t="s">
        <v>93</v>
      </c>
      <c r="C1" s="33" t="s">
        <v>92</v>
      </c>
      <c r="D1" s="33" t="s">
        <v>91</v>
      </c>
      <c r="E1" s="33" t="s">
        <v>90</v>
      </c>
      <c r="F1" s="33" t="s">
        <v>89</v>
      </c>
      <c r="G1" s="33" t="s">
        <v>88</v>
      </c>
      <c r="H1" s="33" t="s">
        <v>94</v>
      </c>
      <c r="I1" s="33" t="s">
        <v>87</v>
      </c>
      <c r="J1" s="33" t="s">
        <v>86</v>
      </c>
      <c r="L1" s="33" t="s">
        <v>98</v>
      </c>
      <c r="M1" s="33" t="s">
        <v>99</v>
      </c>
      <c r="N1" s="33" t="s">
        <v>100</v>
      </c>
      <c r="O1" s="33" t="s">
        <v>101</v>
      </c>
    </row>
    <row r="2" spans="1:15" ht="14.5" thickBot="1" x14ac:dyDescent="0.35">
      <c r="A2" s="3" t="s">
        <v>36</v>
      </c>
      <c r="B2" s="1">
        <v>9385</v>
      </c>
      <c r="C2" s="46">
        <v>10</v>
      </c>
      <c r="D2" s="2">
        <v>383</v>
      </c>
      <c r="E2" s="2"/>
      <c r="F2" s="1">
        <v>8982</v>
      </c>
      <c r="G2" s="1">
        <v>1914</v>
      </c>
      <c r="H2" s="2">
        <v>78</v>
      </c>
      <c r="I2" s="1">
        <v>122396</v>
      </c>
      <c r="J2" s="1">
        <v>24963</v>
      </c>
      <c r="K2" s="44"/>
      <c r="L2" s="53">
        <f>IFERROR(B2/I2,0)</f>
        <v>7.6677342396810358E-2</v>
      </c>
      <c r="M2" s="54">
        <f>IFERROR(H2/G2,0)</f>
        <v>4.0752351097178681E-2</v>
      </c>
      <c r="N2" s="52">
        <f>D2*250</f>
        <v>95750</v>
      </c>
      <c r="O2" s="55">
        <f>ABS(N2-B2)/B2</f>
        <v>9.202450719232818</v>
      </c>
    </row>
    <row r="3" spans="1:15" ht="14.5" thickBot="1" x14ac:dyDescent="0.35">
      <c r="A3" s="3" t="s">
        <v>52</v>
      </c>
      <c r="B3" s="2">
        <v>377</v>
      </c>
      <c r="C3" s="2"/>
      <c r="D3" s="2">
        <v>10</v>
      </c>
      <c r="E3" s="2"/>
      <c r="F3" s="2">
        <v>62</v>
      </c>
      <c r="G3" s="2">
        <v>515</v>
      </c>
      <c r="H3" s="2">
        <v>14</v>
      </c>
      <c r="I3" s="1">
        <v>25473</v>
      </c>
      <c r="J3" s="1">
        <v>34821</v>
      </c>
      <c r="K3" s="44"/>
      <c r="L3" s="53">
        <f>IFERROR(B3/I3,0)</f>
        <v>1.4799984297098889E-2</v>
      </c>
      <c r="M3" s="54">
        <f>IFERROR(H3/G3,0)</f>
        <v>2.7184466019417475E-2</v>
      </c>
      <c r="N3" s="52">
        <f>D3*250</f>
        <v>2500</v>
      </c>
      <c r="O3" s="55">
        <f t="shared" ref="O3:O56" si="0">ABS(N3-B3)/B3</f>
        <v>5.6312997347480103</v>
      </c>
    </row>
    <row r="4" spans="1:15" ht="15" thickBot="1" x14ac:dyDescent="0.35">
      <c r="A4" s="3" t="s">
        <v>33</v>
      </c>
      <c r="B4" s="1">
        <v>10526</v>
      </c>
      <c r="C4" s="2"/>
      <c r="D4" s="2">
        <v>517</v>
      </c>
      <c r="E4" s="2"/>
      <c r="F4" s="1">
        <v>9939</v>
      </c>
      <c r="G4" s="1">
        <v>1446</v>
      </c>
      <c r="H4" s="2">
        <v>71</v>
      </c>
      <c r="I4" s="1">
        <v>119907</v>
      </c>
      <c r="J4" s="1">
        <v>16474</v>
      </c>
      <c r="K4" s="43"/>
      <c r="L4" s="53">
        <f>IFERROR(B4/I4,0)</f>
        <v>8.7784699809018651E-2</v>
      </c>
      <c r="M4" s="54">
        <f>IFERROR(H4/G4,0)</f>
        <v>4.9100968188105117E-2</v>
      </c>
      <c r="N4" s="52">
        <f>D4*250</f>
        <v>129250</v>
      </c>
      <c r="O4" s="55">
        <f t="shared" si="0"/>
        <v>11.279118373551206</v>
      </c>
    </row>
    <row r="5" spans="1:15" ht="12.5" customHeight="1" thickBot="1" x14ac:dyDescent="0.35">
      <c r="A5" s="3" t="s">
        <v>34</v>
      </c>
      <c r="B5" s="1">
        <v>3747</v>
      </c>
      <c r="C5" s="2"/>
      <c r="D5" s="2">
        <v>88</v>
      </c>
      <c r="E5" s="2"/>
      <c r="F5" s="2">
        <v>691</v>
      </c>
      <c r="G5" s="1">
        <v>1242</v>
      </c>
      <c r="H5" s="2">
        <v>29</v>
      </c>
      <c r="I5" s="1">
        <v>65528</v>
      </c>
      <c r="J5" s="1">
        <v>21714</v>
      </c>
      <c r="K5" s="44"/>
      <c r="L5" s="53">
        <f>IFERROR(B5/I5,0)</f>
        <v>5.7181662800634844E-2</v>
      </c>
      <c r="M5" s="54">
        <f>IFERROR(H5/G5,0)</f>
        <v>2.3349436392914653E-2</v>
      </c>
      <c r="N5" s="52">
        <f>D5*250</f>
        <v>22000</v>
      </c>
      <c r="O5" s="55">
        <f t="shared" si="0"/>
        <v>4.8713637576728051</v>
      </c>
    </row>
    <row r="6" spans="1:15" ht="15" thickBot="1" x14ac:dyDescent="0.35">
      <c r="A6" s="48" t="s">
        <v>10</v>
      </c>
      <c r="B6" s="1">
        <v>64475</v>
      </c>
      <c r="C6" s="46">
        <v>368</v>
      </c>
      <c r="D6" s="1">
        <v>2628</v>
      </c>
      <c r="E6" s="47">
        <v>1</v>
      </c>
      <c r="F6" s="1">
        <v>51713</v>
      </c>
      <c r="G6" s="1">
        <v>1632</v>
      </c>
      <c r="H6" s="2">
        <v>67</v>
      </c>
      <c r="I6" s="1">
        <v>891472</v>
      </c>
      <c r="J6" s="1">
        <v>22562</v>
      </c>
      <c r="K6" s="44"/>
      <c r="L6" s="53">
        <f>IFERROR(B6/I6,0)</f>
        <v>7.2324200872265196E-2</v>
      </c>
      <c r="M6" s="54">
        <f>IFERROR(H6/G6,0)</f>
        <v>4.1053921568627451E-2</v>
      </c>
      <c r="N6" s="52">
        <f>D6*250</f>
        <v>657000</v>
      </c>
      <c r="O6" s="55">
        <f t="shared" si="0"/>
        <v>9.189996122528111</v>
      </c>
    </row>
    <row r="7" spans="1:15" ht="15" thickBot="1" x14ac:dyDescent="0.35">
      <c r="A7" s="3" t="s">
        <v>18</v>
      </c>
      <c r="B7" s="1">
        <v>18827</v>
      </c>
      <c r="C7" s="2"/>
      <c r="D7" s="2">
        <v>960</v>
      </c>
      <c r="E7" s="2"/>
      <c r="F7" s="1">
        <v>17308</v>
      </c>
      <c r="G7" s="1">
        <v>3269</v>
      </c>
      <c r="H7" s="2">
        <v>167</v>
      </c>
      <c r="I7" s="1">
        <v>96772</v>
      </c>
      <c r="J7" s="1">
        <v>16804</v>
      </c>
      <c r="K7" s="43"/>
      <c r="L7" s="53">
        <f>IFERROR(B7/I7,0)</f>
        <v>0.19455007646839995</v>
      </c>
      <c r="M7" s="54">
        <f>IFERROR(H7/G7,0)</f>
        <v>5.1085959008871216E-2</v>
      </c>
      <c r="N7" s="52">
        <f>D7*250</f>
        <v>240000</v>
      </c>
      <c r="O7" s="55">
        <f t="shared" si="0"/>
        <v>11.747649652095395</v>
      </c>
    </row>
    <row r="8" spans="1:15" ht="14.5" thickBot="1" x14ac:dyDescent="0.35">
      <c r="A8" s="3" t="s">
        <v>23</v>
      </c>
      <c r="B8" s="1">
        <v>32411</v>
      </c>
      <c r="C8" s="2"/>
      <c r="D8" s="1">
        <v>2874</v>
      </c>
      <c r="E8" s="2"/>
      <c r="F8" s="1">
        <v>29472</v>
      </c>
      <c r="G8" s="1">
        <v>9091</v>
      </c>
      <c r="H8" s="2">
        <v>806</v>
      </c>
      <c r="I8" s="1">
        <v>120541</v>
      </c>
      <c r="J8" s="1">
        <v>33810</v>
      </c>
      <c r="K8" s="44"/>
      <c r="L8" s="53">
        <f>IFERROR(B8/I8,0)</f>
        <v>0.26887946839664512</v>
      </c>
      <c r="M8" s="54">
        <f>IFERROR(H8/G8,0)</f>
        <v>8.8659113408865911E-2</v>
      </c>
      <c r="N8" s="52">
        <f>D8*250</f>
        <v>718500</v>
      </c>
      <c r="O8" s="55">
        <f t="shared" si="0"/>
        <v>21.16839961741384</v>
      </c>
    </row>
    <row r="9" spans="1:15" ht="14.5" thickBot="1" x14ac:dyDescent="0.35">
      <c r="A9" s="3" t="s">
        <v>43</v>
      </c>
      <c r="B9" s="1">
        <v>6111</v>
      </c>
      <c r="C9" s="2"/>
      <c r="D9" s="2">
        <v>213</v>
      </c>
      <c r="E9" s="2"/>
      <c r="F9" s="1">
        <v>3670</v>
      </c>
      <c r="G9" s="1">
        <v>6276</v>
      </c>
      <c r="H9" s="2">
        <v>219</v>
      </c>
      <c r="I9" s="1">
        <v>28264</v>
      </c>
      <c r="J9" s="1">
        <v>29026</v>
      </c>
      <c r="K9" s="44"/>
      <c r="L9" s="53">
        <f>IFERROR(B9/I9,0)</f>
        <v>0.21621143504104159</v>
      </c>
      <c r="M9" s="54">
        <f>IFERROR(H9/G9,0)</f>
        <v>3.4894837476099429E-2</v>
      </c>
      <c r="N9" s="52">
        <f>D9*250</f>
        <v>53250</v>
      </c>
      <c r="O9" s="55">
        <f t="shared" si="0"/>
        <v>7.7137947962690232</v>
      </c>
    </row>
    <row r="10" spans="1:15" ht="15" thickBot="1" x14ac:dyDescent="0.35">
      <c r="A10" s="3" t="s">
        <v>63</v>
      </c>
      <c r="B10" s="1">
        <v>5899</v>
      </c>
      <c r="C10" s="2"/>
      <c r="D10" s="2">
        <v>304</v>
      </c>
      <c r="E10" s="2"/>
      <c r="F10" s="1">
        <v>4770</v>
      </c>
      <c r="G10" s="1">
        <v>8358</v>
      </c>
      <c r="H10" s="2">
        <v>431</v>
      </c>
      <c r="I10" s="1">
        <v>27115</v>
      </c>
      <c r="J10" s="1">
        <v>38420</v>
      </c>
      <c r="K10" s="8"/>
      <c r="L10" s="53">
        <f>IFERROR(B10/I10,0)</f>
        <v>0.21755485893416929</v>
      </c>
      <c r="M10" s="54">
        <f>IFERROR(H10/G10,0)</f>
        <v>5.1567360612586745E-2</v>
      </c>
      <c r="N10" s="52">
        <f>D10*250</f>
        <v>76000</v>
      </c>
      <c r="O10" s="55">
        <f t="shared" si="0"/>
        <v>11.883539582980166</v>
      </c>
    </row>
    <row r="11" spans="1:15" ht="15" thickBot="1" x14ac:dyDescent="0.35">
      <c r="A11" s="48" t="s">
        <v>13</v>
      </c>
      <c r="B11" s="1">
        <v>39199</v>
      </c>
      <c r="C11" s="2"/>
      <c r="D11" s="1">
        <v>1669</v>
      </c>
      <c r="E11" s="2"/>
      <c r="F11" s="1">
        <v>36844</v>
      </c>
      <c r="G11" s="1">
        <v>1825</v>
      </c>
      <c r="H11" s="2">
        <v>78</v>
      </c>
      <c r="I11" s="1">
        <v>514017</v>
      </c>
      <c r="J11" s="1">
        <v>23933</v>
      </c>
      <c r="K11" s="44"/>
      <c r="L11" s="53">
        <f>IFERROR(B11/I11,0)</f>
        <v>7.6260123692407061E-2</v>
      </c>
      <c r="M11" s="54">
        <f>IFERROR(H11/G11,0)</f>
        <v>4.2739726027397264E-2</v>
      </c>
      <c r="N11" s="52">
        <f>D11*250</f>
        <v>417250</v>
      </c>
      <c r="O11" s="55">
        <f t="shared" si="0"/>
        <v>9.6444041939845402</v>
      </c>
    </row>
    <row r="12" spans="1:15" ht="14.5" thickBot="1" x14ac:dyDescent="0.35">
      <c r="A12" s="3" t="s">
        <v>16</v>
      </c>
      <c r="B12" s="1">
        <v>32178</v>
      </c>
      <c r="C12" s="2"/>
      <c r="D12" s="1">
        <v>1399</v>
      </c>
      <c r="E12" s="2"/>
      <c r="F12" s="1">
        <v>30439</v>
      </c>
      <c r="G12" s="1">
        <v>3031</v>
      </c>
      <c r="H12" s="2">
        <v>132</v>
      </c>
      <c r="I12" s="1">
        <v>227477</v>
      </c>
      <c r="J12" s="1">
        <v>21425</v>
      </c>
      <c r="K12" s="44"/>
      <c r="L12" s="53">
        <f>IFERROR(B12/I12,0)</f>
        <v>0.14145605929390664</v>
      </c>
      <c r="M12" s="54">
        <f>IFERROR(H12/G12,0)</f>
        <v>4.3549983503794125E-2</v>
      </c>
      <c r="N12" s="52">
        <f>D12*250</f>
        <v>349750</v>
      </c>
      <c r="O12" s="55">
        <f t="shared" si="0"/>
        <v>9.8692274224625525</v>
      </c>
    </row>
    <row r="13" spans="1:15" ht="15" thickBot="1" x14ac:dyDescent="0.35">
      <c r="A13" s="3" t="s">
        <v>64</v>
      </c>
      <c r="B13" s="2">
        <v>151</v>
      </c>
      <c r="C13" s="2"/>
      <c r="D13" s="2">
        <v>5</v>
      </c>
      <c r="E13" s="2"/>
      <c r="F13" s="2">
        <v>15</v>
      </c>
      <c r="G13" s="2"/>
      <c r="H13" s="2"/>
      <c r="I13" s="2">
        <v>605</v>
      </c>
      <c r="J13" s="2"/>
      <c r="K13" s="43"/>
      <c r="L13" s="53">
        <f>IFERROR(B13/I13,0)</f>
        <v>0.24958677685950414</v>
      </c>
      <c r="M13" s="54">
        <f>IFERROR(H13/G13,0)</f>
        <v>0</v>
      </c>
      <c r="N13" s="52">
        <f>D13*250</f>
        <v>1250</v>
      </c>
      <c r="O13" s="55">
        <f t="shared" si="0"/>
        <v>7.2781456953642385</v>
      </c>
    </row>
    <row r="14" spans="1:15" ht="15" thickBot="1" x14ac:dyDescent="0.35">
      <c r="A14" s="3" t="s">
        <v>47</v>
      </c>
      <c r="B14" s="2">
        <v>629</v>
      </c>
      <c r="C14" s="2"/>
      <c r="D14" s="2">
        <v>17</v>
      </c>
      <c r="E14" s="2"/>
      <c r="F14" s="2">
        <v>47</v>
      </c>
      <c r="G14" s="2">
        <v>444</v>
      </c>
      <c r="H14" s="2">
        <v>12</v>
      </c>
      <c r="I14" s="1">
        <v>37712</v>
      </c>
      <c r="J14" s="1">
        <v>26635</v>
      </c>
      <c r="K14" s="43"/>
      <c r="L14" s="53">
        <f>IFERROR(B14/I14,0)</f>
        <v>1.6679041154009335E-2</v>
      </c>
      <c r="M14" s="54">
        <f>IFERROR(H14/G14,0)</f>
        <v>2.7027027027027029E-2</v>
      </c>
      <c r="N14" s="52">
        <f>D14*250</f>
        <v>4250</v>
      </c>
      <c r="O14" s="55">
        <f t="shared" si="0"/>
        <v>5.756756756756757</v>
      </c>
    </row>
    <row r="15" spans="1:15" ht="14.5" thickBot="1" x14ac:dyDescent="0.35">
      <c r="A15" s="3" t="s">
        <v>49</v>
      </c>
      <c r="B15" s="1">
        <v>2205</v>
      </c>
      <c r="C15" s="2"/>
      <c r="D15" s="2">
        <v>67</v>
      </c>
      <c r="E15" s="2"/>
      <c r="F15" s="2">
        <v>759</v>
      </c>
      <c r="G15" s="1">
        <v>1234</v>
      </c>
      <c r="H15" s="2">
        <v>37</v>
      </c>
      <c r="I15" s="1">
        <v>31099</v>
      </c>
      <c r="J15" s="1">
        <v>17402</v>
      </c>
      <c r="K15" s="44"/>
      <c r="L15" s="53">
        <f>IFERROR(B15/I15,0)</f>
        <v>7.0902601369818963E-2</v>
      </c>
      <c r="M15" s="54">
        <f>IFERROR(H15/G15,0)</f>
        <v>2.9983792544570502E-2</v>
      </c>
      <c r="N15" s="52">
        <f>D15*250</f>
        <v>16750</v>
      </c>
      <c r="O15" s="55">
        <f t="shared" si="0"/>
        <v>6.5963718820861681</v>
      </c>
    </row>
    <row r="16" spans="1:15" ht="14.5" thickBot="1" x14ac:dyDescent="0.35">
      <c r="A16" s="3" t="s">
        <v>12</v>
      </c>
      <c r="B16" s="1">
        <v>73760</v>
      </c>
      <c r="C16" s="2"/>
      <c r="D16" s="1">
        <v>3241</v>
      </c>
      <c r="E16" s="2"/>
      <c r="F16" s="1">
        <v>69874</v>
      </c>
      <c r="G16" s="1">
        <v>5821</v>
      </c>
      <c r="H16" s="2">
        <v>256</v>
      </c>
      <c r="I16" s="1">
        <v>399714</v>
      </c>
      <c r="J16" s="1">
        <v>31544</v>
      </c>
      <c r="K16" s="44"/>
      <c r="L16" s="53">
        <f>IFERROR(B16/I16,0)</f>
        <v>0.18453194033734119</v>
      </c>
      <c r="M16" s="54">
        <f>IFERROR(H16/G16,0)</f>
        <v>4.3978697818244289E-2</v>
      </c>
      <c r="N16" s="52">
        <f>D16*250</f>
        <v>810250</v>
      </c>
      <c r="O16" s="55">
        <f t="shared" si="0"/>
        <v>9.9849511930585688</v>
      </c>
    </row>
    <row r="17" spans="1:15" ht="14.5" thickBot="1" x14ac:dyDescent="0.35">
      <c r="A17" s="3" t="s">
        <v>27</v>
      </c>
      <c r="B17" s="1">
        <v>23146</v>
      </c>
      <c r="C17" s="2"/>
      <c r="D17" s="1">
        <v>1447</v>
      </c>
      <c r="E17" s="2"/>
      <c r="F17" s="1">
        <v>20140</v>
      </c>
      <c r="G17" s="1">
        <v>3438</v>
      </c>
      <c r="H17" s="2">
        <v>215</v>
      </c>
      <c r="I17" s="1">
        <v>130128</v>
      </c>
      <c r="J17" s="1">
        <v>19329</v>
      </c>
      <c r="K17" s="44"/>
      <c r="L17" s="53">
        <f>IFERROR(B17/I17,0)</f>
        <v>0.17787101930406984</v>
      </c>
      <c r="M17" s="54">
        <f>IFERROR(H17/G17,0)</f>
        <v>6.2536358347876672E-2</v>
      </c>
      <c r="N17" s="52">
        <f>D17*250</f>
        <v>361750</v>
      </c>
      <c r="O17" s="55">
        <f t="shared" si="0"/>
        <v>14.629050375874881</v>
      </c>
    </row>
    <row r="18" spans="1:15" ht="15" thickBot="1" x14ac:dyDescent="0.35">
      <c r="A18" s="3" t="s">
        <v>41</v>
      </c>
      <c r="B18" s="1">
        <v>11457</v>
      </c>
      <c r="C18" s="2"/>
      <c r="D18" s="2">
        <v>243</v>
      </c>
      <c r="E18" s="2"/>
      <c r="F18" s="1">
        <v>6529</v>
      </c>
      <c r="G18" s="1">
        <v>3631</v>
      </c>
      <c r="H18" s="2">
        <v>77</v>
      </c>
      <c r="I18" s="1">
        <v>70261</v>
      </c>
      <c r="J18" s="1">
        <v>22269</v>
      </c>
      <c r="K18" s="43"/>
      <c r="L18" s="53">
        <f>IFERROR(B18/I18,0)</f>
        <v>0.16306343490698966</v>
      </c>
      <c r="M18" s="54">
        <f>IFERROR(H18/G18,0)</f>
        <v>2.1206279261911321E-2</v>
      </c>
      <c r="N18" s="52">
        <f>D18*250</f>
        <v>60750</v>
      </c>
      <c r="O18" s="55">
        <f t="shared" si="0"/>
        <v>4.3024351924587592</v>
      </c>
    </row>
    <row r="19" spans="1:15" ht="15" thickBot="1" x14ac:dyDescent="0.35">
      <c r="A19" s="3" t="s">
        <v>45</v>
      </c>
      <c r="B19" s="1">
        <v>6667</v>
      </c>
      <c r="C19" s="2"/>
      <c r="D19" s="2">
        <v>168</v>
      </c>
      <c r="E19" s="2"/>
      <c r="F19" s="1">
        <v>4824</v>
      </c>
      <c r="G19" s="1">
        <v>2288</v>
      </c>
      <c r="H19" s="2">
        <v>58</v>
      </c>
      <c r="I19" s="1">
        <v>47708</v>
      </c>
      <c r="J19" s="1">
        <v>16376</v>
      </c>
      <c r="K19" s="43"/>
      <c r="L19" s="53">
        <f>IFERROR(B19/I19,0)</f>
        <v>0.13974595455688774</v>
      </c>
      <c r="M19" s="54">
        <f>IFERROR(H19/G19,0)</f>
        <v>2.5349650349650348E-2</v>
      </c>
      <c r="N19" s="52">
        <f>D19*250</f>
        <v>42000</v>
      </c>
      <c r="O19" s="55">
        <f t="shared" si="0"/>
        <v>5.2996850157492128</v>
      </c>
    </row>
    <row r="20" spans="1:15" ht="14.5" thickBot="1" x14ac:dyDescent="0.35">
      <c r="A20" s="3" t="s">
        <v>38</v>
      </c>
      <c r="B20" s="1">
        <v>6288</v>
      </c>
      <c r="C20" s="2"/>
      <c r="D20" s="2">
        <v>298</v>
      </c>
      <c r="E20" s="2"/>
      <c r="F20" s="1">
        <v>3724</v>
      </c>
      <c r="G20" s="1">
        <v>1407</v>
      </c>
      <c r="H20" s="2">
        <v>67</v>
      </c>
      <c r="I20" s="1">
        <v>86428</v>
      </c>
      <c r="J20" s="1">
        <v>19345</v>
      </c>
      <c r="K20" s="44"/>
      <c r="L20" s="53">
        <f>IFERROR(B20/I20,0)</f>
        <v>7.2754200027768778E-2</v>
      </c>
      <c r="M20" s="54">
        <f>IFERROR(H20/G20,0)</f>
        <v>4.7619047619047616E-2</v>
      </c>
      <c r="N20" s="52">
        <f>D20*250</f>
        <v>74500</v>
      </c>
      <c r="O20" s="55">
        <f t="shared" si="0"/>
        <v>10.847964376590332</v>
      </c>
    </row>
    <row r="21" spans="1:15" ht="15" thickBot="1" x14ac:dyDescent="0.35">
      <c r="A21" s="48" t="s">
        <v>14</v>
      </c>
      <c r="B21" s="1">
        <v>30855</v>
      </c>
      <c r="C21" s="2"/>
      <c r="D21" s="1">
        <v>2227</v>
      </c>
      <c r="E21" s="2"/>
      <c r="F21" s="1">
        <v>8312</v>
      </c>
      <c r="G21" s="1">
        <v>6637</v>
      </c>
      <c r="H21" s="2">
        <v>479</v>
      </c>
      <c r="I21" s="1">
        <v>202416</v>
      </c>
      <c r="J21" s="1">
        <v>43542</v>
      </c>
      <c r="K21" s="44"/>
      <c r="L21" s="53">
        <f>IFERROR(B21/I21,0)</f>
        <v>0.15243360208679155</v>
      </c>
      <c r="M21" s="54">
        <f>IFERROR(H21/G21,0)</f>
        <v>7.2171161669428954E-2</v>
      </c>
      <c r="N21" s="52">
        <f>D21*250</f>
        <v>556750</v>
      </c>
      <c r="O21" s="55">
        <f t="shared" si="0"/>
        <v>17.044077134986225</v>
      </c>
    </row>
    <row r="22" spans="1:15" ht="14.5" thickBot="1" x14ac:dyDescent="0.35">
      <c r="A22" s="3" t="s">
        <v>39</v>
      </c>
      <c r="B22" s="1">
        <v>1374</v>
      </c>
      <c r="C22" s="2"/>
      <c r="D22" s="2">
        <v>63</v>
      </c>
      <c r="E22" s="2"/>
      <c r="F22" s="2">
        <v>475</v>
      </c>
      <c r="G22" s="1">
        <v>1022</v>
      </c>
      <c r="H22" s="2">
        <v>47</v>
      </c>
      <c r="I22" s="1">
        <v>23356</v>
      </c>
      <c r="J22" s="1">
        <v>17375</v>
      </c>
      <c r="K22" s="44"/>
      <c r="L22" s="53">
        <f>IFERROR(B22/I22,0)</f>
        <v>5.8828566535365646E-2</v>
      </c>
      <c r="M22" s="54">
        <f>IFERROR(H22/G22,0)</f>
        <v>4.5988258317025438E-2</v>
      </c>
      <c r="N22" s="52">
        <f>D22*250</f>
        <v>15750</v>
      </c>
      <c r="O22" s="55">
        <f t="shared" si="0"/>
        <v>10.462882096069869</v>
      </c>
    </row>
    <row r="23" spans="1:15" ht="15" thickBot="1" x14ac:dyDescent="0.35">
      <c r="A23" s="3" t="s">
        <v>26</v>
      </c>
      <c r="B23" s="1">
        <v>30485</v>
      </c>
      <c r="C23" s="2"/>
      <c r="D23" s="1">
        <v>1560</v>
      </c>
      <c r="E23" s="2"/>
      <c r="F23" s="1">
        <v>26884</v>
      </c>
      <c r="G23" s="1">
        <v>5042</v>
      </c>
      <c r="H23" s="2">
        <v>258</v>
      </c>
      <c r="I23" s="1">
        <v>152187</v>
      </c>
      <c r="J23" s="1">
        <v>25173</v>
      </c>
      <c r="K23" s="43"/>
      <c r="L23" s="53">
        <f>IFERROR(B23/I23,0)</f>
        <v>0.20031277310151327</v>
      </c>
      <c r="M23" s="54">
        <f>IFERROR(H23/G23,0)</f>
        <v>5.1170170567235225E-2</v>
      </c>
      <c r="N23" s="52">
        <f>D23*250</f>
        <v>390000</v>
      </c>
      <c r="O23" s="55">
        <f t="shared" si="0"/>
        <v>11.793176972281449</v>
      </c>
    </row>
    <row r="24" spans="1:15" ht="15" thickBot="1" x14ac:dyDescent="0.35">
      <c r="A24" s="3" t="s">
        <v>17</v>
      </c>
      <c r="B24" s="1">
        <v>75333</v>
      </c>
      <c r="C24" s="2"/>
      <c r="D24" s="1">
        <v>4702</v>
      </c>
      <c r="E24" s="2"/>
      <c r="F24" s="1">
        <v>62513</v>
      </c>
      <c r="G24" s="1">
        <v>10930</v>
      </c>
      <c r="H24" s="2">
        <v>682</v>
      </c>
      <c r="I24" s="1">
        <v>366023</v>
      </c>
      <c r="J24" s="1">
        <v>53105</v>
      </c>
      <c r="K24" s="43"/>
      <c r="L24" s="53">
        <f>IFERROR(B24/I24,0)</f>
        <v>0.20581493512702753</v>
      </c>
      <c r="M24" s="54">
        <f>IFERROR(H24/G24,0)</f>
        <v>6.2397072278133577E-2</v>
      </c>
      <c r="N24" s="52">
        <f>D24*250</f>
        <v>1175500</v>
      </c>
      <c r="O24" s="55">
        <f t="shared" si="0"/>
        <v>14.604051345359935</v>
      </c>
    </row>
    <row r="25" spans="1:15" ht="15" thickBot="1" x14ac:dyDescent="0.35">
      <c r="A25" s="3" t="s">
        <v>11</v>
      </c>
      <c r="B25" s="1">
        <v>46326</v>
      </c>
      <c r="C25" s="2"/>
      <c r="D25" s="1">
        <v>4393</v>
      </c>
      <c r="E25" s="2"/>
      <c r="F25" s="1">
        <v>26259</v>
      </c>
      <c r="G25" s="1">
        <v>4639</v>
      </c>
      <c r="H25" s="2">
        <v>440</v>
      </c>
      <c r="I25" s="1">
        <v>267845</v>
      </c>
      <c r="J25" s="1">
        <v>26820</v>
      </c>
      <c r="K25" s="43"/>
      <c r="L25" s="53">
        <f>IFERROR(B25/I25,0)</f>
        <v>0.17295824077358174</v>
      </c>
      <c r="M25" s="54">
        <f>IFERROR(H25/G25,0)</f>
        <v>9.484802759215348E-2</v>
      </c>
      <c r="N25" s="52">
        <f>D25*250</f>
        <v>1098250</v>
      </c>
      <c r="O25" s="55">
        <f t="shared" si="0"/>
        <v>22.706989595475545</v>
      </c>
    </row>
    <row r="26" spans="1:15" ht="14.5" thickBot="1" x14ac:dyDescent="0.35">
      <c r="A26" s="3" t="s">
        <v>32</v>
      </c>
      <c r="B26" s="1">
        <v>10088</v>
      </c>
      <c r="C26" s="2"/>
      <c r="D26" s="2">
        <v>534</v>
      </c>
      <c r="E26" s="2"/>
      <c r="F26" s="1">
        <v>3857</v>
      </c>
      <c r="G26" s="1">
        <v>1789</v>
      </c>
      <c r="H26" s="2">
        <v>95</v>
      </c>
      <c r="I26" s="1">
        <v>101270</v>
      </c>
      <c r="J26" s="1">
        <v>17957</v>
      </c>
      <c r="K26" s="44"/>
      <c r="L26" s="53">
        <f>IFERROR(B26/I26,0)</f>
        <v>9.9614890885750956E-2</v>
      </c>
      <c r="M26" s="54">
        <f>IFERROR(H26/G26,0)</f>
        <v>5.3102291783119059E-2</v>
      </c>
      <c r="N26" s="52">
        <f>D26*250</f>
        <v>133500</v>
      </c>
      <c r="O26" s="55">
        <f t="shared" si="0"/>
        <v>12.233544805709753</v>
      </c>
    </row>
    <row r="27" spans="1:15" ht="14.5" thickBot="1" x14ac:dyDescent="0.35">
      <c r="A27" s="3" t="s">
        <v>30</v>
      </c>
      <c r="B27" s="1">
        <v>9090</v>
      </c>
      <c r="C27" s="2"/>
      <c r="D27" s="2">
        <v>409</v>
      </c>
      <c r="E27" s="2"/>
      <c r="F27" s="1">
        <v>4260</v>
      </c>
      <c r="G27" s="1">
        <v>3054</v>
      </c>
      <c r="H27" s="2">
        <v>137</v>
      </c>
      <c r="I27" s="1">
        <v>81191</v>
      </c>
      <c r="J27" s="1">
        <v>27281</v>
      </c>
      <c r="K27" s="44"/>
      <c r="L27" s="53">
        <f>IFERROR(B27/I27,0)</f>
        <v>0.11195822197041544</v>
      </c>
      <c r="M27" s="54">
        <f>IFERROR(H27/G27,0)</f>
        <v>4.4859201047806156E-2</v>
      </c>
      <c r="N27" s="52">
        <f>D27*250</f>
        <v>102250</v>
      </c>
      <c r="O27" s="55">
        <f t="shared" si="0"/>
        <v>10.248624862486249</v>
      </c>
    </row>
    <row r="28" spans="1:15" ht="15" thickBot="1" x14ac:dyDescent="0.35">
      <c r="A28" s="3" t="s">
        <v>35</v>
      </c>
      <c r="B28" s="1">
        <v>9692</v>
      </c>
      <c r="C28" s="2"/>
      <c r="D28" s="2">
        <v>479</v>
      </c>
      <c r="E28" s="2"/>
      <c r="F28" s="1">
        <v>7150</v>
      </c>
      <c r="G28" s="1">
        <v>1579</v>
      </c>
      <c r="H28" s="2">
        <v>78</v>
      </c>
      <c r="I28" s="1">
        <v>108721</v>
      </c>
      <c r="J28" s="1">
        <v>17714</v>
      </c>
      <c r="K28" s="43"/>
      <c r="L28" s="53">
        <f>IFERROR(B28/I28,0)</f>
        <v>8.9145611243458031E-2</v>
      </c>
      <c r="M28" s="54">
        <f>IFERROR(H28/G28,0)</f>
        <v>4.9398353388220392E-2</v>
      </c>
      <c r="N28" s="52">
        <f>D28*250</f>
        <v>119750</v>
      </c>
      <c r="O28" s="55">
        <f t="shared" si="0"/>
        <v>11.355550969872059</v>
      </c>
    </row>
    <row r="29" spans="1:15" ht="14.5" thickBot="1" x14ac:dyDescent="0.35">
      <c r="A29" s="3" t="s">
        <v>51</v>
      </c>
      <c r="B29" s="2">
        <v>458</v>
      </c>
      <c r="C29" s="2"/>
      <c r="D29" s="2">
        <v>16</v>
      </c>
      <c r="E29" s="2"/>
      <c r="F29" s="2">
        <v>22</v>
      </c>
      <c r="G29" s="2">
        <v>429</v>
      </c>
      <c r="H29" s="2">
        <v>15</v>
      </c>
      <c r="I29" s="1">
        <v>20945</v>
      </c>
      <c r="J29" s="1">
        <v>19597</v>
      </c>
      <c r="K29" s="44"/>
      <c r="L29" s="53">
        <f>IFERROR(B29/I29,0)</f>
        <v>2.1866793984244449E-2</v>
      </c>
      <c r="M29" s="54">
        <f>IFERROR(H29/G29,0)</f>
        <v>3.4965034965034968E-2</v>
      </c>
      <c r="N29" s="52">
        <f>D29*250</f>
        <v>4000</v>
      </c>
      <c r="O29" s="55">
        <f t="shared" si="0"/>
        <v>7.7336244541484715</v>
      </c>
    </row>
    <row r="30" spans="1:15" ht="14.5" thickBot="1" x14ac:dyDescent="0.35">
      <c r="A30" s="3" t="s">
        <v>50</v>
      </c>
      <c r="B30" s="1">
        <v>7831</v>
      </c>
      <c r="C30" s="2"/>
      <c r="D30" s="2">
        <v>92</v>
      </c>
      <c r="E30" s="2"/>
      <c r="F30" s="1">
        <v>7717</v>
      </c>
      <c r="G30" s="1">
        <v>4048</v>
      </c>
      <c r="H30" s="2">
        <v>48</v>
      </c>
      <c r="I30" s="1">
        <v>43046</v>
      </c>
      <c r="J30" s="1">
        <v>22253</v>
      </c>
      <c r="K30" s="44"/>
      <c r="L30" s="53">
        <f>IFERROR(B30/I30,0)</f>
        <v>0.1819216651953724</v>
      </c>
      <c r="M30" s="54">
        <f>IFERROR(H30/G30,0)</f>
        <v>1.1857707509881422E-2</v>
      </c>
      <c r="N30" s="52">
        <f>D30*250</f>
        <v>23000</v>
      </c>
      <c r="O30" s="55">
        <f t="shared" si="0"/>
        <v>1.9370450772570553</v>
      </c>
    </row>
    <row r="31" spans="1:15" ht="14.5" thickBot="1" x14ac:dyDescent="0.35">
      <c r="A31" s="3" t="s">
        <v>31</v>
      </c>
      <c r="B31" s="1">
        <v>5884</v>
      </c>
      <c r="C31" s="2"/>
      <c r="D31" s="2">
        <v>301</v>
      </c>
      <c r="E31" s="2"/>
      <c r="F31" s="1">
        <v>1386</v>
      </c>
      <c r="G31" s="1">
        <v>1910</v>
      </c>
      <c r="H31" s="2">
        <v>98</v>
      </c>
      <c r="I31" s="1">
        <v>65544</v>
      </c>
      <c r="J31" s="1">
        <v>21279</v>
      </c>
      <c r="K31" s="44"/>
      <c r="L31" s="53">
        <f>IFERROR(B31/I31,0)</f>
        <v>8.9771756377395331E-2</v>
      </c>
      <c r="M31" s="54">
        <f>IFERROR(H31/G31,0)</f>
        <v>5.1308900523560207E-2</v>
      </c>
      <c r="N31" s="52">
        <f>D31*250</f>
        <v>75250</v>
      </c>
      <c r="O31" s="55">
        <f t="shared" si="0"/>
        <v>11.788919102651258</v>
      </c>
    </row>
    <row r="32" spans="1:15" ht="14.5" thickBot="1" x14ac:dyDescent="0.35">
      <c r="A32" s="3" t="s">
        <v>42</v>
      </c>
      <c r="B32" s="1">
        <v>2947</v>
      </c>
      <c r="C32" s="2"/>
      <c r="D32" s="2">
        <v>121</v>
      </c>
      <c r="E32" s="2"/>
      <c r="F32" s="1">
        <v>1616</v>
      </c>
      <c r="G32" s="1">
        <v>2167</v>
      </c>
      <c r="H32" s="2">
        <v>89</v>
      </c>
      <c r="I32" s="1">
        <v>32298</v>
      </c>
      <c r="J32" s="1">
        <v>23754</v>
      </c>
      <c r="K32" s="44"/>
      <c r="L32" s="53">
        <f>IFERROR(B32/I32,0)</f>
        <v>9.1244039878630251E-2</v>
      </c>
      <c r="M32" s="54">
        <f>IFERROR(H32/G32,0)</f>
        <v>4.107060452238117E-2</v>
      </c>
      <c r="N32" s="52">
        <f>D32*250</f>
        <v>30250</v>
      </c>
      <c r="O32" s="55">
        <f t="shared" si="0"/>
        <v>9.2646759416355611</v>
      </c>
    </row>
    <row r="33" spans="1:15" ht="15" thickBot="1" x14ac:dyDescent="0.35">
      <c r="A33" s="48" t="s">
        <v>8</v>
      </c>
      <c r="B33" s="1">
        <v>137212</v>
      </c>
      <c r="C33" s="2"/>
      <c r="D33" s="1">
        <v>8986</v>
      </c>
      <c r="E33" s="2"/>
      <c r="F33" s="1">
        <v>126758</v>
      </c>
      <c r="G33" s="1">
        <v>15448</v>
      </c>
      <c r="H33" s="1">
        <v>1012</v>
      </c>
      <c r="I33" s="1">
        <v>298656</v>
      </c>
      <c r="J33" s="1">
        <v>33624</v>
      </c>
      <c r="K33" s="43"/>
      <c r="L33" s="53">
        <f>IFERROR(B33/I33,0)</f>
        <v>0.45943158684238722</v>
      </c>
      <c r="M33" s="54">
        <f>IFERROR(H33/G33,0)</f>
        <v>6.5510098394614191E-2</v>
      </c>
      <c r="N33" s="52">
        <f>D33*250</f>
        <v>2246500</v>
      </c>
      <c r="O33" s="55">
        <f t="shared" si="0"/>
        <v>15.372474710666706</v>
      </c>
    </row>
    <row r="34" spans="1:15" ht="14.5" thickBot="1" x14ac:dyDescent="0.35">
      <c r="A34" s="3" t="s">
        <v>44</v>
      </c>
      <c r="B34" s="1">
        <v>4673</v>
      </c>
      <c r="C34" s="2"/>
      <c r="D34" s="2">
        <v>181</v>
      </c>
      <c r="E34" s="2"/>
      <c r="F34" s="1">
        <v>3367</v>
      </c>
      <c r="G34" s="1">
        <v>2229</v>
      </c>
      <c r="H34" s="2">
        <v>86</v>
      </c>
      <c r="I34" s="1">
        <v>93262</v>
      </c>
      <c r="J34" s="1">
        <v>44478</v>
      </c>
      <c r="K34" s="44"/>
      <c r="L34" s="53">
        <f>IFERROR(B34/I34,0)</f>
        <v>5.0106152559456156E-2</v>
      </c>
      <c r="M34" s="54">
        <f>IFERROR(H34/G34,0)</f>
        <v>3.8582323912068194E-2</v>
      </c>
      <c r="N34" s="52">
        <f>D34*250</f>
        <v>45250</v>
      </c>
      <c r="O34" s="55">
        <f t="shared" si="0"/>
        <v>8.6832869676867102</v>
      </c>
    </row>
    <row r="35" spans="1:15" ht="15" thickBot="1" x14ac:dyDescent="0.35">
      <c r="A35" s="3" t="s">
        <v>7</v>
      </c>
      <c r="B35" s="1">
        <v>340705</v>
      </c>
      <c r="C35" s="2"/>
      <c r="D35" s="1">
        <v>26585</v>
      </c>
      <c r="E35" s="2"/>
      <c r="F35" s="1">
        <v>257708</v>
      </c>
      <c r="G35" s="1">
        <v>17514</v>
      </c>
      <c r="H35" s="1">
        <v>1367</v>
      </c>
      <c r="I35" s="1">
        <v>1122333</v>
      </c>
      <c r="J35" s="1">
        <v>57693</v>
      </c>
      <c r="K35" s="43"/>
      <c r="L35" s="53">
        <f>IFERROR(B35/I35,0)</f>
        <v>0.30356854872840772</v>
      </c>
      <c r="M35" s="54">
        <f>IFERROR(H35/G35,0)</f>
        <v>7.8051844238894594E-2</v>
      </c>
      <c r="N35" s="52">
        <f>D35*250</f>
        <v>6646250</v>
      </c>
      <c r="O35" s="55">
        <f t="shared" si="0"/>
        <v>18.507345063911597</v>
      </c>
    </row>
    <row r="36" spans="1:15" ht="15" thickBot="1" x14ac:dyDescent="0.35">
      <c r="A36" s="3" t="s">
        <v>24</v>
      </c>
      <c r="B36" s="1">
        <v>14007</v>
      </c>
      <c r="C36" s="2"/>
      <c r="D36" s="2">
        <v>530</v>
      </c>
      <c r="E36" s="2"/>
      <c r="F36" s="1">
        <v>11669</v>
      </c>
      <c r="G36" s="1">
        <v>1336</v>
      </c>
      <c r="H36" s="2">
        <v>51</v>
      </c>
      <c r="I36" s="1">
        <v>178613</v>
      </c>
      <c r="J36" s="1">
        <v>17030</v>
      </c>
      <c r="K36" s="43"/>
      <c r="L36" s="53">
        <f>IFERROR(B36/I36,0)</f>
        <v>7.8420943604328913E-2</v>
      </c>
      <c r="M36" s="54">
        <f>IFERROR(H36/G36,0)</f>
        <v>3.8173652694610781E-2</v>
      </c>
      <c r="N36" s="52">
        <f>D36*250</f>
        <v>132500</v>
      </c>
      <c r="O36" s="55">
        <f t="shared" si="0"/>
        <v>8.459555936317555</v>
      </c>
    </row>
    <row r="37" spans="1:15" ht="14.5" thickBot="1" x14ac:dyDescent="0.35">
      <c r="A37" s="3" t="s">
        <v>53</v>
      </c>
      <c r="B37" s="1">
        <v>1425</v>
      </c>
      <c r="C37" s="2"/>
      <c r="D37" s="2">
        <v>33</v>
      </c>
      <c r="E37" s="2"/>
      <c r="F37" s="2">
        <v>678</v>
      </c>
      <c r="G37" s="1">
        <v>1870</v>
      </c>
      <c r="H37" s="2">
        <v>43</v>
      </c>
      <c r="I37" s="1">
        <v>42501</v>
      </c>
      <c r="J37" s="1">
        <v>55771</v>
      </c>
      <c r="K37" s="44"/>
      <c r="L37" s="53">
        <f>IFERROR(B37/I37,0)</f>
        <v>3.3528622855932805E-2</v>
      </c>
      <c r="M37" s="54">
        <f>IFERROR(H37/G37,0)</f>
        <v>2.2994652406417113E-2</v>
      </c>
      <c r="N37" s="52">
        <f>D37*250</f>
        <v>8250</v>
      </c>
      <c r="O37" s="55">
        <f t="shared" si="0"/>
        <v>4.7894736842105265</v>
      </c>
    </row>
    <row r="38" spans="1:15" ht="15" thickBot="1" x14ac:dyDescent="0.35">
      <c r="A38" s="3" t="s">
        <v>67</v>
      </c>
      <c r="B38" s="2">
        <v>16</v>
      </c>
      <c r="C38" s="46">
        <v>1</v>
      </c>
      <c r="D38" s="2">
        <v>2</v>
      </c>
      <c r="E38" s="2"/>
      <c r="F38" s="2">
        <v>2</v>
      </c>
      <c r="G38" s="2"/>
      <c r="H38" s="2"/>
      <c r="I38" s="1">
        <v>2336</v>
      </c>
      <c r="J38" s="2"/>
      <c r="K38" s="43"/>
      <c r="L38" s="53">
        <f>IFERROR(B38/I38,0)</f>
        <v>6.8493150684931503E-3</v>
      </c>
      <c r="M38" s="54">
        <f>IFERROR(H38/G38,0)</f>
        <v>0</v>
      </c>
      <c r="N38" s="52">
        <f>D38*250</f>
        <v>500</v>
      </c>
      <c r="O38" s="55">
        <f t="shared" si="0"/>
        <v>30.25</v>
      </c>
    </row>
    <row r="39" spans="1:15" ht="15" thickBot="1" x14ac:dyDescent="0.35">
      <c r="A39" s="48" t="s">
        <v>21</v>
      </c>
      <c r="B39" s="1">
        <v>23016</v>
      </c>
      <c r="C39" s="2"/>
      <c r="D39" s="1">
        <v>1306</v>
      </c>
      <c r="E39" s="2"/>
      <c r="F39" s="1">
        <v>21262</v>
      </c>
      <c r="G39" s="1">
        <v>1969</v>
      </c>
      <c r="H39" s="2">
        <v>112</v>
      </c>
      <c r="I39" s="1">
        <v>184316</v>
      </c>
      <c r="J39" s="1">
        <v>15768</v>
      </c>
      <c r="K39" s="44"/>
      <c r="L39" s="53">
        <f>IFERROR(B39/I39,0)</f>
        <v>0.12487250157338484</v>
      </c>
      <c r="M39" s="54">
        <f>IFERROR(H39/G39,0)</f>
        <v>5.6881665820213305E-2</v>
      </c>
      <c r="N39" s="52">
        <f>D39*250</f>
        <v>326500</v>
      </c>
      <c r="O39" s="55">
        <f t="shared" si="0"/>
        <v>13.185783802572123</v>
      </c>
    </row>
    <row r="40" spans="1:15" ht="14.5" thickBot="1" x14ac:dyDescent="0.35">
      <c r="A40" s="3" t="s">
        <v>46</v>
      </c>
      <c r="B40" s="1">
        <v>4424</v>
      </c>
      <c r="C40" s="2"/>
      <c r="D40" s="2">
        <v>266</v>
      </c>
      <c r="E40" s="2"/>
      <c r="F40" s="1">
        <v>1094</v>
      </c>
      <c r="G40" s="1">
        <v>1118</v>
      </c>
      <c r="H40" s="2">
        <v>67</v>
      </c>
      <c r="I40" s="1">
        <v>89857</v>
      </c>
      <c r="J40" s="1">
        <v>22709</v>
      </c>
      <c r="K40" s="44"/>
      <c r="L40" s="53">
        <f>IFERROR(B40/I40,0)</f>
        <v>4.9233782565632059E-2</v>
      </c>
      <c r="M40" s="54">
        <f>IFERROR(H40/G40,0)</f>
        <v>5.9928443649373879E-2</v>
      </c>
      <c r="N40" s="52">
        <f>D40*250</f>
        <v>66500</v>
      </c>
      <c r="O40" s="55">
        <f t="shared" si="0"/>
        <v>14.031645569620252</v>
      </c>
    </row>
    <row r="41" spans="1:15" ht="14.5" thickBot="1" x14ac:dyDescent="0.35">
      <c r="A41" s="3" t="s">
        <v>37</v>
      </c>
      <c r="B41" s="1">
        <v>3068</v>
      </c>
      <c r="C41" s="2"/>
      <c r="D41" s="2">
        <v>124</v>
      </c>
      <c r="E41" s="2"/>
      <c r="F41" s="1">
        <v>1819</v>
      </c>
      <c r="G41" s="2">
        <v>727</v>
      </c>
      <c r="H41" s="2">
        <v>29</v>
      </c>
      <c r="I41" s="1">
        <v>72657</v>
      </c>
      <c r="J41" s="1">
        <v>17227</v>
      </c>
      <c r="K41" s="44"/>
      <c r="L41" s="53">
        <f>IFERROR(B41/I41,0)</f>
        <v>4.2225800679906958E-2</v>
      </c>
      <c r="M41" s="54">
        <f>IFERROR(H41/G41,0)</f>
        <v>3.9889958734525444E-2</v>
      </c>
      <c r="N41" s="52">
        <f>D41*250</f>
        <v>31000</v>
      </c>
      <c r="O41" s="55">
        <f t="shared" si="0"/>
        <v>9.1043024771838326</v>
      </c>
    </row>
    <row r="42" spans="1:15" ht="15" thickBot="1" x14ac:dyDescent="0.35">
      <c r="A42" s="48" t="s">
        <v>19</v>
      </c>
      <c r="B42" s="1">
        <v>57471</v>
      </c>
      <c r="C42" s="2"/>
      <c r="D42" s="1">
        <v>3717</v>
      </c>
      <c r="E42" s="2"/>
      <c r="F42" s="1">
        <v>52674</v>
      </c>
      <c r="G42" s="1">
        <v>4489</v>
      </c>
      <c r="H42" s="2">
        <v>290</v>
      </c>
      <c r="I42" s="1">
        <v>280333</v>
      </c>
      <c r="J42" s="1">
        <v>21898</v>
      </c>
      <c r="K42" s="44"/>
      <c r="L42" s="53">
        <f>IFERROR(B42/I42,0)</f>
        <v>0.20500975625416915</v>
      </c>
      <c r="M42" s="54">
        <f>IFERROR(H42/G42,0)</f>
        <v>6.4602361327689914E-2</v>
      </c>
      <c r="N42" s="52">
        <f>D42*250</f>
        <v>929250</v>
      </c>
      <c r="O42" s="55">
        <f t="shared" si="0"/>
        <v>15.169024377512137</v>
      </c>
    </row>
    <row r="43" spans="1:15" ht="14.5" thickBot="1" x14ac:dyDescent="0.35">
      <c r="A43" s="3" t="s">
        <v>65</v>
      </c>
      <c r="B43" s="1">
        <v>2156</v>
      </c>
      <c r="C43" s="2"/>
      <c r="D43" s="2">
        <v>107</v>
      </c>
      <c r="E43" s="2"/>
      <c r="F43" s="1">
        <v>1303</v>
      </c>
      <c r="G43" s="2">
        <v>637</v>
      </c>
      <c r="H43" s="2">
        <v>32</v>
      </c>
      <c r="I43" s="1">
        <v>13022</v>
      </c>
      <c r="J43" s="1">
        <v>3845</v>
      </c>
      <c r="K43" s="44"/>
      <c r="L43" s="53">
        <f>IFERROR(B43/I43,0)</f>
        <v>0.16556596528951006</v>
      </c>
      <c r="M43" s="54">
        <f>IFERROR(H43/G43,0)</f>
        <v>5.0235478806907381E-2</v>
      </c>
      <c r="N43" s="52">
        <f>D43*250</f>
        <v>26750</v>
      </c>
      <c r="O43" s="55">
        <f t="shared" si="0"/>
        <v>11.407235621521336</v>
      </c>
    </row>
    <row r="44" spans="1:15" ht="14.5" thickBot="1" x14ac:dyDescent="0.35">
      <c r="A44" s="3" t="s">
        <v>40</v>
      </c>
      <c r="B44" s="1">
        <v>10779</v>
      </c>
      <c r="C44" s="2"/>
      <c r="D44" s="2">
        <v>399</v>
      </c>
      <c r="E44" s="2"/>
      <c r="F44" s="1">
        <v>9650</v>
      </c>
      <c r="G44" s="1">
        <v>10175</v>
      </c>
      <c r="H44" s="2">
        <v>377</v>
      </c>
      <c r="I44" s="1">
        <v>85266</v>
      </c>
      <c r="J44" s="1">
        <v>80488</v>
      </c>
      <c r="K44" s="44"/>
      <c r="L44" s="53">
        <f>IFERROR(B44/I44,0)</f>
        <v>0.12641615649848709</v>
      </c>
      <c r="M44" s="54">
        <f>IFERROR(H44/G44,0)</f>
        <v>3.7051597051597052E-2</v>
      </c>
      <c r="N44" s="52">
        <f>D44*250</f>
        <v>99750</v>
      </c>
      <c r="O44" s="55">
        <f t="shared" si="0"/>
        <v>8.2541052045644303</v>
      </c>
    </row>
    <row r="45" spans="1:15" ht="15" thickBot="1" x14ac:dyDescent="0.35">
      <c r="A45" s="3" t="s">
        <v>25</v>
      </c>
      <c r="B45" s="1">
        <v>7367</v>
      </c>
      <c r="C45" s="2"/>
      <c r="D45" s="2">
        <v>320</v>
      </c>
      <c r="E45" s="2"/>
      <c r="F45" s="1">
        <v>2166</v>
      </c>
      <c r="G45" s="1">
        <v>1431</v>
      </c>
      <c r="H45" s="2">
        <v>62</v>
      </c>
      <c r="I45" s="1">
        <v>78290</v>
      </c>
      <c r="J45" s="1">
        <v>15206</v>
      </c>
      <c r="K45" s="43"/>
      <c r="L45" s="53">
        <f>IFERROR(B45/I45,0)</f>
        <v>9.4098863200919661E-2</v>
      </c>
      <c r="M45" s="54">
        <f>IFERROR(H45/G45,0)</f>
        <v>4.3326345213137663E-2</v>
      </c>
      <c r="N45" s="52">
        <f>D45*250</f>
        <v>80000</v>
      </c>
      <c r="O45" s="55">
        <f t="shared" si="0"/>
        <v>9.8592371385910145</v>
      </c>
    </row>
    <row r="46" spans="1:15" ht="14.5" thickBot="1" x14ac:dyDescent="0.35">
      <c r="A46" s="3" t="s">
        <v>54</v>
      </c>
      <c r="B46" s="1">
        <v>3144</v>
      </c>
      <c r="C46" s="2"/>
      <c r="D46" s="2">
        <v>31</v>
      </c>
      <c r="E46" s="2"/>
      <c r="F46" s="1">
        <v>1044</v>
      </c>
      <c r="G46" s="1">
        <v>3554</v>
      </c>
      <c r="H46" s="2">
        <v>35</v>
      </c>
      <c r="I46" s="1">
        <v>21293</v>
      </c>
      <c r="J46" s="1">
        <v>24069</v>
      </c>
      <c r="K46" s="44"/>
      <c r="L46" s="53">
        <f>IFERROR(B46/I46,0)</f>
        <v>0.14765415864368572</v>
      </c>
      <c r="M46" s="54">
        <f>IFERROR(H46/G46,0)</f>
        <v>9.8480585256049517E-3</v>
      </c>
      <c r="N46" s="52">
        <f>D46*250</f>
        <v>7750</v>
      </c>
      <c r="O46" s="55">
        <f t="shared" si="0"/>
        <v>1.4650127226463103</v>
      </c>
    </row>
    <row r="47" spans="1:15" ht="14.5" thickBot="1" x14ac:dyDescent="0.35">
      <c r="A47" s="3" t="s">
        <v>20</v>
      </c>
      <c r="B47" s="1">
        <v>14441</v>
      </c>
      <c r="C47" s="2"/>
      <c r="D47" s="2">
        <v>241</v>
      </c>
      <c r="E47" s="2"/>
      <c r="F47" s="1">
        <v>7189</v>
      </c>
      <c r="G47" s="1">
        <v>2115</v>
      </c>
      <c r="H47" s="2">
        <v>35</v>
      </c>
      <c r="I47" s="1">
        <v>243578</v>
      </c>
      <c r="J47" s="1">
        <v>35667</v>
      </c>
      <c r="K47" s="44"/>
      <c r="L47" s="53">
        <f>IFERROR(B47/I47,0)</f>
        <v>5.9286963518872804E-2</v>
      </c>
      <c r="M47" s="54">
        <f>IFERROR(H47/G47,0)</f>
        <v>1.6548463356973995E-2</v>
      </c>
      <c r="N47" s="52">
        <f>D47*250</f>
        <v>60250</v>
      </c>
      <c r="O47" s="55">
        <f t="shared" si="0"/>
        <v>3.1721487431618307</v>
      </c>
    </row>
    <row r="48" spans="1:15" ht="15" thickBot="1" x14ac:dyDescent="0.35">
      <c r="A48" s="48" t="s">
        <v>15</v>
      </c>
      <c r="B48" s="1">
        <v>37727</v>
      </c>
      <c r="C48" s="2"/>
      <c r="D48" s="1">
        <v>1079</v>
      </c>
      <c r="E48" s="2"/>
      <c r="F48" s="1">
        <v>17044</v>
      </c>
      <c r="G48" s="1">
        <v>1301</v>
      </c>
      <c r="H48" s="2">
        <v>37</v>
      </c>
      <c r="I48" s="1">
        <v>481114</v>
      </c>
      <c r="J48" s="1">
        <v>16592</v>
      </c>
      <c r="K48" s="44"/>
      <c r="L48" s="53">
        <f>IFERROR(B48/I48,0)</f>
        <v>7.841592637088092E-2</v>
      </c>
      <c r="M48" s="54">
        <f>IFERROR(H48/G48,0)</f>
        <v>2.8439661798616449E-2</v>
      </c>
      <c r="N48" s="52">
        <f>D48*250</f>
        <v>269750</v>
      </c>
      <c r="O48" s="55">
        <f t="shared" si="0"/>
        <v>6.1500516871206301</v>
      </c>
    </row>
    <row r="49" spans="1:15" ht="14.5" thickBot="1" x14ac:dyDescent="0.35">
      <c r="A49" s="65" t="s">
        <v>66</v>
      </c>
      <c r="B49" s="59">
        <v>68</v>
      </c>
      <c r="C49" s="59"/>
      <c r="D49" s="59">
        <v>4</v>
      </c>
      <c r="E49" s="59"/>
      <c r="F49" s="59">
        <v>7</v>
      </c>
      <c r="G49" s="59"/>
      <c r="H49" s="59"/>
      <c r="I49" s="60">
        <v>1128</v>
      </c>
      <c r="J49" s="59"/>
      <c r="K49" s="44"/>
      <c r="L49" s="53">
        <f>IFERROR(B49/I49,0)</f>
        <v>6.0283687943262408E-2</v>
      </c>
      <c r="M49" s="54">
        <f>IFERROR(H49/G49,0)</f>
        <v>0</v>
      </c>
      <c r="N49" s="52">
        <f>D49*250</f>
        <v>1000</v>
      </c>
      <c r="O49" s="55">
        <f t="shared" si="0"/>
        <v>13.705882352941176</v>
      </c>
    </row>
    <row r="50" spans="1:15" ht="14.5" thickBot="1" x14ac:dyDescent="0.35">
      <c r="A50" s="3" t="s">
        <v>28</v>
      </c>
      <c r="B50" s="1">
        <v>5919</v>
      </c>
      <c r="C50" s="2"/>
      <c r="D50" s="2">
        <v>61</v>
      </c>
      <c r="E50" s="2"/>
      <c r="F50" s="1">
        <v>3673</v>
      </c>
      <c r="G50" s="1">
        <v>1846</v>
      </c>
      <c r="H50" s="2">
        <v>19</v>
      </c>
      <c r="I50" s="1">
        <v>138688</v>
      </c>
      <c r="J50" s="1">
        <v>43259</v>
      </c>
      <c r="K50" s="44"/>
      <c r="L50" s="53">
        <f>IFERROR(B50/I50,0)</f>
        <v>4.267853022611906E-2</v>
      </c>
      <c r="M50" s="54">
        <f>IFERROR(H50/G50,0)</f>
        <v>1.0292524377031419E-2</v>
      </c>
      <c r="N50" s="52">
        <f>D50*250</f>
        <v>15250</v>
      </c>
      <c r="O50" s="55">
        <f t="shared" si="0"/>
        <v>1.5764487244466971</v>
      </c>
    </row>
    <row r="51" spans="1:15" ht="15" thickBot="1" x14ac:dyDescent="0.35">
      <c r="A51" s="3" t="s">
        <v>48</v>
      </c>
      <c r="B51" s="2">
        <v>919</v>
      </c>
      <c r="C51" s="2"/>
      <c r="D51" s="2">
        <v>53</v>
      </c>
      <c r="E51" s="2"/>
      <c r="F51" s="2">
        <v>129</v>
      </c>
      <c r="G51" s="1">
        <v>1473</v>
      </c>
      <c r="H51" s="2">
        <v>85</v>
      </c>
      <c r="I51" s="1">
        <v>19008</v>
      </c>
      <c r="J51" s="1">
        <v>30462</v>
      </c>
      <c r="K51" s="43"/>
      <c r="L51" s="53">
        <f>IFERROR(B51/I51,0)</f>
        <v>4.8348063973063973E-2</v>
      </c>
      <c r="M51" s="54">
        <f>IFERROR(H51/G51,0)</f>
        <v>5.7705363204344877E-2</v>
      </c>
      <c r="N51" s="52">
        <f>D51*250</f>
        <v>13250</v>
      </c>
      <c r="O51" s="55">
        <f t="shared" si="0"/>
        <v>13.41784548422198</v>
      </c>
    </row>
    <row r="52" spans="1:15" ht="15" thickBot="1" x14ac:dyDescent="0.35">
      <c r="A52" s="3" t="s">
        <v>29</v>
      </c>
      <c r="B52" s="1">
        <v>22342</v>
      </c>
      <c r="C52" s="2"/>
      <c r="D52" s="2">
        <v>812</v>
      </c>
      <c r="E52" s="2"/>
      <c r="F52" s="1">
        <v>18533</v>
      </c>
      <c r="G52" s="1">
        <v>2618</v>
      </c>
      <c r="H52" s="2">
        <v>95</v>
      </c>
      <c r="I52" s="1">
        <v>143220</v>
      </c>
      <c r="J52" s="1">
        <v>16779</v>
      </c>
      <c r="K52" s="43"/>
      <c r="L52" s="53">
        <f>IFERROR(B52/I52,0)</f>
        <v>0.15599776567518503</v>
      </c>
      <c r="M52" s="54">
        <f>IFERROR(H52/G52,0)</f>
        <v>3.6287242169595113E-2</v>
      </c>
      <c r="N52" s="52">
        <f>D52*250</f>
        <v>203000</v>
      </c>
      <c r="O52" s="55">
        <f t="shared" si="0"/>
        <v>8.0860263181451977</v>
      </c>
    </row>
    <row r="53" spans="1:15" ht="15" thickBot="1" x14ac:dyDescent="0.35">
      <c r="A53" s="48" t="s">
        <v>9</v>
      </c>
      <c r="B53" s="1">
        <v>17196</v>
      </c>
      <c r="C53" s="2"/>
      <c r="D53" s="2">
        <v>914</v>
      </c>
      <c r="E53" s="2"/>
      <c r="F53" s="1">
        <v>13535</v>
      </c>
      <c r="G53" s="1">
        <v>2258</v>
      </c>
      <c r="H53" s="2">
        <v>120</v>
      </c>
      <c r="I53" s="1">
        <v>240697</v>
      </c>
      <c r="J53" s="1">
        <v>31609</v>
      </c>
      <c r="K53" s="44"/>
      <c r="L53" s="53">
        <f>IFERROR(B53/I53,0)</f>
        <v>7.144251901768614E-2</v>
      </c>
      <c r="M53" s="54">
        <f>IFERROR(H53/G53,0)</f>
        <v>5.3144375553587246E-2</v>
      </c>
      <c r="N53" s="52">
        <f>D53*250</f>
        <v>228500</v>
      </c>
      <c r="O53" s="55">
        <f t="shared" si="0"/>
        <v>12.287973947429634</v>
      </c>
    </row>
    <row r="54" spans="1:15" ht="15" thickBot="1" x14ac:dyDescent="0.35">
      <c r="A54" s="3" t="s">
        <v>56</v>
      </c>
      <c r="B54" s="1">
        <v>1323</v>
      </c>
      <c r="C54" s="2"/>
      <c r="D54" s="2">
        <v>52</v>
      </c>
      <c r="E54" s="2"/>
      <c r="F54" s="2">
        <v>533</v>
      </c>
      <c r="G54" s="2">
        <v>738</v>
      </c>
      <c r="H54" s="2">
        <v>29</v>
      </c>
      <c r="I54" s="1">
        <v>59567</v>
      </c>
      <c r="J54" s="1">
        <v>33238</v>
      </c>
      <c r="K54" s="43"/>
      <c r="L54" s="53">
        <f>IFERROR(B54/I54,0)</f>
        <v>2.2210284217771586E-2</v>
      </c>
      <c r="M54" s="54">
        <f>IFERROR(H54/G54,0)</f>
        <v>3.9295392953929538E-2</v>
      </c>
      <c r="N54" s="52">
        <f>D54*250</f>
        <v>13000</v>
      </c>
      <c r="O54" s="55">
        <f t="shared" si="0"/>
        <v>8.8261526832955397</v>
      </c>
    </row>
    <row r="55" spans="1:15" ht="15" thickBot="1" x14ac:dyDescent="0.35">
      <c r="A55" s="3" t="s">
        <v>22</v>
      </c>
      <c r="B55" s="1">
        <v>9590</v>
      </c>
      <c r="C55" s="2"/>
      <c r="D55" s="2">
        <v>384</v>
      </c>
      <c r="E55" s="2"/>
      <c r="F55" s="1">
        <v>4858</v>
      </c>
      <c r="G55" s="1">
        <v>1647</v>
      </c>
      <c r="H55" s="2">
        <v>66</v>
      </c>
      <c r="I55" s="1">
        <v>106855</v>
      </c>
      <c r="J55" s="1">
        <v>18352</v>
      </c>
      <c r="K55" s="43"/>
      <c r="L55" s="53">
        <f>IFERROR(B55/I55,0)</f>
        <v>8.9747789059941047E-2</v>
      </c>
      <c r="M55" s="54">
        <f>IFERROR(H55/G55,0)</f>
        <v>4.0072859744990891E-2</v>
      </c>
      <c r="N55" s="52">
        <f>D55*250</f>
        <v>96000</v>
      </c>
      <c r="O55" s="55">
        <f t="shared" si="0"/>
        <v>9.0104275286757041</v>
      </c>
    </row>
    <row r="56" spans="1:15" ht="15" thickBot="1" x14ac:dyDescent="0.35">
      <c r="A56" s="14" t="s">
        <v>55</v>
      </c>
      <c r="B56" s="15">
        <v>644</v>
      </c>
      <c r="C56" s="15"/>
      <c r="D56" s="15">
        <v>7</v>
      </c>
      <c r="E56" s="15"/>
      <c r="F56" s="15">
        <v>209</v>
      </c>
      <c r="G56" s="38">
        <v>1113</v>
      </c>
      <c r="H56" s="15">
        <v>12</v>
      </c>
      <c r="I56" s="38">
        <v>12007</v>
      </c>
      <c r="J56" s="38">
        <v>20746</v>
      </c>
      <c r="K56" s="66"/>
      <c r="L56" s="53">
        <f>IFERROR(B56/I56,0)</f>
        <v>5.3635379362038813E-2</v>
      </c>
      <c r="M56" s="54">
        <f>IFERROR(H56/G56,0)</f>
        <v>1.078167115902965E-2</v>
      </c>
      <c r="N56" s="52">
        <f>D56*250</f>
        <v>1750</v>
      </c>
      <c r="O56" s="55">
        <f t="shared" si="0"/>
        <v>1.7173913043478262</v>
      </c>
    </row>
    <row r="57" spans="1:15" ht="15" thickBot="1" x14ac:dyDescent="0.35">
      <c r="A57" s="3"/>
      <c r="B57" s="51">
        <f>SUM(B2:B56)</f>
        <v>1297433</v>
      </c>
      <c r="C57" s="2"/>
      <c r="D57" s="51">
        <f>SUM(D2:D56)</f>
        <v>77622</v>
      </c>
      <c r="E57" s="2"/>
      <c r="F57" s="51">
        <f>SUM(F2:F56)</f>
        <v>1007157</v>
      </c>
      <c r="G57" s="1"/>
      <c r="H57" s="2"/>
      <c r="I57" s="51">
        <f>SUM(I2:I56)</f>
        <v>8516056</v>
      </c>
      <c r="J57" s="1"/>
      <c r="K57" s="8"/>
      <c r="N57" s="51">
        <f>SUM(N2:N56)</f>
        <v>19405500</v>
      </c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7"/>
      <c r="L58" s="37"/>
    </row>
    <row r="59" spans="1:15" ht="13.5" thickBot="1" x14ac:dyDescent="0.35">
      <c r="A59" s="3"/>
      <c r="B59" s="1"/>
      <c r="C59" s="2"/>
      <c r="D59" s="2"/>
      <c r="E59" s="2"/>
      <c r="F59" s="1"/>
      <c r="G59" s="2"/>
      <c r="H59" s="2"/>
      <c r="I59" s="1"/>
      <c r="J59" s="1"/>
      <c r="K59" s="7"/>
      <c r="L59" s="37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7"/>
      <c r="L60" s="37"/>
    </row>
    <row r="61" spans="1:15" ht="13.5" thickBot="1" x14ac:dyDescent="0.35">
      <c r="A61" s="3"/>
      <c r="B61" s="1"/>
      <c r="C61" s="2"/>
      <c r="D61" s="2"/>
      <c r="E61" s="2"/>
      <c r="F61" s="1"/>
      <c r="G61" s="1"/>
      <c r="H61" s="2"/>
      <c r="I61" s="1"/>
      <c r="J61" s="1"/>
      <c r="K61" s="7"/>
      <c r="L61" s="37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8"/>
      <c r="L62" s="37"/>
    </row>
    <row r="63" spans="1:15" ht="15" thickBot="1" x14ac:dyDescent="0.35">
      <c r="A63" s="3"/>
      <c r="B63" s="2"/>
      <c r="C63" s="2"/>
      <c r="D63" s="2"/>
      <c r="E63" s="2"/>
      <c r="F63" s="2"/>
      <c r="G63" s="2"/>
      <c r="H63" s="2"/>
      <c r="I63" s="1"/>
      <c r="J63" s="1"/>
      <c r="K63" s="8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7"/>
    </row>
    <row r="65" spans="1:12" ht="13.5" thickBot="1" x14ac:dyDescent="0.35">
      <c r="A65" s="3"/>
      <c r="B65" s="1"/>
      <c r="C65" s="2"/>
      <c r="D65" s="2"/>
      <c r="E65" s="2"/>
      <c r="F65" s="1"/>
      <c r="G65" s="2"/>
      <c r="H65" s="2"/>
      <c r="I65" s="1"/>
      <c r="J65" s="1"/>
      <c r="K65" s="7"/>
      <c r="L65" s="37"/>
    </row>
    <row r="66" spans="1:12" ht="13.5" thickBot="1" x14ac:dyDescent="0.35">
      <c r="A66" s="3"/>
      <c r="B66" s="2"/>
      <c r="C66" s="2"/>
      <c r="D66" s="2"/>
      <c r="E66" s="2"/>
      <c r="F66" s="2"/>
      <c r="G66" s="2"/>
      <c r="H66" s="2"/>
      <c r="I66" s="1"/>
      <c r="J66" s="1"/>
      <c r="K66" s="7"/>
      <c r="L66" s="37"/>
    </row>
    <row r="67" spans="1:12" ht="13.5" thickBot="1" x14ac:dyDescent="0.35">
      <c r="A67" s="14"/>
      <c r="B67" s="15"/>
      <c r="C67" s="15"/>
      <c r="D67" s="15"/>
      <c r="E67" s="15"/>
      <c r="F67" s="15"/>
      <c r="G67" s="15"/>
      <c r="H67" s="15"/>
      <c r="I67" s="38"/>
      <c r="J67" s="38"/>
      <c r="K67" s="39"/>
    </row>
  </sheetData>
  <autoFilter ref="A1:N56" xr:uid="{0FFC770D-E812-4BB2-BFE4-43D655F753EE}">
    <sortState xmlns:xlrd2="http://schemas.microsoft.com/office/spreadsheetml/2017/richdata2" ref="A2:N57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33" r:id="rId1" display="https://www.worldometers.info/coronavirus/usa/new-jersey/" xr:uid="{253F6E83-625D-40F5-80C4-92677A6BB46E}"/>
    <hyperlink ref="A6" r:id="rId2" display="https://www.worldometers.info/coronavirus/usa/california/" xr:uid="{F4A19DCF-91D5-46BE-8CDB-2F64C3942B11}"/>
    <hyperlink ref="A42" r:id="rId3" display="https://www.worldometers.info/coronavirus/usa/pennsylvania/" xr:uid="{04B1FC78-03D7-4C02-BD83-F48F1B66FB96}"/>
    <hyperlink ref="A11" r:id="rId4" display="https://www.worldometers.info/coronavirus/usa/florida/" xr:uid="{5C3F3CCE-B463-4EE2-9CD5-054276371C16}"/>
    <hyperlink ref="A48" r:id="rId5" display="https://www.worldometers.info/coronavirus/usa/texas/" xr:uid="{7E90B909-EBCB-4DCE-A49B-B447CA3F0567}"/>
    <hyperlink ref="A21" r:id="rId6" display="https://www.worldometers.info/coronavirus/usa/louisiana/" xr:uid="{8AF4DC22-05BC-412C-AAB2-3491D323B208}"/>
    <hyperlink ref="A39" r:id="rId7" display="https://www.worldometers.info/coronavirus/usa/ohio/" xr:uid="{0C51E9C6-2FA3-481E-A1C8-EF6AADAC4FD9}"/>
    <hyperlink ref="A53" r:id="rId8" display="https://www.worldometers.info/coronavirus/usa/washington/" xr:uid="{8D88908A-62CB-4A76-A9D3-7D8D28C3C61C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20" workbookViewId="0">
      <selection activeCell="A2" sqref="A2:B56"/>
    </sheetView>
  </sheetViews>
  <sheetFormatPr defaultRowHeight="14.5" x14ac:dyDescent="0.35"/>
  <cols>
    <col min="1" max="1" width="13.81640625" customWidth="1"/>
    <col min="2" max="2" width="8.7265625" style="45"/>
  </cols>
  <sheetData>
    <row r="1" spans="1:2" ht="15" thickBot="1" x14ac:dyDescent="0.4"/>
    <row r="2" spans="1:2" ht="15" thickBot="1" x14ac:dyDescent="0.4">
      <c r="A2" s="3" t="s">
        <v>36</v>
      </c>
      <c r="B2" s="40">
        <v>383</v>
      </c>
    </row>
    <row r="3" spans="1:2" ht="15" thickBot="1" x14ac:dyDescent="0.4">
      <c r="A3" s="3" t="s">
        <v>52</v>
      </c>
      <c r="B3" s="40">
        <v>10</v>
      </c>
    </row>
    <row r="4" spans="1:2" ht="15" thickBot="1" x14ac:dyDescent="0.4">
      <c r="A4" s="3" t="s">
        <v>33</v>
      </c>
      <c r="B4" s="40">
        <v>517</v>
      </c>
    </row>
    <row r="5" spans="1:2" ht="15" thickBot="1" x14ac:dyDescent="0.4">
      <c r="A5" s="3" t="s">
        <v>34</v>
      </c>
      <c r="B5" s="40">
        <v>88</v>
      </c>
    </row>
    <row r="6" spans="1:2" ht="15" thickBot="1" x14ac:dyDescent="0.4">
      <c r="A6" s="48" t="s">
        <v>10</v>
      </c>
      <c r="B6" s="40">
        <v>2628</v>
      </c>
    </row>
    <row r="7" spans="1:2" ht="15" thickBot="1" x14ac:dyDescent="0.4">
      <c r="A7" s="3" t="s">
        <v>18</v>
      </c>
      <c r="B7" s="40">
        <v>960</v>
      </c>
    </row>
    <row r="8" spans="1:2" ht="15" thickBot="1" x14ac:dyDescent="0.4">
      <c r="A8" s="3" t="s">
        <v>23</v>
      </c>
      <c r="B8" s="40">
        <v>2874</v>
      </c>
    </row>
    <row r="9" spans="1:2" ht="15" thickBot="1" x14ac:dyDescent="0.4">
      <c r="A9" s="3" t="s">
        <v>43</v>
      </c>
      <c r="B9" s="40">
        <v>213</v>
      </c>
    </row>
    <row r="10" spans="1:2" ht="21.5" thickBot="1" x14ac:dyDescent="0.4">
      <c r="A10" s="3" t="s">
        <v>63</v>
      </c>
      <c r="B10" s="40">
        <v>304</v>
      </c>
    </row>
    <row r="11" spans="1:2" ht="15" thickBot="1" x14ac:dyDescent="0.4">
      <c r="A11" s="48" t="s">
        <v>13</v>
      </c>
      <c r="B11" s="40">
        <v>1669</v>
      </c>
    </row>
    <row r="12" spans="1:2" ht="15" thickBot="1" x14ac:dyDescent="0.4">
      <c r="A12" s="3" t="s">
        <v>16</v>
      </c>
      <c r="B12" s="40">
        <v>1399</v>
      </c>
    </row>
    <row r="13" spans="1:2" ht="15" thickBot="1" x14ac:dyDescent="0.4">
      <c r="A13" s="3" t="s">
        <v>64</v>
      </c>
      <c r="B13" s="40">
        <v>5</v>
      </c>
    </row>
    <row r="14" spans="1:2" ht="15" thickBot="1" x14ac:dyDescent="0.4">
      <c r="A14" s="3" t="s">
        <v>47</v>
      </c>
      <c r="B14" s="40">
        <v>17</v>
      </c>
    </row>
    <row r="15" spans="1:2" ht="15" thickBot="1" x14ac:dyDescent="0.4">
      <c r="A15" s="3" t="s">
        <v>49</v>
      </c>
      <c r="B15" s="40">
        <v>67</v>
      </c>
    </row>
    <row r="16" spans="1:2" ht="15" thickBot="1" x14ac:dyDescent="0.4">
      <c r="A16" s="3" t="s">
        <v>12</v>
      </c>
      <c r="B16" s="40">
        <v>3241</v>
      </c>
    </row>
    <row r="17" spans="1:2" ht="15" thickBot="1" x14ac:dyDescent="0.4">
      <c r="A17" s="3" t="s">
        <v>27</v>
      </c>
      <c r="B17" s="40">
        <v>1447</v>
      </c>
    </row>
    <row r="18" spans="1:2" ht="15" thickBot="1" x14ac:dyDescent="0.4">
      <c r="A18" s="3" t="s">
        <v>41</v>
      </c>
      <c r="B18" s="40">
        <v>243</v>
      </c>
    </row>
    <row r="19" spans="1:2" ht="15" thickBot="1" x14ac:dyDescent="0.4">
      <c r="A19" s="3" t="s">
        <v>45</v>
      </c>
      <c r="B19" s="40">
        <v>168</v>
      </c>
    </row>
    <row r="20" spans="1:2" ht="15" thickBot="1" x14ac:dyDescent="0.4">
      <c r="A20" s="3" t="s">
        <v>38</v>
      </c>
      <c r="B20" s="40">
        <v>298</v>
      </c>
    </row>
    <row r="21" spans="1:2" ht="15" thickBot="1" x14ac:dyDescent="0.4">
      <c r="A21" s="48" t="s">
        <v>14</v>
      </c>
      <c r="B21" s="40">
        <v>2227</v>
      </c>
    </row>
    <row r="22" spans="1:2" ht="15" thickBot="1" x14ac:dyDescent="0.4">
      <c r="A22" s="3" t="s">
        <v>39</v>
      </c>
      <c r="B22" s="40">
        <v>63</v>
      </c>
    </row>
    <row r="23" spans="1:2" ht="15" thickBot="1" x14ac:dyDescent="0.4">
      <c r="A23" s="3" t="s">
        <v>26</v>
      </c>
      <c r="B23" s="40">
        <v>1560</v>
      </c>
    </row>
    <row r="24" spans="1:2" ht="15" thickBot="1" x14ac:dyDescent="0.4">
      <c r="A24" s="3" t="s">
        <v>17</v>
      </c>
      <c r="B24" s="40">
        <v>4702</v>
      </c>
    </row>
    <row r="25" spans="1:2" ht="15" thickBot="1" x14ac:dyDescent="0.4">
      <c r="A25" s="3" t="s">
        <v>11</v>
      </c>
      <c r="B25" s="40">
        <v>4393</v>
      </c>
    </row>
    <row r="26" spans="1:2" ht="15" thickBot="1" x14ac:dyDescent="0.4">
      <c r="A26" s="3" t="s">
        <v>32</v>
      </c>
      <c r="B26" s="40">
        <v>534</v>
      </c>
    </row>
    <row r="27" spans="1:2" ht="15" thickBot="1" x14ac:dyDescent="0.4">
      <c r="A27" s="3" t="s">
        <v>30</v>
      </c>
      <c r="B27" s="40">
        <v>409</v>
      </c>
    </row>
    <row r="28" spans="1:2" ht="15" thickBot="1" x14ac:dyDescent="0.4">
      <c r="A28" s="3" t="s">
        <v>35</v>
      </c>
      <c r="B28" s="40">
        <v>479</v>
      </c>
    </row>
    <row r="29" spans="1:2" ht="15" thickBot="1" x14ac:dyDescent="0.4">
      <c r="A29" s="3" t="s">
        <v>51</v>
      </c>
      <c r="B29" s="40">
        <v>16</v>
      </c>
    </row>
    <row r="30" spans="1:2" ht="15" thickBot="1" x14ac:dyDescent="0.4">
      <c r="A30" s="3" t="s">
        <v>50</v>
      </c>
      <c r="B30" s="40">
        <v>92</v>
      </c>
    </row>
    <row r="31" spans="1:2" ht="15" thickBot="1" x14ac:dyDescent="0.4">
      <c r="A31" s="3" t="s">
        <v>31</v>
      </c>
      <c r="B31" s="40">
        <v>301</v>
      </c>
    </row>
    <row r="32" spans="1:2" ht="15" thickBot="1" x14ac:dyDescent="0.4">
      <c r="A32" s="3" t="s">
        <v>42</v>
      </c>
      <c r="B32" s="40">
        <v>121</v>
      </c>
    </row>
    <row r="33" spans="1:2" ht="15" thickBot="1" x14ac:dyDescent="0.4">
      <c r="A33" s="48" t="s">
        <v>8</v>
      </c>
      <c r="B33" s="40">
        <v>8986</v>
      </c>
    </row>
    <row r="34" spans="1:2" ht="15" thickBot="1" x14ac:dyDescent="0.4">
      <c r="A34" s="3" t="s">
        <v>44</v>
      </c>
      <c r="B34" s="40">
        <v>181</v>
      </c>
    </row>
    <row r="35" spans="1:2" ht="15" thickBot="1" x14ac:dyDescent="0.4">
      <c r="A35" s="3" t="s">
        <v>7</v>
      </c>
      <c r="B35" s="40">
        <v>26585</v>
      </c>
    </row>
    <row r="36" spans="1:2" ht="15" thickBot="1" x14ac:dyDescent="0.4">
      <c r="A36" s="3" t="s">
        <v>24</v>
      </c>
      <c r="B36" s="40">
        <v>530</v>
      </c>
    </row>
    <row r="37" spans="1:2" ht="15" thickBot="1" x14ac:dyDescent="0.4">
      <c r="A37" s="3" t="s">
        <v>53</v>
      </c>
      <c r="B37" s="40">
        <v>33</v>
      </c>
    </row>
    <row r="38" spans="1:2" ht="21.5" thickBot="1" x14ac:dyDescent="0.4">
      <c r="A38" s="3" t="s">
        <v>67</v>
      </c>
      <c r="B38" s="40">
        <v>2</v>
      </c>
    </row>
    <row r="39" spans="1:2" ht="15" thickBot="1" x14ac:dyDescent="0.4">
      <c r="A39" s="48" t="s">
        <v>21</v>
      </c>
      <c r="B39" s="40">
        <v>1306</v>
      </c>
    </row>
    <row r="40" spans="1:2" ht="15" thickBot="1" x14ac:dyDescent="0.4">
      <c r="A40" s="3" t="s">
        <v>46</v>
      </c>
      <c r="B40" s="40">
        <v>266</v>
      </c>
    </row>
    <row r="41" spans="1:2" ht="15" thickBot="1" x14ac:dyDescent="0.4">
      <c r="A41" s="3" t="s">
        <v>37</v>
      </c>
      <c r="B41" s="40">
        <v>124</v>
      </c>
    </row>
    <row r="42" spans="1:2" ht="15" thickBot="1" x14ac:dyDescent="0.4">
      <c r="A42" s="48" t="s">
        <v>19</v>
      </c>
      <c r="B42" s="40">
        <v>3717</v>
      </c>
    </row>
    <row r="43" spans="1:2" ht="15" thickBot="1" x14ac:dyDescent="0.4">
      <c r="A43" s="3" t="s">
        <v>65</v>
      </c>
      <c r="B43" s="40">
        <v>107</v>
      </c>
    </row>
    <row r="44" spans="1:2" ht="15" thickBot="1" x14ac:dyDescent="0.4">
      <c r="A44" s="3" t="s">
        <v>40</v>
      </c>
      <c r="B44" s="40">
        <v>399</v>
      </c>
    </row>
    <row r="45" spans="1:2" ht="15" thickBot="1" x14ac:dyDescent="0.4">
      <c r="A45" s="3" t="s">
        <v>25</v>
      </c>
      <c r="B45" s="40">
        <v>320</v>
      </c>
    </row>
    <row r="46" spans="1:2" ht="15" thickBot="1" x14ac:dyDescent="0.4">
      <c r="A46" s="3" t="s">
        <v>54</v>
      </c>
      <c r="B46" s="40">
        <v>31</v>
      </c>
    </row>
    <row r="47" spans="1:2" ht="15" thickBot="1" x14ac:dyDescent="0.4">
      <c r="A47" s="3" t="s">
        <v>20</v>
      </c>
      <c r="B47" s="40">
        <v>241</v>
      </c>
    </row>
    <row r="48" spans="1:2" ht="15" thickBot="1" x14ac:dyDescent="0.4">
      <c r="A48" s="48" t="s">
        <v>15</v>
      </c>
      <c r="B48" s="40">
        <v>1079</v>
      </c>
    </row>
    <row r="49" spans="1:2" ht="21.5" thickBot="1" x14ac:dyDescent="0.4">
      <c r="A49" s="65" t="s">
        <v>66</v>
      </c>
      <c r="B49" s="67">
        <v>4</v>
      </c>
    </row>
    <row r="50" spans="1:2" ht="15" thickBot="1" x14ac:dyDescent="0.4">
      <c r="A50" s="3" t="s">
        <v>28</v>
      </c>
      <c r="B50" s="40">
        <v>61</v>
      </c>
    </row>
    <row r="51" spans="1:2" ht="15" thickBot="1" x14ac:dyDescent="0.4">
      <c r="A51" s="3" t="s">
        <v>48</v>
      </c>
      <c r="B51" s="40">
        <v>53</v>
      </c>
    </row>
    <row r="52" spans="1:2" ht="15" thickBot="1" x14ac:dyDescent="0.4">
      <c r="A52" s="3" t="s">
        <v>29</v>
      </c>
      <c r="B52" s="40">
        <v>812</v>
      </c>
    </row>
    <row r="53" spans="1:2" ht="15" thickBot="1" x14ac:dyDescent="0.4">
      <c r="A53" s="48" t="s">
        <v>9</v>
      </c>
      <c r="B53" s="40">
        <v>914</v>
      </c>
    </row>
    <row r="54" spans="1:2" ht="15" thickBot="1" x14ac:dyDescent="0.4">
      <c r="A54" s="3" t="s">
        <v>56</v>
      </c>
      <c r="B54" s="40">
        <v>52</v>
      </c>
    </row>
    <row r="55" spans="1:2" ht="15" thickBot="1" x14ac:dyDescent="0.4">
      <c r="A55" s="3" t="s">
        <v>22</v>
      </c>
      <c r="B55" s="40">
        <v>384</v>
      </c>
    </row>
    <row r="56" spans="1:2" ht="15" thickBot="1" x14ac:dyDescent="0.4">
      <c r="A56" s="14" t="s">
        <v>55</v>
      </c>
      <c r="B56" s="41">
        <v>7</v>
      </c>
    </row>
    <row r="57" spans="1:2" ht="15" thickBot="1" x14ac:dyDescent="0.4">
      <c r="A57" s="3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4"/>
    </row>
  </sheetData>
  <autoFilter ref="A1:A56" xr:uid="{1D19E26B-1765-4516-BAF0-E2894C03DB8E}"/>
  <hyperlinks>
    <hyperlink ref="A33" r:id="rId1" display="https://www.worldometers.info/coronavirus/usa/new-jersey/" xr:uid="{22D66AC2-05A5-4E39-9686-6A24916B2D21}"/>
    <hyperlink ref="A6" r:id="rId2" display="https://www.worldometers.info/coronavirus/usa/california/" xr:uid="{2582768B-40AC-4622-ABD0-2BD12CC5B2D9}"/>
    <hyperlink ref="A42" r:id="rId3" display="https://www.worldometers.info/coronavirus/usa/pennsylvania/" xr:uid="{5FF366C1-4F7B-4BFF-B024-A9A05B9BE865}"/>
    <hyperlink ref="A11" r:id="rId4" display="https://www.worldometers.info/coronavirus/usa/florida/" xr:uid="{9FED18C4-EF2A-453D-AB1E-1C5E87FBD5C8}"/>
    <hyperlink ref="A48" r:id="rId5" display="https://www.worldometers.info/coronavirus/usa/texas/" xr:uid="{1EF983F2-3562-47F6-AB03-5581E2D71E15}"/>
    <hyperlink ref="A21" r:id="rId6" display="https://www.worldometers.info/coronavirus/usa/louisiana/" xr:uid="{B736B16D-22FB-4E8A-B2EF-313A219CF1A9}"/>
    <hyperlink ref="A39" r:id="rId7" display="https://www.worldometers.info/coronavirus/usa/ohio/" xr:uid="{DE4E9757-C4B7-4133-9B31-C7EF7B0E5D08}"/>
    <hyperlink ref="A53" r:id="rId8" display="https://www.worldometers.info/coronavirus/usa/washington/" xr:uid="{E5723DB2-E18B-4570-A794-C89F2312A64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36" bestFit="1" customWidth="1"/>
    <col min="3" max="3" width="10" style="42" bestFit="1" customWidth="1"/>
    <col min="4" max="16384" width="8.7265625" style="36"/>
  </cols>
  <sheetData>
    <row r="1" spans="1:3" ht="13" thickBot="1" x14ac:dyDescent="0.4">
      <c r="A1" s="36" t="s">
        <v>97</v>
      </c>
      <c r="C1" s="42" t="s">
        <v>96</v>
      </c>
    </row>
    <row r="2" spans="1:3" ht="13" thickBot="1" x14ac:dyDescent="0.4">
      <c r="A2" s="36" t="s">
        <v>36</v>
      </c>
      <c r="B2" s="3" t="s">
        <v>36</v>
      </c>
      <c r="C2" s="40">
        <v>383</v>
      </c>
    </row>
    <row r="3" spans="1:3" ht="13" thickBot="1" x14ac:dyDescent="0.4">
      <c r="B3" s="3" t="s">
        <v>52</v>
      </c>
      <c r="C3" s="40">
        <v>10</v>
      </c>
    </row>
    <row r="4" spans="1:3" ht="13" thickBot="1" x14ac:dyDescent="0.4">
      <c r="A4" s="36" t="s">
        <v>33</v>
      </c>
      <c r="B4" s="3" t="s">
        <v>33</v>
      </c>
      <c r="C4" s="40">
        <v>517</v>
      </c>
    </row>
    <row r="5" spans="1:3" ht="13" thickBot="1" x14ac:dyDescent="0.4">
      <c r="A5" s="36" t="s">
        <v>34</v>
      </c>
      <c r="B5" s="3" t="s">
        <v>34</v>
      </c>
      <c r="C5" s="40">
        <v>88</v>
      </c>
    </row>
    <row r="6" spans="1:3" ht="15" thickBot="1" x14ac:dyDescent="0.4">
      <c r="A6" s="36" t="s">
        <v>10</v>
      </c>
      <c r="B6" s="48" t="s">
        <v>10</v>
      </c>
      <c r="C6" s="40">
        <v>2628</v>
      </c>
    </row>
    <row r="7" spans="1:3" ht="13" thickBot="1" x14ac:dyDescent="0.4">
      <c r="A7" s="36" t="s">
        <v>18</v>
      </c>
      <c r="B7" s="3" t="s">
        <v>18</v>
      </c>
      <c r="C7" s="40">
        <v>960</v>
      </c>
    </row>
    <row r="8" spans="1:3" ht="13" thickBot="1" x14ac:dyDescent="0.4">
      <c r="A8" s="36" t="s">
        <v>23</v>
      </c>
      <c r="B8" s="3" t="s">
        <v>23</v>
      </c>
      <c r="C8" s="40">
        <v>2874</v>
      </c>
    </row>
    <row r="9" spans="1:3" ht="13" thickBot="1" x14ac:dyDescent="0.4">
      <c r="A9" s="36" t="s">
        <v>43</v>
      </c>
      <c r="B9" s="3" t="s">
        <v>43</v>
      </c>
      <c r="C9" s="40">
        <v>213</v>
      </c>
    </row>
    <row r="10" spans="1:3" ht="13" thickBot="1" x14ac:dyDescent="0.4">
      <c r="A10" s="36" t="s">
        <v>95</v>
      </c>
      <c r="B10" s="3" t="s">
        <v>63</v>
      </c>
      <c r="C10" s="40">
        <v>304</v>
      </c>
    </row>
    <row r="11" spans="1:3" ht="15" thickBot="1" x14ac:dyDescent="0.4">
      <c r="A11" s="36" t="s">
        <v>13</v>
      </c>
      <c r="B11" s="48" t="s">
        <v>13</v>
      </c>
      <c r="C11" s="40">
        <v>1669</v>
      </c>
    </row>
    <row r="12" spans="1:3" ht="13" thickBot="1" x14ac:dyDescent="0.4">
      <c r="A12" s="36" t="s">
        <v>16</v>
      </c>
      <c r="B12" s="3" t="s">
        <v>16</v>
      </c>
      <c r="C12" s="40">
        <v>1399</v>
      </c>
    </row>
    <row r="13" spans="1:3" ht="13" thickBot="1" x14ac:dyDescent="0.4">
      <c r="A13" s="36" t="s">
        <v>64</v>
      </c>
      <c r="B13" s="3" t="s">
        <v>64</v>
      </c>
      <c r="C13" s="40">
        <v>5</v>
      </c>
    </row>
    <row r="14" spans="1:3" ht="13" thickBot="1" x14ac:dyDescent="0.4">
      <c r="B14" s="3" t="s">
        <v>47</v>
      </c>
      <c r="C14" s="40">
        <v>17</v>
      </c>
    </row>
    <row r="15" spans="1:3" ht="13" thickBot="1" x14ac:dyDescent="0.4">
      <c r="A15" s="36" t="s">
        <v>49</v>
      </c>
      <c r="B15" s="3" t="s">
        <v>49</v>
      </c>
      <c r="C15" s="40">
        <v>67</v>
      </c>
    </row>
    <row r="16" spans="1:3" ht="13" thickBot="1" x14ac:dyDescent="0.4">
      <c r="A16" s="36" t="s">
        <v>12</v>
      </c>
      <c r="B16" s="3" t="s">
        <v>12</v>
      </c>
      <c r="C16" s="40">
        <v>3241</v>
      </c>
    </row>
    <row r="17" spans="1:3" ht="13" thickBot="1" x14ac:dyDescent="0.4">
      <c r="A17" s="36" t="s">
        <v>27</v>
      </c>
      <c r="B17" s="3" t="s">
        <v>27</v>
      </c>
      <c r="C17" s="40">
        <v>1447</v>
      </c>
    </row>
    <row r="18" spans="1:3" ht="13" thickBot="1" x14ac:dyDescent="0.4">
      <c r="A18" s="36" t="s">
        <v>41</v>
      </c>
      <c r="B18" s="3" t="s">
        <v>41</v>
      </c>
      <c r="C18" s="40">
        <v>243</v>
      </c>
    </row>
    <row r="19" spans="1:3" ht="13" thickBot="1" x14ac:dyDescent="0.4">
      <c r="A19" s="36" t="s">
        <v>45</v>
      </c>
      <c r="B19" s="3" t="s">
        <v>45</v>
      </c>
      <c r="C19" s="40">
        <v>168</v>
      </c>
    </row>
    <row r="20" spans="1:3" ht="13" thickBot="1" x14ac:dyDescent="0.4">
      <c r="A20" s="36" t="s">
        <v>38</v>
      </c>
      <c r="B20" s="3" t="s">
        <v>38</v>
      </c>
      <c r="C20" s="40">
        <v>298</v>
      </c>
    </row>
    <row r="21" spans="1:3" ht="15" thickBot="1" x14ac:dyDescent="0.4">
      <c r="A21" s="36" t="s">
        <v>14</v>
      </c>
      <c r="B21" s="48" t="s">
        <v>14</v>
      </c>
      <c r="C21" s="40">
        <v>2227</v>
      </c>
    </row>
    <row r="22" spans="1:3" ht="13" thickBot="1" x14ac:dyDescent="0.4">
      <c r="B22" s="3" t="s">
        <v>39</v>
      </c>
      <c r="C22" s="40">
        <v>63</v>
      </c>
    </row>
    <row r="23" spans="1:3" ht="13" thickBot="1" x14ac:dyDescent="0.4">
      <c r="A23" s="36" t="s">
        <v>26</v>
      </c>
      <c r="B23" s="3" t="s">
        <v>26</v>
      </c>
      <c r="C23" s="40">
        <v>1560</v>
      </c>
    </row>
    <row r="24" spans="1:3" ht="13" thickBot="1" x14ac:dyDescent="0.4">
      <c r="A24" s="36" t="s">
        <v>17</v>
      </c>
      <c r="B24" s="3" t="s">
        <v>17</v>
      </c>
      <c r="C24" s="40">
        <v>4702</v>
      </c>
    </row>
    <row r="25" spans="1:3" ht="13" thickBot="1" x14ac:dyDescent="0.4">
      <c r="A25" s="36" t="s">
        <v>11</v>
      </c>
      <c r="B25" s="3" t="s">
        <v>11</v>
      </c>
      <c r="C25" s="40">
        <v>4393</v>
      </c>
    </row>
    <row r="26" spans="1:3" ht="13" thickBot="1" x14ac:dyDescent="0.4">
      <c r="A26" s="36" t="s">
        <v>32</v>
      </c>
      <c r="B26" s="3" t="s">
        <v>32</v>
      </c>
      <c r="C26" s="40">
        <v>534</v>
      </c>
    </row>
    <row r="27" spans="1:3" ht="13" thickBot="1" x14ac:dyDescent="0.4">
      <c r="A27" s="36" t="s">
        <v>30</v>
      </c>
      <c r="B27" s="3" t="s">
        <v>30</v>
      </c>
      <c r="C27" s="40">
        <v>409</v>
      </c>
    </row>
    <row r="28" spans="1:3" ht="13" thickBot="1" x14ac:dyDescent="0.4">
      <c r="A28" s="36" t="s">
        <v>35</v>
      </c>
      <c r="B28" s="3" t="s">
        <v>35</v>
      </c>
      <c r="C28" s="40">
        <v>479</v>
      </c>
    </row>
    <row r="29" spans="1:3" ht="13" thickBot="1" x14ac:dyDescent="0.4">
      <c r="B29" s="3" t="s">
        <v>51</v>
      </c>
      <c r="C29" s="40">
        <v>16</v>
      </c>
    </row>
    <row r="30" spans="1:3" ht="13" thickBot="1" x14ac:dyDescent="0.4">
      <c r="B30" s="3" t="s">
        <v>50</v>
      </c>
      <c r="C30" s="40">
        <v>92</v>
      </c>
    </row>
    <row r="31" spans="1:3" ht="13" thickBot="1" x14ac:dyDescent="0.4">
      <c r="A31" s="36" t="s">
        <v>31</v>
      </c>
      <c r="B31" s="3" t="s">
        <v>31</v>
      </c>
      <c r="C31" s="40">
        <v>301</v>
      </c>
    </row>
    <row r="32" spans="1:3" ht="13" thickBot="1" x14ac:dyDescent="0.4">
      <c r="A32" s="36" t="s">
        <v>42</v>
      </c>
      <c r="B32" s="3" t="s">
        <v>42</v>
      </c>
      <c r="C32" s="40">
        <v>121</v>
      </c>
    </row>
    <row r="33" spans="1:3" ht="15" thickBot="1" x14ac:dyDescent="0.4">
      <c r="A33" s="36" t="s">
        <v>8</v>
      </c>
      <c r="B33" s="48" t="s">
        <v>8</v>
      </c>
      <c r="C33" s="40">
        <v>8986</v>
      </c>
    </row>
    <row r="34" spans="1:3" ht="13" thickBot="1" x14ac:dyDescent="0.4">
      <c r="A34" s="36" t="s">
        <v>44</v>
      </c>
      <c r="B34" s="3" t="s">
        <v>44</v>
      </c>
      <c r="C34" s="40">
        <v>181</v>
      </c>
    </row>
    <row r="35" spans="1:3" ht="13" thickBot="1" x14ac:dyDescent="0.4">
      <c r="A35" s="36" t="s">
        <v>7</v>
      </c>
      <c r="B35" s="3" t="s">
        <v>7</v>
      </c>
      <c r="C35" s="40">
        <v>26585</v>
      </c>
    </row>
    <row r="36" spans="1:3" ht="13" thickBot="1" x14ac:dyDescent="0.4">
      <c r="A36" s="36" t="s">
        <v>24</v>
      </c>
      <c r="B36" s="3" t="s">
        <v>24</v>
      </c>
      <c r="C36" s="40">
        <v>530</v>
      </c>
    </row>
    <row r="37" spans="1:3" ht="13" thickBot="1" x14ac:dyDescent="0.4">
      <c r="B37" s="3" t="s">
        <v>53</v>
      </c>
      <c r="C37" s="40">
        <v>33</v>
      </c>
    </row>
    <row r="38" spans="1:3" ht="15" thickBot="1" x14ac:dyDescent="0.4">
      <c r="A38" s="36" t="s">
        <v>21</v>
      </c>
      <c r="B38" s="48" t="s">
        <v>21</v>
      </c>
      <c r="C38" s="40">
        <v>1306</v>
      </c>
    </row>
    <row r="39" spans="1:3" ht="13" thickBot="1" x14ac:dyDescent="0.4">
      <c r="A39" s="36" t="s">
        <v>46</v>
      </c>
      <c r="B39" s="3" t="s">
        <v>46</v>
      </c>
      <c r="C39" s="40">
        <v>266</v>
      </c>
    </row>
    <row r="40" spans="1:3" ht="13" thickBot="1" x14ac:dyDescent="0.4">
      <c r="A40" s="36" t="s">
        <v>37</v>
      </c>
      <c r="B40" s="3" t="s">
        <v>37</v>
      </c>
      <c r="C40" s="40">
        <v>124</v>
      </c>
    </row>
    <row r="41" spans="1:3" ht="15" thickBot="1" x14ac:dyDescent="0.4">
      <c r="A41" s="36" t="s">
        <v>19</v>
      </c>
      <c r="B41" s="48" t="s">
        <v>19</v>
      </c>
      <c r="C41" s="40">
        <v>3717</v>
      </c>
    </row>
    <row r="42" spans="1:3" ht="13" thickBot="1" x14ac:dyDescent="0.4">
      <c r="A42" s="36" t="s">
        <v>65</v>
      </c>
      <c r="B42" s="3" t="s">
        <v>65</v>
      </c>
      <c r="C42" s="40">
        <v>107</v>
      </c>
    </row>
    <row r="43" spans="1:3" ht="13" thickBot="1" x14ac:dyDescent="0.4">
      <c r="B43" s="3" t="s">
        <v>40</v>
      </c>
      <c r="C43" s="40">
        <v>399</v>
      </c>
    </row>
    <row r="44" spans="1:3" ht="13" thickBot="1" x14ac:dyDescent="0.4">
      <c r="A44" s="36" t="s">
        <v>25</v>
      </c>
      <c r="B44" s="3" t="s">
        <v>25</v>
      </c>
      <c r="C44" s="40">
        <v>320</v>
      </c>
    </row>
    <row r="45" spans="1:3" ht="13" thickBot="1" x14ac:dyDescent="0.4">
      <c r="A45" s="36" t="s">
        <v>54</v>
      </c>
      <c r="B45" s="3" t="s">
        <v>54</v>
      </c>
      <c r="C45" s="40">
        <v>31</v>
      </c>
    </row>
    <row r="46" spans="1:3" ht="13" thickBot="1" x14ac:dyDescent="0.4">
      <c r="A46" s="36" t="s">
        <v>20</v>
      </c>
      <c r="B46" s="3" t="s">
        <v>20</v>
      </c>
      <c r="C46" s="40">
        <v>241</v>
      </c>
    </row>
    <row r="47" spans="1:3" ht="15" thickBot="1" x14ac:dyDescent="0.4">
      <c r="A47" s="36" t="s">
        <v>15</v>
      </c>
      <c r="B47" s="48" t="s">
        <v>15</v>
      </c>
      <c r="C47" s="40">
        <v>1079</v>
      </c>
    </row>
    <row r="48" spans="1:3" ht="13" thickBot="1" x14ac:dyDescent="0.4">
      <c r="A48" s="36" t="s">
        <v>28</v>
      </c>
      <c r="B48" s="3" t="s">
        <v>28</v>
      </c>
      <c r="C48" s="40">
        <v>61</v>
      </c>
    </row>
    <row r="49" spans="1:3" ht="13" thickBot="1" x14ac:dyDescent="0.4">
      <c r="A49" s="36" t="s">
        <v>48</v>
      </c>
      <c r="B49" s="3" t="s">
        <v>48</v>
      </c>
      <c r="C49" s="40">
        <v>53</v>
      </c>
    </row>
    <row r="50" spans="1:3" ht="13" thickBot="1" x14ac:dyDescent="0.4">
      <c r="A50" s="36" t="s">
        <v>29</v>
      </c>
      <c r="B50" s="3" t="s">
        <v>29</v>
      </c>
      <c r="C50" s="40">
        <v>812</v>
      </c>
    </row>
    <row r="51" spans="1:3" ht="15" thickBot="1" x14ac:dyDescent="0.4">
      <c r="A51" s="36" t="s">
        <v>9</v>
      </c>
      <c r="B51" s="48" t="s">
        <v>9</v>
      </c>
      <c r="C51" s="40">
        <v>914</v>
      </c>
    </row>
    <row r="52" spans="1:3" ht="13" thickBot="1" x14ac:dyDescent="0.4">
      <c r="B52" s="3" t="s">
        <v>56</v>
      </c>
      <c r="C52" s="40">
        <v>52</v>
      </c>
    </row>
    <row r="53" spans="1:3" ht="13" thickBot="1" x14ac:dyDescent="0.4">
      <c r="A53" s="36" t="s">
        <v>22</v>
      </c>
      <c r="B53" s="3" t="s">
        <v>22</v>
      </c>
      <c r="C53" s="40">
        <v>384</v>
      </c>
    </row>
    <row r="54" spans="1:3" ht="13" thickBot="1" x14ac:dyDescent="0.4">
      <c r="A54" s="36" t="s">
        <v>55</v>
      </c>
      <c r="B54" s="14" t="s">
        <v>55</v>
      </c>
      <c r="C54" s="41">
        <v>7</v>
      </c>
    </row>
    <row r="56" spans="1:3" ht="13" thickBot="1" x14ac:dyDescent="0.4"/>
    <row r="57" spans="1:3" x14ac:dyDescent="0.35">
      <c r="B57" s="3"/>
      <c r="C57" s="40"/>
    </row>
    <row r="59" spans="1:3" ht="13" thickBot="1" x14ac:dyDescent="0.4"/>
    <row r="60" spans="1:3" ht="14.5" x14ac:dyDescent="0.35">
      <c r="B60" s="3"/>
      <c r="C60" s="45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33" r:id="rId1" display="https://www.worldometers.info/coronavirus/usa/new-jersey/" xr:uid="{5250DB2E-32ED-4562-9F9F-D0F819B80399}"/>
    <hyperlink ref="B6" r:id="rId2" display="https://www.worldometers.info/coronavirus/usa/california/" xr:uid="{756F6FFF-DAD0-455B-B456-B7D4136C128B}"/>
    <hyperlink ref="B41" r:id="rId3" display="https://www.worldometers.info/coronavirus/usa/pennsylvania/" xr:uid="{299D6B67-A2A1-41D6-A028-50C4DB47A81E}"/>
    <hyperlink ref="B11" r:id="rId4" display="https://www.worldometers.info/coronavirus/usa/florida/" xr:uid="{EB54325D-D21C-462C-8A19-99D759F578D7}"/>
    <hyperlink ref="B47" r:id="rId5" display="https://www.worldometers.info/coronavirus/usa/texas/" xr:uid="{E76B58AD-BFCE-44C3-A593-04241B8A6CD7}"/>
    <hyperlink ref="B21" r:id="rId6" display="https://www.worldometers.info/coronavirus/usa/louisiana/" xr:uid="{85787FA0-194F-45BB-A324-C9E67673829D}"/>
    <hyperlink ref="B38" r:id="rId7" display="https://www.worldometers.info/coronavirus/usa/ohio/" xr:uid="{D56BCC00-644B-4E8E-ACA7-F59EDD2B5F33}"/>
    <hyperlink ref="B51" r:id="rId8" display="https://www.worldometers.info/coronavirus/usa/washington/" xr:uid="{87DB0341-BACB-4D90-9609-8D806735D6A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2020-05-09T10:42:29Z</dcterms:modified>
</cp:coreProperties>
</file>