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39D7B951-709C-4311-A1DA-83C50E401B01}" xr6:coauthVersionLast="45" xr6:coauthVersionMax="45" xr10:uidLastSave="{1DDD80F4-150C-4929-A051-120C6C2A41AF}"/>
  <bookViews>
    <workbookView xWindow="10200" yWindow="-20385" windowWidth="26505" windowHeight="1779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Updates'!$A$1:$V$15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3" l="1"/>
  <c r="L47" i="3" l="1"/>
  <c r="M47" i="3"/>
  <c r="N47" i="3"/>
  <c r="N19" i="3" l="1"/>
  <c r="N7" i="3"/>
  <c r="N4" i="3"/>
  <c r="N48" i="3"/>
  <c r="N16" i="3"/>
  <c r="N12" i="3"/>
  <c r="N22" i="3"/>
  <c r="N56" i="3"/>
  <c r="N53" i="3"/>
  <c r="N5" i="3"/>
  <c r="N20" i="3"/>
  <c r="N46" i="3"/>
  <c r="N26" i="3"/>
  <c r="N32" i="3"/>
  <c r="N25" i="3"/>
  <c r="N43" i="3"/>
  <c r="N33" i="3"/>
  <c r="N15" i="3"/>
  <c r="N54" i="3"/>
  <c r="N11" i="3"/>
  <c r="N42" i="3"/>
  <c r="N8" i="3"/>
  <c r="N9" i="3"/>
  <c r="N18" i="3"/>
  <c r="N39" i="3"/>
  <c r="N3" i="3"/>
  <c r="N36" i="3"/>
  <c r="N30" i="3"/>
  <c r="N27" i="3"/>
  <c r="N45" i="3"/>
  <c r="N38" i="3"/>
  <c r="N34" i="3"/>
  <c r="N49" i="3"/>
  <c r="N28" i="3"/>
  <c r="N55" i="3"/>
  <c r="N52" i="3"/>
  <c r="N40" i="3"/>
  <c r="N6" i="3"/>
  <c r="N17" i="3"/>
  <c r="N14" i="3"/>
  <c r="N13" i="3"/>
  <c r="N10" i="3"/>
  <c r="N24" i="3"/>
  <c r="N44" i="3"/>
  <c r="N51" i="3"/>
  <c r="N21" i="3"/>
  <c r="N35" i="3"/>
  <c r="N41" i="3"/>
  <c r="N23" i="3"/>
  <c r="N50" i="3"/>
  <c r="N37" i="3"/>
  <c r="N29" i="3"/>
  <c r="N31" i="3"/>
  <c r="N2" i="3"/>
  <c r="M28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M10" i="1"/>
  <c r="M11" i="1"/>
  <c r="M12" i="1"/>
  <c r="M13" i="1"/>
  <c r="O56" i="3" l="1"/>
  <c r="L28" i="3"/>
  <c r="L12" i="3"/>
  <c r="L52" i="3"/>
  <c r="L23" i="3"/>
  <c r="L3" i="3"/>
  <c r="L19" i="3"/>
  <c r="L39" i="3"/>
  <c r="L30" i="3"/>
  <c r="L9" i="3"/>
  <c r="L32" i="3"/>
  <c r="L29" i="3"/>
  <c r="L4" i="3"/>
  <c r="L33" i="3"/>
  <c r="L16" i="3"/>
  <c r="L37" i="3"/>
  <c r="L31" i="3"/>
  <c r="L27" i="3"/>
  <c r="L55" i="3"/>
  <c r="L53" i="3"/>
  <c r="L45" i="3"/>
  <c r="L24" i="3"/>
  <c r="L41" i="3"/>
  <c r="L56" i="3"/>
  <c r="L46" i="3"/>
  <c r="L8" i="3"/>
  <c r="L50" i="3"/>
  <c r="L44" i="3"/>
  <c r="L7" i="3"/>
  <c r="L15" i="3"/>
  <c r="L40" i="3"/>
  <c r="L6" i="3"/>
  <c r="L43" i="3"/>
  <c r="L11" i="3"/>
  <c r="L5" i="3"/>
  <c r="L42" i="3"/>
  <c r="L26" i="3"/>
  <c r="L35" i="3"/>
  <c r="L34" i="3"/>
  <c r="L38" i="3"/>
  <c r="L10" i="3"/>
  <c r="L51" i="3"/>
  <c r="L2" i="3"/>
  <c r="L21" i="3"/>
  <c r="L54" i="3"/>
  <c r="L13" i="3"/>
  <c r="L20" i="3"/>
  <c r="L49" i="3"/>
  <c r="L36" i="3"/>
  <c r="L18" i="3"/>
  <c r="L14" i="3"/>
  <c r="L48" i="3"/>
  <c r="L25" i="3"/>
  <c r="M26" i="3" l="1"/>
  <c r="M41" i="3"/>
  <c r="M27" i="3"/>
  <c r="M10" i="3"/>
  <c r="M19" i="3"/>
  <c r="M36" i="3"/>
  <c r="M35" i="3"/>
  <c r="M17" i="3"/>
  <c r="M45" i="3"/>
  <c r="M42" i="3"/>
  <c r="M46" i="3"/>
  <c r="M31" i="3"/>
  <c r="M56" i="3"/>
  <c r="M48" i="3"/>
  <c r="M22" i="3"/>
  <c r="M32" i="3"/>
  <c r="M53" i="3"/>
  <c r="M49" i="3"/>
  <c r="M12" i="3"/>
  <c r="M38" i="3"/>
  <c r="M55" i="3"/>
  <c r="M3" i="3"/>
  <c r="M11" i="3"/>
  <c r="M4" i="3"/>
  <c r="M29" i="3"/>
  <c r="M13" i="3"/>
  <c r="M30" i="3"/>
  <c r="M44" i="3"/>
  <c r="M50" i="3"/>
  <c r="M39" i="3"/>
  <c r="M43" i="3"/>
  <c r="M8" i="3"/>
  <c r="M21" i="3"/>
  <c r="M15" i="3"/>
  <c r="M20" i="3"/>
  <c r="M18" i="3"/>
  <c r="M6" i="3"/>
  <c r="M37" i="3"/>
  <c r="M16" i="3"/>
  <c r="M25" i="3"/>
  <c r="M5" i="3"/>
  <c r="M54" i="3"/>
  <c r="M7" i="3"/>
  <c r="M40" i="3"/>
  <c r="M24" i="3"/>
  <c r="M14" i="3"/>
  <c r="M2" i="3"/>
  <c r="M51" i="3"/>
  <c r="M23" i="3"/>
  <c r="M9" i="3"/>
  <c r="M34" i="3"/>
  <c r="M33" i="3"/>
  <c r="M52" i="3"/>
  <c r="L22" i="3" l="1"/>
  <c r="N5" i="1" l="1"/>
  <c r="O5" i="1" s="1"/>
  <c r="N6" i="1"/>
  <c r="O6" i="1" s="1"/>
  <c r="N7" i="1"/>
  <c r="O7" i="1" s="1"/>
  <c r="N8" i="1"/>
  <c r="O8" i="1" s="1"/>
  <c r="N9" i="1"/>
  <c r="N10" i="1"/>
  <c r="N11" i="1"/>
  <c r="N12" i="1"/>
  <c r="O12" i="1" s="1"/>
  <c r="N13" i="1"/>
  <c r="O13" i="1" s="1"/>
  <c r="O10" i="1" l="1"/>
  <c r="O9" i="1"/>
  <c r="O11" i="1"/>
  <c r="U2" i="1"/>
  <c r="N14" i="1" l="1"/>
  <c r="O14" i="1" l="1"/>
  <c r="U8" i="1"/>
  <c r="V8" i="1" s="1"/>
  <c r="U10" i="1"/>
  <c r="V10" i="1" s="1"/>
  <c r="U7" i="1"/>
  <c r="V7" i="1" s="1"/>
  <c r="U5" i="1"/>
  <c r="V5" i="1" s="1"/>
  <c r="U13" i="1"/>
  <c r="V13" i="1" s="1"/>
  <c r="U11" i="1"/>
  <c r="V11" i="1" s="1"/>
  <c r="U6" i="1"/>
  <c r="V6" i="1" s="1"/>
  <c r="U12" i="1"/>
  <c r="V12" i="1" s="1"/>
  <c r="U9" i="1"/>
  <c r="V9" i="1" s="1"/>
  <c r="S13" i="1"/>
  <c r="S5" i="1"/>
  <c r="S7" i="1"/>
  <c r="S12" i="1"/>
  <c r="S9" i="1"/>
  <c r="S6" i="1"/>
  <c r="S10" i="1"/>
  <c r="S11" i="1"/>
  <c r="S14" i="1" s="1"/>
  <c r="S8" i="1"/>
  <c r="T7" i="1"/>
  <c r="T11" i="1"/>
  <c r="T14" i="1" s="1"/>
  <c r="T10" i="1"/>
  <c r="T12" i="1"/>
  <c r="T9" i="1"/>
  <c r="T6" i="1"/>
  <c r="T8" i="1"/>
  <c r="T13" i="1"/>
  <c r="T5" i="1"/>
  <c r="R8" i="1"/>
  <c r="R5" i="1"/>
  <c r="R10" i="1"/>
  <c r="R7" i="1"/>
  <c r="R13" i="1"/>
  <c r="R12" i="1"/>
  <c r="R6" i="1"/>
  <c r="R9" i="1"/>
  <c r="R11" i="1"/>
  <c r="R14" i="1" s="1"/>
  <c r="Q11" i="1"/>
  <c r="Q14" i="1" s="1"/>
  <c r="Q8" i="1"/>
  <c r="Q5" i="1"/>
  <c r="Q9" i="1"/>
  <c r="Q13" i="1"/>
  <c r="Q12" i="1"/>
  <c r="Q6" i="1"/>
  <c r="Q7" i="1"/>
  <c r="Q10" i="1"/>
  <c r="U14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<sst xmlns="http://schemas.openxmlformats.org/spreadsheetml/2006/main" count="321" uniqueCount="102">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</sst>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oklahoma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florida/" TargetMode="External"/><Relationship Id="rId12" Type="http://schemas.openxmlformats.org/officeDocument/2006/relationships/hyperlink" Target="https://www.worldometers.info/coronavirus/usa/new-mexic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massachusetts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texa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0" t="s">
        <v>68</v>
      </c>
      <c r="M1" s="60"/>
      <c r="N1" s="60"/>
      <c r="O1" s="6">
        <v>1.4999999999999999E-2</v>
      </c>
      <c r="P1" s="6"/>
      <c r="Q1" s="61" t="s">
        <v>77</v>
      </c>
      <c r="R1" s="61"/>
      <c r="S1" s="61"/>
      <c r="T1" s="61"/>
      <c r="U1" s="61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411264</v>
      </c>
      <c r="C5" s="2"/>
      <c r="D5" s="1">
        <v>31215</v>
      </c>
      <c r="E5" s="2"/>
      <c r="F5" s="1">
        <v>292918</v>
      </c>
      <c r="G5" s="1">
        <v>21141</v>
      </c>
      <c r="H5" s="1">
        <v>1605</v>
      </c>
      <c r="I5" s="1">
        <v>3395412</v>
      </c>
      <c r="J5" s="1">
        <v>174539</v>
      </c>
      <c r="K5" s="7"/>
      <c r="L5" s="8"/>
      <c r="M5" s="26">
        <f t="shared" ref="M5:M13" si="0">D5/B5</f>
        <v>7.5900151727357604E-2</v>
      </c>
      <c r="N5" s="4">
        <f t="shared" ref="N5:N14" si="1">D5/$O$1</f>
        <v>2081000</v>
      </c>
      <c r="O5" s="5">
        <f t="shared" ref="O5:O14" si="2">ABS(F5-N5)/N5</f>
        <v>0.85924171071600197</v>
      </c>
      <c r="P5" s="5"/>
      <c r="Q5" s="22">
        <f t="shared" ref="Q5:Q13" si="3">$Q$2*$N5</f>
        <v>312150</v>
      </c>
      <c r="R5" s="22">
        <f t="shared" ref="R5:R13" si="4">$R$2*$N5</f>
        <v>1248600</v>
      </c>
      <c r="S5" s="22">
        <f t="shared" ref="S5:S13" si="5">$S$2*$N5</f>
        <v>520250</v>
      </c>
      <c r="T5" s="22">
        <f t="shared" ref="T5:T13" si="6">$T$2*$N5</f>
        <v>260125</v>
      </c>
      <c r="U5" s="22">
        <f t="shared" ref="U5:U13" si="7">$U$2*$N5</f>
        <v>31215</v>
      </c>
      <c r="V5" s="19">
        <f t="shared" ref="V5:V13" si="8">N5-U5</f>
        <v>2049785</v>
      </c>
    </row>
    <row r="6" spans="1:22" ht="15" thickBot="1" x14ac:dyDescent="0.4">
      <c r="A6" s="44" t="s">
        <v>10</v>
      </c>
      <c r="B6" s="1">
        <v>178567</v>
      </c>
      <c r="C6" s="2"/>
      <c r="D6" s="1">
        <v>5518</v>
      </c>
      <c r="E6" s="2"/>
      <c r="F6" s="1">
        <v>124671</v>
      </c>
      <c r="G6" s="1">
        <v>4519</v>
      </c>
      <c r="H6" s="2">
        <v>140</v>
      </c>
      <c r="I6" s="1">
        <v>3319256</v>
      </c>
      <c r="J6" s="1">
        <v>84006</v>
      </c>
      <c r="K6" s="7"/>
      <c r="L6" s="8"/>
      <c r="M6" s="26">
        <f t="shared" si="0"/>
        <v>3.0901566358845698E-2</v>
      </c>
      <c r="N6" s="4">
        <f t="shared" si="1"/>
        <v>367866.66666666669</v>
      </c>
      <c r="O6" s="5">
        <f t="shared" si="2"/>
        <v>0.66109731786879311</v>
      </c>
      <c r="P6" s="5"/>
      <c r="Q6" s="22">
        <f t="shared" si="3"/>
        <v>55180</v>
      </c>
      <c r="R6" s="22">
        <f t="shared" si="4"/>
        <v>220720</v>
      </c>
      <c r="S6" s="22">
        <f t="shared" si="5"/>
        <v>91966.666666666672</v>
      </c>
      <c r="T6" s="22">
        <f t="shared" si="6"/>
        <v>45983.333333333336</v>
      </c>
      <c r="U6" s="22">
        <f t="shared" si="7"/>
        <v>5518</v>
      </c>
      <c r="V6" s="19">
        <f t="shared" si="8"/>
        <v>362348.66666666669</v>
      </c>
    </row>
    <row r="7" spans="1:22" ht="15" thickBot="1" x14ac:dyDescent="0.4">
      <c r="A7" s="44" t="s">
        <v>8</v>
      </c>
      <c r="B7" s="1">
        <v>172077</v>
      </c>
      <c r="C7" s="2"/>
      <c r="D7" s="1">
        <v>12997</v>
      </c>
      <c r="E7" s="2"/>
      <c r="F7" s="1">
        <v>122916</v>
      </c>
      <c r="G7" s="1">
        <v>19373</v>
      </c>
      <c r="H7" s="1">
        <v>1463</v>
      </c>
      <c r="I7" s="1">
        <v>1244967</v>
      </c>
      <c r="J7" s="1">
        <v>140164</v>
      </c>
      <c r="K7" s="7"/>
      <c r="L7" s="8"/>
      <c r="M7" s="26">
        <f t="shared" si="0"/>
        <v>7.5530140576602331E-2</v>
      </c>
      <c r="N7" s="4">
        <f t="shared" si="1"/>
        <v>866466.66666666674</v>
      </c>
      <c r="O7" s="5">
        <f t="shared" si="2"/>
        <v>0.85814110948680467</v>
      </c>
      <c r="P7" s="5"/>
      <c r="Q7" s="22">
        <f t="shared" si="3"/>
        <v>129970</v>
      </c>
      <c r="R7" s="22">
        <f t="shared" si="4"/>
        <v>519880</v>
      </c>
      <c r="S7" s="22">
        <f t="shared" si="5"/>
        <v>216616.66666666669</v>
      </c>
      <c r="T7" s="22">
        <f t="shared" si="6"/>
        <v>108308.33333333334</v>
      </c>
      <c r="U7" s="22">
        <f t="shared" si="7"/>
        <v>12997</v>
      </c>
      <c r="V7" s="19">
        <f t="shared" si="8"/>
        <v>853469.66666666674</v>
      </c>
    </row>
    <row r="8" spans="1:22" ht="15" thickBot="1" x14ac:dyDescent="0.4">
      <c r="A8" s="44" t="s">
        <v>12</v>
      </c>
      <c r="B8" s="1">
        <v>136762</v>
      </c>
      <c r="C8" s="2"/>
      <c r="D8" s="1">
        <v>6647</v>
      </c>
      <c r="E8" s="2"/>
      <c r="F8" s="1">
        <v>26309</v>
      </c>
      <c r="G8" s="1">
        <v>10793</v>
      </c>
      <c r="H8" s="2">
        <v>525</v>
      </c>
      <c r="I8" s="1">
        <v>1361784</v>
      </c>
      <c r="J8" s="1">
        <v>107466</v>
      </c>
      <c r="K8" s="7"/>
      <c r="L8" s="8"/>
      <c r="M8" s="26">
        <f t="shared" si="0"/>
        <v>4.8602682031558472E-2</v>
      </c>
      <c r="N8" s="4">
        <f t="shared" si="1"/>
        <v>443133.33333333337</v>
      </c>
      <c r="O8" s="5">
        <f t="shared" si="2"/>
        <v>0.9406296073416579</v>
      </c>
      <c r="P8" s="5"/>
      <c r="Q8" s="22">
        <f t="shared" si="3"/>
        <v>66470</v>
      </c>
      <c r="R8" s="22">
        <f t="shared" si="4"/>
        <v>265880</v>
      </c>
      <c r="S8" s="22">
        <f t="shared" si="5"/>
        <v>110783.33333333334</v>
      </c>
      <c r="T8" s="22">
        <f t="shared" si="6"/>
        <v>55391.666666666672</v>
      </c>
      <c r="U8" s="22">
        <f t="shared" si="7"/>
        <v>6647</v>
      </c>
      <c r="V8" s="19">
        <f t="shared" si="8"/>
        <v>436486.33333333337</v>
      </c>
    </row>
    <row r="9" spans="1:22" ht="15" thickBot="1" x14ac:dyDescent="0.4">
      <c r="A9" s="44" t="s">
        <v>15</v>
      </c>
      <c r="B9" s="1">
        <v>114533</v>
      </c>
      <c r="C9" s="2"/>
      <c r="D9" s="1">
        <v>2202</v>
      </c>
      <c r="E9" s="2"/>
      <c r="F9" s="1">
        <v>43832</v>
      </c>
      <c r="G9" s="1">
        <v>3950</v>
      </c>
      <c r="H9" s="2">
        <v>76</v>
      </c>
      <c r="I9" s="1">
        <v>1715177</v>
      </c>
      <c r="J9" s="1">
        <v>59152</v>
      </c>
      <c r="K9" s="7"/>
      <c r="L9" s="8"/>
      <c r="M9" s="26">
        <f t="shared" si="0"/>
        <v>1.9225899958963791E-2</v>
      </c>
      <c r="N9" s="4">
        <f t="shared" si="1"/>
        <v>146800</v>
      </c>
      <c r="O9" s="5">
        <f t="shared" si="2"/>
        <v>0.70141689373297</v>
      </c>
      <c r="P9" s="5"/>
      <c r="Q9" s="22">
        <f t="shared" si="3"/>
        <v>22020</v>
      </c>
      <c r="R9" s="22">
        <f t="shared" si="4"/>
        <v>88080</v>
      </c>
      <c r="S9" s="22">
        <f t="shared" si="5"/>
        <v>36700</v>
      </c>
      <c r="T9" s="22">
        <f t="shared" si="6"/>
        <v>18350</v>
      </c>
      <c r="U9" s="22">
        <f t="shared" si="7"/>
        <v>2202</v>
      </c>
      <c r="V9" s="19">
        <f t="shared" si="8"/>
        <v>144598</v>
      </c>
    </row>
    <row r="10" spans="1:22" ht="15" thickBot="1" x14ac:dyDescent="0.4">
      <c r="A10" s="44" t="s">
        <v>17</v>
      </c>
      <c r="B10" s="1">
        <v>107061</v>
      </c>
      <c r="C10" s="2"/>
      <c r="D10" s="1">
        <v>7858</v>
      </c>
      <c r="E10" s="2"/>
      <c r="F10" s="1">
        <v>10478</v>
      </c>
      <c r="G10" s="1">
        <v>15533</v>
      </c>
      <c r="H10" s="1">
        <v>1140</v>
      </c>
      <c r="I10" s="1">
        <v>832858</v>
      </c>
      <c r="J10" s="1">
        <v>120835</v>
      </c>
      <c r="K10" s="8"/>
      <c r="L10" s="8"/>
      <c r="M10" s="26">
        <f t="shared" si="0"/>
        <v>7.3397408953774015E-2</v>
      </c>
      <c r="N10" s="4">
        <f t="shared" si="1"/>
        <v>523866.66666666669</v>
      </c>
      <c r="O10" s="5">
        <f t="shared" si="2"/>
        <v>0.97999872741155514</v>
      </c>
      <c r="P10" s="5"/>
      <c r="Q10" s="22">
        <f t="shared" si="3"/>
        <v>78580</v>
      </c>
      <c r="R10" s="22">
        <f t="shared" si="4"/>
        <v>314320</v>
      </c>
      <c r="S10" s="22">
        <f t="shared" si="5"/>
        <v>130966.66666666667</v>
      </c>
      <c r="T10" s="22">
        <f t="shared" si="6"/>
        <v>65483.333333333336</v>
      </c>
      <c r="U10" s="22">
        <f t="shared" si="7"/>
        <v>7858</v>
      </c>
      <c r="V10" s="19">
        <f t="shared" si="8"/>
        <v>516008.66666666669</v>
      </c>
    </row>
    <row r="11" spans="1:22" ht="15" thickBot="1" x14ac:dyDescent="0.4">
      <c r="A11" s="44" t="s">
        <v>13</v>
      </c>
      <c r="B11" s="1">
        <v>97291</v>
      </c>
      <c r="C11" s="2"/>
      <c r="D11" s="1">
        <v>3164</v>
      </c>
      <c r="E11" s="2"/>
      <c r="F11" s="1">
        <v>75133</v>
      </c>
      <c r="G11" s="1">
        <v>4530</v>
      </c>
      <c r="H11" s="2">
        <v>147</v>
      </c>
      <c r="I11" s="1">
        <v>1600335</v>
      </c>
      <c r="J11" s="1">
        <v>74511</v>
      </c>
      <c r="K11" s="7"/>
      <c r="L11" s="8"/>
      <c r="M11" s="26">
        <f t="shared" si="0"/>
        <v>3.2520993719871313E-2</v>
      </c>
      <c r="N11" s="4">
        <f t="shared" si="1"/>
        <v>210933.33333333334</v>
      </c>
      <c r="O11" s="5">
        <f t="shared" si="2"/>
        <v>0.64380689001264224</v>
      </c>
      <c r="P11" s="5"/>
      <c r="Q11" s="22">
        <f t="shared" si="3"/>
        <v>31640</v>
      </c>
      <c r="R11" s="22">
        <f t="shared" si="4"/>
        <v>126560</v>
      </c>
      <c r="S11" s="22">
        <f t="shared" si="5"/>
        <v>52733.333333333336</v>
      </c>
      <c r="T11" s="22">
        <f t="shared" si="6"/>
        <v>26366.666666666668</v>
      </c>
      <c r="U11" s="22">
        <f t="shared" si="7"/>
        <v>3164</v>
      </c>
      <c r="V11" s="19">
        <f t="shared" si="8"/>
        <v>207769.33333333334</v>
      </c>
    </row>
    <row r="12" spans="1:22" ht="15" thickBot="1" x14ac:dyDescent="0.4">
      <c r="A12" s="44" t="s">
        <v>19</v>
      </c>
      <c r="B12" s="1">
        <v>85983</v>
      </c>
      <c r="C12" s="2"/>
      <c r="D12" s="1">
        <v>6482</v>
      </c>
      <c r="E12" s="2"/>
      <c r="F12" s="1">
        <v>20507</v>
      </c>
      <c r="G12" s="1">
        <v>6716</v>
      </c>
      <c r="H12" s="2">
        <v>506</v>
      </c>
      <c r="I12" s="1">
        <v>663207</v>
      </c>
      <c r="J12" s="1">
        <v>51805</v>
      </c>
      <c r="K12" s="7"/>
      <c r="L12" s="8"/>
      <c r="M12" s="26">
        <f t="shared" si="0"/>
        <v>7.5386995103683282E-2</v>
      </c>
      <c r="N12" s="4">
        <f t="shared" si="1"/>
        <v>432133.33333333337</v>
      </c>
      <c r="O12" s="5">
        <f t="shared" si="2"/>
        <v>0.95254473927800065</v>
      </c>
      <c r="P12" s="5"/>
      <c r="Q12" s="22">
        <f t="shared" si="3"/>
        <v>64820</v>
      </c>
      <c r="R12" s="22">
        <f t="shared" si="4"/>
        <v>259280</v>
      </c>
      <c r="S12" s="22">
        <f t="shared" si="5"/>
        <v>108033.33333333334</v>
      </c>
      <c r="T12" s="22">
        <f t="shared" si="6"/>
        <v>54016.666666666672</v>
      </c>
      <c r="U12" s="22">
        <f t="shared" si="7"/>
        <v>6482</v>
      </c>
      <c r="V12" s="19">
        <f t="shared" si="8"/>
        <v>425651.33333333337</v>
      </c>
    </row>
    <row r="13" spans="1:22" ht="15" thickBot="1" x14ac:dyDescent="0.4">
      <c r="A13" s="3" t="s">
        <v>11</v>
      </c>
      <c r="B13" s="1">
        <v>67711</v>
      </c>
      <c r="C13" s="2"/>
      <c r="D13" s="1">
        <v>6090</v>
      </c>
      <c r="E13" s="2"/>
      <c r="F13" s="1">
        <v>12331</v>
      </c>
      <c r="G13" s="1">
        <v>6780</v>
      </c>
      <c r="H13" s="2">
        <v>610</v>
      </c>
      <c r="I13" s="1">
        <v>1065902</v>
      </c>
      <c r="J13" s="1">
        <v>106730</v>
      </c>
      <c r="K13" s="7"/>
      <c r="L13" s="8"/>
      <c r="M13" s="26">
        <f t="shared" si="0"/>
        <v>8.9941073090044454E-2</v>
      </c>
      <c r="N13" s="4">
        <f t="shared" si="1"/>
        <v>406000</v>
      </c>
      <c r="O13" s="5">
        <f t="shared" si="2"/>
        <v>0.96962807881773394</v>
      </c>
      <c r="P13" s="5"/>
      <c r="Q13" s="22">
        <f t="shared" si="3"/>
        <v>60900</v>
      </c>
      <c r="R13" s="22">
        <f t="shared" si="4"/>
        <v>243600</v>
      </c>
      <c r="S13" s="22">
        <f t="shared" si="5"/>
        <v>101500</v>
      </c>
      <c r="T13" s="22">
        <f t="shared" si="6"/>
        <v>50750</v>
      </c>
      <c r="U13" s="22">
        <f t="shared" si="7"/>
        <v>6090</v>
      </c>
      <c r="V13" s="19">
        <f t="shared" si="8"/>
        <v>399910</v>
      </c>
    </row>
    <row r="14" spans="1:22" ht="15" thickBot="1" x14ac:dyDescent="0.4">
      <c r="A14" s="3" t="s">
        <v>16</v>
      </c>
      <c r="B14" s="1">
        <v>64701</v>
      </c>
      <c r="C14" s="2"/>
      <c r="D14" s="1">
        <v>2643</v>
      </c>
      <c r="E14" s="2"/>
      <c r="F14" s="1">
        <v>57110</v>
      </c>
      <c r="G14" s="1">
        <v>6094</v>
      </c>
      <c r="H14" s="2">
        <v>249</v>
      </c>
      <c r="I14" s="1">
        <v>839001</v>
      </c>
      <c r="J14" s="1">
        <v>79021</v>
      </c>
      <c r="K14" s="8"/>
      <c r="L14" s="8"/>
      <c r="M14" s="25"/>
      <c r="N14" s="4">
        <f t="shared" si="1"/>
        <v>176200</v>
      </c>
      <c r="O14" s="5">
        <f t="shared" si="2"/>
        <v>0.67587968217934169</v>
      </c>
      <c r="P14" s="5"/>
      <c r="Q14" s="22">
        <f>Q11*$N14</f>
        <v>5574968000</v>
      </c>
      <c r="R14" s="22">
        <f>R11*$N14</f>
        <v>22299872000</v>
      </c>
      <c r="S14" s="22">
        <f>S11*$N14</f>
        <v>9291613333.333334</v>
      </c>
      <c r="T14" s="22">
        <f>T11*$N14</f>
        <v>4645806666.666667</v>
      </c>
      <c r="U14" s="22">
        <f>U11*$N14</f>
        <v>557496800</v>
      </c>
    </row>
    <row r="15" spans="1:22" ht="15" thickBot="1" x14ac:dyDescent="0.4">
      <c r="A15" s="3" t="s">
        <v>26</v>
      </c>
      <c r="B15" s="1">
        <v>64306</v>
      </c>
      <c r="C15" s="2"/>
      <c r="D15" s="1">
        <v>3066</v>
      </c>
      <c r="E15" s="2"/>
      <c r="F15" s="1">
        <v>56467</v>
      </c>
      <c r="G15" s="1">
        <v>10637</v>
      </c>
      <c r="H15" s="2">
        <v>507</v>
      </c>
      <c r="I15" s="1">
        <v>565298</v>
      </c>
      <c r="J15" s="1">
        <v>93504</v>
      </c>
      <c r="K15" s="8"/>
      <c r="L15" s="8"/>
      <c r="M15" s="24"/>
      <c r="N15" s="4"/>
      <c r="O15" s="5"/>
      <c r="P15" s="5"/>
    </row>
    <row r="16" spans="1:22" ht="15" thickBot="1" x14ac:dyDescent="0.4">
      <c r="A16" s="3" t="s">
        <v>29</v>
      </c>
      <c r="B16" s="1">
        <v>57994</v>
      </c>
      <c r="C16" s="2"/>
      <c r="D16" s="1">
        <v>1611</v>
      </c>
      <c r="E16" s="2"/>
      <c r="F16" s="1">
        <v>48737</v>
      </c>
      <c r="G16" s="1">
        <v>6794</v>
      </c>
      <c r="H16" s="2">
        <v>189</v>
      </c>
      <c r="I16" s="1">
        <v>603916</v>
      </c>
      <c r="J16" s="1">
        <v>70753</v>
      </c>
      <c r="K16" s="7"/>
      <c r="L16" s="8"/>
    </row>
    <row r="17" spans="1:12" ht="15" thickBot="1" x14ac:dyDescent="0.4">
      <c r="A17" s="3" t="s">
        <v>24</v>
      </c>
      <c r="B17" s="1">
        <v>52934</v>
      </c>
      <c r="C17" s="2"/>
      <c r="D17" s="1">
        <v>1272</v>
      </c>
      <c r="E17" s="2"/>
      <c r="F17" s="1">
        <v>22443</v>
      </c>
      <c r="G17" s="1">
        <v>5047</v>
      </c>
      <c r="H17" s="2">
        <v>121</v>
      </c>
      <c r="I17" s="1">
        <v>745775</v>
      </c>
      <c r="J17" s="1">
        <v>71107</v>
      </c>
      <c r="K17" s="7"/>
      <c r="L17" s="8"/>
    </row>
    <row r="18" spans="1:12" ht="15" thickBot="1" x14ac:dyDescent="0.4">
      <c r="A18" s="3" t="s">
        <v>33</v>
      </c>
      <c r="B18" s="1">
        <v>52390</v>
      </c>
      <c r="C18" s="2"/>
      <c r="D18" s="1">
        <v>1339</v>
      </c>
      <c r="E18" s="2"/>
      <c r="F18" s="1">
        <v>43664</v>
      </c>
      <c r="G18" s="1">
        <v>7198</v>
      </c>
      <c r="H18" s="2">
        <v>184</v>
      </c>
      <c r="I18" s="1">
        <v>566937</v>
      </c>
      <c r="J18" s="1">
        <v>77890</v>
      </c>
      <c r="K18" s="8"/>
      <c r="L18" s="8"/>
    </row>
    <row r="19" spans="1:12" ht="15" thickBot="1" x14ac:dyDescent="0.4">
      <c r="A19" s="44" t="s">
        <v>14</v>
      </c>
      <c r="B19" s="1">
        <v>50065</v>
      </c>
      <c r="C19" s="2"/>
      <c r="D19" s="1">
        <v>3110</v>
      </c>
      <c r="E19" s="2"/>
      <c r="F19" s="1">
        <v>9938</v>
      </c>
      <c r="G19" s="1">
        <v>10769</v>
      </c>
      <c r="H19" s="2">
        <v>669</v>
      </c>
      <c r="I19" s="1">
        <v>610812</v>
      </c>
      <c r="J19" s="1">
        <v>131391</v>
      </c>
      <c r="K19" s="7"/>
      <c r="L19" s="8"/>
    </row>
    <row r="20" spans="1:12" ht="15" thickBot="1" x14ac:dyDescent="0.4">
      <c r="A20" s="3" t="s">
        <v>23</v>
      </c>
      <c r="B20" s="1">
        <v>45755</v>
      </c>
      <c r="C20" s="2"/>
      <c r="D20" s="1">
        <v>4260</v>
      </c>
      <c r="E20" s="2"/>
      <c r="F20" s="1">
        <v>32404</v>
      </c>
      <c r="G20" s="1">
        <v>12833</v>
      </c>
      <c r="H20" s="1">
        <v>1195</v>
      </c>
      <c r="I20" s="1">
        <v>395428</v>
      </c>
      <c r="J20" s="1">
        <v>110911</v>
      </c>
      <c r="K20" s="8"/>
      <c r="L20" s="8"/>
    </row>
    <row r="21" spans="1:12" ht="15" thickBot="1" x14ac:dyDescent="0.4">
      <c r="A21" s="44" t="s">
        <v>21</v>
      </c>
      <c r="B21" s="1">
        <v>44881</v>
      </c>
      <c r="C21" s="2"/>
      <c r="D21" s="1">
        <v>2704</v>
      </c>
      <c r="E21" s="2"/>
      <c r="F21" s="1">
        <v>32369</v>
      </c>
      <c r="G21" s="1">
        <v>3840</v>
      </c>
      <c r="H21" s="2">
        <v>231</v>
      </c>
      <c r="I21" s="1">
        <v>643221</v>
      </c>
      <c r="J21" s="1">
        <v>55027</v>
      </c>
      <c r="K21" s="7"/>
      <c r="L21" s="8"/>
    </row>
    <row r="22" spans="1:12" ht="15" thickBot="1" x14ac:dyDescent="0.4">
      <c r="A22" s="3" t="s">
        <v>27</v>
      </c>
      <c r="B22" s="1">
        <v>42423</v>
      </c>
      <c r="C22" s="2"/>
      <c r="D22" s="1">
        <v>2540</v>
      </c>
      <c r="E22" s="2"/>
      <c r="F22" s="1">
        <v>8581</v>
      </c>
      <c r="G22" s="1">
        <v>6301</v>
      </c>
      <c r="H22" s="2">
        <v>377</v>
      </c>
      <c r="I22" s="1">
        <v>411920</v>
      </c>
      <c r="J22" s="1">
        <v>61186</v>
      </c>
      <c r="K22" s="7"/>
      <c r="L22" s="8"/>
    </row>
    <row r="23" spans="1:12" ht="15" thickBot="1" x14ac:dyDescent="0.4">
      <c r="A23" s="3" t="s">
        <v>20</v>
      </c>
      <c r="B23" s="1">
        <v>35102</v>
      </c>
      <c r="C23" s="2"/>
      <c r="D23" s="2">
        <v>526</v>
      </c>
      <c r="E23" s="2"/>
      <c r="F23" s="1">
        <v>11509</v>
      </c>
      <c r="G23" s="1">
        <v>5140</v>
      </c>
      <c r="H23" s="2">
        <v>77</v>
      </c>
      <c r="I23" s="1">
        <v>685381</v>
      </c>
      <c r="J23" s="1">
        <v>100361</v>
      </c>
      <c r="K23" s="7"/>
      <c r="L23" s="8"/>
    </row>
    <row r="24" spans="1:12" ht="15" thickBot="1" x14ac:dyDescent="0.4">
      <c r="A24" s="3" t="s">
        <v>32</v>
      </c>
      <c r="B24" s="1">
        <v>32920</v>
      </c>
      <c r="C24" s="2"/>
      <c r="D24" s="1">
        <v>1412</v>
      </c>
      <c r="E24" s="2"/>
      <c r="F24" s="1">
        <v>2845</v>
      </c>
      <c r="G24" s="1">
        <v>5837</v>
      </c>
      <c r="H24" s="2">
        <v>250</v>
      </c>
      <c r="I24" s="1">
        <v>504363</v>
      </c>
      <c r="J24" s="1">
        <v>89432</v>
      </c>
      <c r="K24" s="7"/>
      <c r="L24" s="8"/>
    </row>
    <row r="25" spans="1:12" ht="15" thickBot="1" x14ac:dyDescent="0.4">
      <c r="A25" s="3" t="s">
        <v>18</v>
      </c>
      <c r="B25" s="1">
        <v>30539</v>
      </c>
      <c r="C25" s="2"/>
      <c r="D25" s="1">
        <v>1647</v>
      </c>
      <c r="E25" s="2"/>
      <c r="F25" s="1">
        <v>24022</v>
      </c>
      <c r="G25" s="1">
        <v>5303</v>
      </c>
      <c r="H25" s="2">
        <v>286</v>
      </c>
      <c r="I25" s="1">
        <v>280033</v>
      </c>
      <c r="J25" s="1">
        <v>48628</v>
      </c>
      <c r="K25" s="8"/>
      <c r="L25" s="8"/>
    </row>
    <row r="26" spans="1:12" ht="15" thickBot="1" x14ac:dyDescent="0.4">
      <c r="A26" s="3" t="s">
        <v>36</v>
      </c>
      <c r="B26" s="1">
        <v>30021</v>
      </c>
      <c r="C26" s="2"/>
      <c r="D26" s="2">
        <v>839</v>
      </c>
      <c r="E26" s="2"/>
      <c r="F26" s="1">
        <v>13208</v>
      </c>
      <c r="G26" s="1">
        <v>6123</v>
      </c>
      <c r="H26" s="2">
        <v>171</v>
      </c>
      <c r="I26" s="1">
        <v>344255</v>
      </c>
      <c r="J26" s="1">
        <v>70210</v>
      </c>
      <c r="K26" s="8"/>
      <c r="L26" s="8"/>
    </row>
    <row r="27" spans="1:12" ht="15" thickBot="1" x14ac:dyDescent="0.4">
      <c r="A27" s="44" t="s">
        <v>9</v>
      </c>
      <c r="B27" s="1">
        <v>29097</v>
      </c>
      <c r="C27" s="2"/>
      <c r="D27" s="1">
        <v>1269</v>
      </c>
      <c r="E27" s="2"/>
      <c r="F27" s="1">
        <v>18525</v>
      </c>
      <c r="G27" s="1">
        <v>3821</v>
      </c>
      <c r="H27" s="2">
        <v>167</v>
      </c>
      <c r="I27" s="1">
        <v>466069</v>
      </c>
      <c r="J27" s="1">
        <v>61205</v>
      </c>
      <c r="K27" s="7"/>
      <c r="L27" s="8"/>
    </row>
    <row r="28" spans="1:12" ht="15" thickBot="1" x14ac:dyDescent="0.4">
      <c r="A28" s="3" t="s">
        <v>41</v>
      </c>
      <c r="B28" s="1">
        <v>26020</v>
      </c>
      <c r="C28" s="53">
        <v>58</v>
      </c>
      <c r="D28" s="2">
        <v>686</v>
      </c>
      <c r="E28" s="58">
        <v>1</v>
      </c>
      <c r="F28" s="1">
        <v>9238</v>
      </c>
      <c r="G28" s="1">
        <v>8247</v>
      </c>
      <c r="H28" s="2">
        <v>217</v>
      </c>
      <c r="I28" s="1">
        <v>258301</v>
      </c>
      <c r="J28" s="1">
        <v>81869</v>
      </c>
      <c r="K28" s="7"/>
      <c r="L28" s="8"/>
    </row>
    <row r="29" spans="1:12" ht="15" thickBot="1" x14ac:dyDescent="0.4">
      <c r="A29" s="3" t="s">
        <v>22</v>
      </c>
      <c r="B29" s="1">
        <v>24819</v>
      </c>
      <c r="C29" s="2"/>
      <c r="D29" s="2">
        <v>744</v>
      </c>
      <c r="E29" s="2"/>
      <c r="F29" s="1">
        <v>4765</v>
      </c>
      <c r="G29" s="1">
        <v>4263</v>
      </c>
      <c r="H29" s="2">
        <v>128</v>
      </c>
      <c r="I29" s="1">
        <v>485153</v>
      </c>
      <c r="J29" s="1">
        <v>83325</v>
      </c>
      <c r="K29" s="7"/>
      <c r="L29" s="8"/>
    </row>
    <row r="30" spans="1:12" ht="15" thickBot="1" x14ac:dyDescent="0.4">
      <c r="A30" s="3" t="s">
        <v>25</v>
      </c>
      <c r="B30" s="1">
        <v>24693</v>
      </c>
      <c r="C30" s="2"/>
      <c r="D30" s="2">
        <v>653</v>
      </c>
      <c r="E30" s="2"/>
      <c r="F30" s="1">
        <v>13250</v>
      </c>
      <c r="G30" s="1">
        <v>4796</v>
      </c>
      <c r="H30" s="2">
        <v>127</v>
      </c>
      <c r="I30" s="1">
        <v>337469</v>
      </c>
      <c r="J30" s="1">
        <v>65544</v>
      </c>
      <c r="K30" s="7"/>
      <c r="L30" s="8"/>
    </row>
    <row r="31" spans="1:12" ht="15" thickBot="1" x14ac:dyDescent="0.4">
      <c r="A31" s="3" t="s">
        <v>30</v>
      </c>
      <c r="B31" s="1">
        <v>21022</v>
      </c>
      <c r="C31" s="2"/>
      <c r="D31" s="2">
        <v>943</v>
      </c>
      <c r="E31" s="2"/>
      <c r="F31" s="1">
        <v>4756</v>
      </c>
      <c r="G31" s="1">
        <v>7063</v>
      </c>
      <c r="H31" s="2">
        <v>317</v>
      </c>
      <c r="I31" s="1">
        <v>248927</v>
      </c>
      <c r="J31" s="1">
        <v>83641</v>
      </c>
      <c r="K31" s="7"/>
      <c r="L31" s="8"/>
    </row>
    <row r="32" spans="1:12" ht="15" thickBot="1" x14ac:dyDescent="0.4">
      <c r="A32" s="3" t="s">
        <v>35</v>
      </c>
      <c r="B32" s="1">
        <v>18355</v>
      </c>
      <c r="C32" s="2"/>
      <c r="D32" s="2">
        <v>979</v>
      </c>
      <c r="E32" s="2"/>
      <c r="F32" s="1">
        <v>13442</v>
      </c>
      <c r="G32" s="1">
        <v>2991</v>
      </c>
      <c r="H32" s="2">
        <v>160</v>
      </c>
      <c r="I32" s="1">
        <v>352789</v>
      </c>
      <c r="J32" s="1">
        <v>57482</v>
      </c>
      <c r="K32" s="7"/>
      <c r="L32" s="8"/>
    </row>
    <row r="33" spans="1:12" ht="15" thickBot="1" x14ac:dyDescent="0.4">
      <c r="A33" s="3" t="s">
        <v>50</v>
      </c>
      <c r="B33" s="1">
        <v>17810</v>
      </c>
      <c r="C33" s="2"/>
      <c r="D33" s="2">
        <v>244</v>
      </c>
      <c r="E33" s="2"/>
      <c r="F33" s="1">
        <v>5790</v>
      </c>
      <c r="G33" s="1">
        <v>9207</v>
      </c>
      <c r="H33" s="2">
        <v>126</v>
      </c>
      <c r="I33" s="1">
        <v>156691</v>
      </c>
      <c r="J33" s="1">
        <v>81002</v>
      </c>
      <c r="K33" s="7"/>
      <c r="L33" s="8"/>
    </row>
    <row r="34" spans="1:12" ht="15" thickBot="1" x14ac:dyDescent="0.4">
      <c r="A34" s="3" t="s">
        <v>28</v>
      </c>
      <c r="B34" s="1">
        <v>17462</v>
      </c>
      <c r="C34" s="2"/>
      <c r="D34" s="2">
        <v>158</v>
      </c>
      <c r="E34" s="2"/>
      <c r="F34" s="1">
        <v>7645</v>
      </c>
      <c r="G34" s="1">
        <v>5447</v>
      </c>
      <c r="H34" s="2">
        <v>49</v>
      </c>
      <c r="I34" s="1">
        <v>296395</v>
      </c>
      <c r="J34" s="1">
        <v>92451</v>
      </c>
      <c r="K34" s="8"/>
      <c r="L34" s="8"/>
    </row>
    <row r="35" spans="1:12" ht="15" thickBot="1" x14ac:dyDescent="0.4">
      <c r="A35" s="3" t="s">
        <v>40</v>
      </c>
      <c r="B35" s="1">
        <v>16337</v>
      </c>
      <c r="C35" s="2"/>
      <c r="D35" s="2">
        <v>894</v>
      </c>
      <c r="E35" s="2"/>
      <c r="F35" s="1">
        <v>13928</v>
      </c>
      <c r="G35" s="1">
        <v>15422</v>
      </c>
      <c r="H35" s="2">
        <v>844</v>
      </c>
      <c r="I35" s="1">
        <v>214589</v>
      </c>
      <c r="J35" s="1">
        <v>202565</v>
      </c>
      <c r="K35" s="8"/>
      <c r="L35" s="8"/>
    </row>
    <row r="36" spans="1:12" ht="15" thickBot="1" x14ac:dyDescent="0.4">
      <c r="A36" s="3" t="s">
        <v>34</v>
      </c>
      <c r="B36" s="1">
        <v>15561</v>
      </c>
      <c r="C36" s="2"/>
      <c r="D36" s="2">
        <v>225</v>
      </c>
      <c r="E36" s="2"/>
      <c r="F36" s="1">
        <v>4880</v>
      </c>
      <c r="G36" s="1">
        <v>5156</v>
      </c>
      <c r="H36" s="2">
        <v>75</v>
      </c>
      <c r="I36" s="1">
        <v>248180</v>
      </c>
      <c r="J36" s="1">
        <v>82239</v>
      </c>
      <c r="K36" s="7"/>
      <c r="L36" s="8"/>
    </row>
    <row r="37" spans="1:12" ht="15" thickBot="1" x14ac:dyDescent="0.4">
      <c r="A37" s="3" t="s">
        <v>38</v>
      </c>
      <c r="B37" s="1">
        <v>13750</v>
      </c>
      <c r="C37" s="2"/>
      <c r="D37" s="2">
        <v>526</v>
      </c>
      <c r="E37" s="2"/>
      <c r="F37" s="1">
        <v>9694</v>
      </c>
      <c r="G37" s="1">
        <v>3078</v>
      </c>
      <c r="H37" s="2">
        <v>118</v>
      </c>
      <c r="I37" s="1">
        <v>347331</v>
      </c>
      <c r="J37" s="1">
        <v>77743</v>
      </c>
      <c r="K37" s="7"/>
      <c r="L37" s="8"/>
    </row>
    <row r="38" spans="1:12" ht="15" thickBot="1" x14ac:dyDescent="0.4">
      <c r="A38" s="3" t="s">
        <v>31</v>
      </c>
      <c r="B38" s="1">
        <v>13205</v>
      </c>
      <c r="C38" s="2"/>
      <c r="D38" s="2">
        <v>487</v>
      </c>
      <c r="E38" s="2"/>
      <c r="F38" s="1">
        <v>3404</v>
      </c>
      <c r="G38" s="1">
        <v>4287</v>
      </c>
      <c r="H38" s="2">
        <v>158</v>
      </c>
      <c r="I38" s="1">
        <v>283893</v>
      </c>
      <c r="J38" s="1">
        <v>92168</v>
      </c>
      <c r="K38" s="7"/>
      <c r="L38" s="8"/>
    </row>
    <row r="39" spans="1:12" ht="15" thickBot="1" x14ac:dyDescent="0.4">
      <c r="A39" s="3" t="s">
        <v>45</v>
      </c>
      <c r="B39" s="1">
        <v>12226</v>
      </c>
      <c r="C39" s="2"/>
      <c r="D39" s="2">
        <v>259</v>
      </c>
      <c r="E39" s="2"/>
      <c r="F39" s="1">
        <v>4672</v>
      </c>
      <c r="G39" s="1">
        <v>4197</v>
      </c>
      <c r="H39" s="2">
        <v>89</v>
      </c>
      <c r="I39" s="1">
        <v>147649</v>
      </c>
      <c r="J39" s="1">
        <v>50681</v>
      </c>
      <c r="K39" s="7"/>
      <c r="L39" s="8"/>
    </row>
    <row r="40" spans="1:12" ht="15" thickBot="1" x14ac:dyDescent="0.4">
      <c r="A40" s="3" t="s">
        <v>43</v>
      </c>
      <c r="B40" s="1">
        <v>10775</v>
      </c>
      <c r="C40" s="2"/>
      <c r="D40" s="2">
        <v>435</v>
      </c>
      <c r="E40" s="2"/>
      <c r="F40" s="1">
        <v>3881</v>
      </c>
      <c r="G40" s="1">
        <v>11065</v>
      </c>
      <c r="H40" s="2">
        <v>447</v>
      </c>
      <c r="I40" s="1">
        <v>94974</v>
      </c>
      <c r="J40" s="1">
        <v>97533</v>
      </c>
      <c r="K40" s="8"/>
      <c r="L40" s="8"/>
    </row>
    <row r="41" spans="1:12" ht="15" thickBot="1" x14ac:dyDescent="0.4">
      <c r="A41" s="44" t="s">
        <v>44</v>
      </c>
      <c r="B41" s="1">
        <v>10565</v>
      </c>
      <c r="C41" s="2"/>
      <c r="D41" s="2">
        <v>469</v>
      </c>
      <c r="E41" s="2"/>
      <c r="F41" s="1">
        <v>5412</v>
      </c>
      <c r="G41" s="1">
        <v>5039</v>
      </c>
      <c r="H41" s="2">
        <v>224</v>
      </c>
      <c r="I41" s="1">
        <v>293431</v>
      </c>
      <c r="J41" s="1">
        <v>139940</v>
      </c>
      <c r="K41" s="7"/>
      <c r="L41" s="8"/>
    </row>
    <row r="42" spans="1:12" ht="15" thickBot="1" x14ac:dyDescent="0.4">
      <c r="A42" s="44" t="s">
        <v>46</v>
      </c>
      <c r="B42" s="1">
        <v>10515</v>
      </c>
      <c r="C42" s="2"/>
      <c r="D42" s="2">
        <v>369</v>
      </c>
      <c r="E42" s="2"/>
      <c r="F42" s="1">
        <v>2615</v>
      </c>
      <c r="G42" s="1">
        <v>2657</v>
      </c>
      <c r="H42" s="2">
        <v>93</v>
      </c>
      <c r="I42" s="1">
        <v>283875</v>
      </c>
      <c r="J42" s="1">
        <v>71740</v>
      </c>
      <c r="K42" s="7"/>
      <c r="L42" s="8"/>
    </row>
    <row r="43" spans="1:12" ht="21.5" thickBot="1" x14ac:dyDescent="0.4">
      <c r="A43" s="3" t="s">
        <v>63</v>
      </c>
      <c r="B43" s="1">
        <v>10020</v>
      </c>
      <c r="C43" s="2"/>
      <c r="D43" s="2">
        <v>533</v>
      </c>
      <c r="E43" s="2"/>
      <c r="F43" s="1">
        <v>8315</v>
      </c>
      <c r="G43" s="1">
        <v>14198</v>
      </c>
      <c r="H43" s="2">
        <v>755</v>
      </c>
      <c r="I43" s="1">
        <v>79522</v>
      </c>
      <c r="J43" s="1">
        <v>112677</v>
      </c>
      <c r="K43" s="8"/>
      <c r="L43" s="8"/>
    </row>
    <row r="44" spans="1:12" ht="15" thickBot="1" x14ac:dyDescent="0.4">
      <c r="A44" s="3" t="s">
        <v>37</v>
      </c>
      <c r="B44" s="1">
        <v>6937</v>
      </c>
      <c r="C44" s="2"/>
      <c r="D44" s="2">
        <v>190</v>
      </c>
      <c r="E44" s="2"/>
      <c r="F44" s="1">
        <v>4214</v>
      </c>
      <c r="G44" s="1">
        <v>1645</v>
      </c>
      <c r="H44" s="2">
        <v>45</v>
      </c>
      <c r="I44" s="1">
        <v>202611</v>
      </c>
      <c r="J44" s="1">
        <v>48038</v>
      </c>
      <c r="K44" s="7"/>
      <c r="L44" s="8"/>
    </row>
    <row r="45" spans="1:12" ht="15" thickBot="1" x14ac:dyDescent="0.4">
      <c r="A45" s="3" t="s">
        <v>54</v>
      </c>
      <c r="B45" s="1">
        <v>6297</v>
      </c>
      <c r="C45" s="2"/>
      <c r="D45" s="2">
        <v>81</v>
      </c>
      <c r="E45" s="2"/>
      <c r="F45" s="2">
        <v>881</v>
      </c>
      <c r="G45" s="1">
        <v>7118</v>
      </c>
      <c r="H45" s="2">
        <v>92</v>
      </c>
      <c r="I45" s="1">
        <v>73026</v>
      </c>
      <c r="J45" s="1">
        <v>82547</v>
      </c>
      <c r="K45" s="8"/>
      <c r="L45" s="8"/>
    </row>
    <row r="46" spans="1:12" ht="15" thickBot="1" x14ac:dyDescent="0.4">
      <c r="A46" s="3" t="s">
        <v>42</v>
      </c>
      <c r="B46" s="1">
        <v>5544</v>
      </c>
      <c r="C46" s="2"/>
      <c r="D46" s="2">
        <v>339</v>
      </c>
      <c r="E46" s="2"/>
      <c r="F46" s="2">
        <v>930</v>
      </c>
      <c r="G46" s="1">
        <v>4077</v>
      </c>
      <c r="H46" s="2">
        <v>249</v>
      </c>
      <c r="I46" s="1">
        <v>126450</v>
      </c>
      <c r="J46" s="1">
        <v>92998</v>
      </c>
      <c r="K46" s="8"/>
      <c r="L46" s="8"/>
    </row>
    <row r="47" spans="1:12" ht="15" thickBot="1" x14ac:dyDescent="0.4">
      <c r="A47" s="3" t="s">
        <v>49</v>
      </c>
      <c r="B47" s="1">
        <v>4006</v>
      </c>
      <c r="C47" s="2"/>
      <c r="D47" s="2">
        <v>89</v>
      </c>
      <c r="E47" s="2"/>
      <c r="F47" s="2">
        <v>612</v>
      </c>
      <c r="G47" s="1">
        <v>2242</v>
      </c>
      <c r="H47" s="2">
        <v>50</v>
      </c>
      <c r="I47" s="1">
        <v>72547</v>
      </c>
      <c r="J47" s="1">
        <v>40596</v>
      </c>
      <c r="K47" s="7"/>
      <c r="L47" s="8"/>
    </row>
    <row r="48" spans="1:12" ht="15" thickBot="1" x14ac:dyDescent="0.4">
      <c r="A48" s="3" t="s">
        <v>53</v>
      </c>
      <c r="B48" s="1">
        <v>3288</v>
      </c>
      <c r="C48" s="2"/>
      <c r="D48" s="2">
        <v>77</v>
      </c>
      <c r="E48" s="2"/>
      <c r="F48" s="2">
        <v>301</v>
      </c>
      <c r="G48" s="1">
        <v>4315</v>
      </c>
      <c r="H48" s="2">
        <v>101</v>
      </c>
      <c r="I48" s="1">
        <v>96173</v>
      </c>
      <c r="J48" s="1">
        <v>126201</v>
      </c>
      <c r="K48" s="8"/>
      <c r="L48" s="8"/>
    </row>
    <row r="49" spans="1:12" ht="15" thickBot="1" x14ac:dyDescent="0.4">
      <c r="A49" s="3" t="s">
        <v>39</v>
      </c>
      <c r="B49" s="1">
        <v>2957</v>
      </c>
      <c r="C49" s="2"/>
      <c r="D49" s="2">
        <v>102</v>
      </c>
      <c r="E49" s="2"/>
      <c r="F49" s="2">
        <v>464</v>
      </c>
      <c r="G49" s="1">
        <v>2200</v>
      </c>
      <c r="H49" s="2">
        <v>76</v>
      </c>
      <c r="I49" s="1">
        <v>85762</v>
      </c>
      <c r="J49" s="1">
        <v>63801</v>
      </c>
      <c r="K49" s="7"/>
      <c r="L49" s="8"/>
    </row>
    <row r="50" spans="1:12" ht="15" thickBot="1" x14ac:dyDescent="0.4">
      <c r="A50" s="3" t="s">
        <v>56</v>
      </c>
      <c r="B50" s="1">
        <v>2543</v>
      </c>
      <c r="C50" s="2"/>
      <c r="D50" s="2">
        <v>89</v>
      </c>
      <c r="E50" s="2"/>
      <c r="F50" s="2">
        <v>778</v>
      </c>
      <c r="G50" s="1">
        <v>1419</v>
      </c>
      <c r="H50" s="2">
        <v>50</v>
      </c>
      <c r="I50" s="1">
        <v>150498</v>
      </c>
      <c r="J50" s="1">
        <v>83976</v>
      </c>
      <c r="K50" s="8"/>
      <c r="L50" s="8"/>
    </row>
    <row r="51" spans="1:12" ht="15" thickBot="1" x14ac:dyDescent="0.4">
      <c r="A51" s="3" t="s">
        <v>55</v>
      </c>
      <c r="B51" s="1">
        <v>1197</v>
      </c>
      <c r="C51" s="2"/>
      <c r="D51" s="2">
        <v>20</v>
      </c>
      <c r="E51" s="2"/>
      <c r="F51" s="2">
        <v>268</v>
      </c>
      <c r="G51" s="1">
        <v>2068</v>
      </c>
      <c r="H51" s="2">
        <v>35</v>
      </c>
      <c r="I51" s="1">
        <v>37096</v>
      </c>
      <c r="J51" s="1">
        <v>64096</v>
      </c>
      <c r="K51" s="7"/>
      <c r="L51" s="8"/>
    </row>
    <row r="52" spans="1:12" ht="15" thickBot="1" x14ac:dyDescent="0.4">
      <c r="A52" s="3" t="s">
        <v>48</v>
      </c>
      <c r="B52" s="1">
        <v>1159</v>
      </c>
      <c r="C52" s="2"/>
      <c r="D52" s="2">
        <v>56</v>
      </c>
      <c r="E52" s="2"/>
      <c r="F52" s="2">
        <v>181</v>
      </c>
      <c r="G52" s="1">
        <v>1857</v>
      </c>
      <c r="H52" s="2">
        <v>90</v>
      </c>
      <c r="I52" s="1">
        <v>57845</v>
      </c>
      <c r="J52" s="1">
        <v>92702</v>
      </c>
      <c r="K52" s="8"/>
      <c r="L52" s="8"/>
    </row>
    <row r="53" spans="1:12" ht="15" thickBot="1" x14ac:dyDescent="0.4">
      <c r="A53" s="3" t="s">
        <v>47</v>
      </c>
      <c r="B53" s="2">
        <v>814</v>
      </c>
      <c r="C53" s="2"/>
      <c r="D53" s="2">
        <v>17</v>
      </c>
      <c r="E53" s="2"/>
      <c r="F53" s="2">
        <v>146</v>
      </c>
      <c r="G53" s="2">
        <v>575</v>
      </c>
      <c r="H53" s="2">
        <v>12</v>
      </c>
      <c r="I53" s="1">
        <v>79795</v>
      </c>
      <c r="J53" s="1">
        <v>56357</v>
      </c>
      <c r="K53" s="7"/>
      <c r="L53" s="8"/>
    </row>
    <row r="54" spans="1:12" ht="15" thickBot="1" x14ac:dyDescent="0.4">
      <c r="A54" s="3" t="s">
        <v>52</v>
      </c>
      <c r="B54" s="2">
        <v>755</v>
      </c>
      <c r="C54" s="2"/>
      <c r="D54" s="2">
        <v>12</v>
      </c>
      <c r="E54" s="2"/>
      <c r="F54" s="2">
        <v>268</v>
      </c>
      <c r="G54" s="1">
        <v>1032</v>
      </c>
      <c r="H54" s="2">
        <v>16</v>
      </c>
      <c r="I54" s="1">
        <v>88051</v>
      </c>
      <c r="J54" s="1">
        <v>120363</v>
      </c>
      <c r="K54" s="8"/>
      <c r="L54" s="8"/>
    </row>
    <row r="55" spans="1:12" ht="15" thickBot="1" x14ac:dyDescent="0.4">
      <c r="A55" s="3" t="s">
        <v>51</v>
      </c>
      <c r="B55" s="2">
        <v>717</v>
      </c>
      <c r="C55" s="2"/>
      <c r="D55" s="2">
        <v>20</v>
      </c>
      <c r="E55" s="2"/>
      <c r="F55" s="2">
        <v>149</v>
      </c>
      <c r="G55" s="2">
        <v>671</v>
      </c>
      <c r="H55" s="2">
        <v>19</v>
      </c>
      <c r="I55" s="1">
        <v>70357</v>
      </c>
      <c r="J55" s="1">
        <v>65829</v>
      </c>
      <c r="K55" s="7"/>
      <c r="L55" s="8"/>
    </row>
    <row r="56" spans="1:12" ht="15" thickBot="1" x14ac:dyDescent="0.4">
      <c r="A56" s="3" t="s">
        <v>64</v>
      </c>
      <c r="B56" s="2">
        <v>222</v>
      </c>
      <c r="C56" s="2"/>
      <c r="D56" s="2">
        <v>5</v>
      </c>
      <c r="E56" s="2"/>
      <c r="F56" s="2">
        <v>44</v>
      </c>
      <c r="G56" s="2"/>
      <c r="H56" s="2"/>
      <c r="I56" s="1">
        <v>10182</v>
      </c>
      <c r="J56" s="2"/>
      <c r="K56" s="8"/>
      <c r="L56" s="7"/>
    </row>
    <row r="57" spans="1:12" ht="21.5" thickBot="1" x14ac:dyDescent="0.4">
      <c r="A57" s="3" t="s">
        <v>67</v>
      </c>
      <c r="B57" s="2">
        <v>30</v>
      </c>
      <c r="C57" s="2"/>
      <c r="D57" s="2">
        <v>2</v>
      </c>
      <c r="E57" s="2"/>
      <c r="F57" s="2">
        <v>9</v>
      </c>
      <c r="G57" s="2"/>
      <c r="H57" s="2"/>
      <c r="I57" s="1">
        <v>8169</v>
      </c>
      <c r="J57" s="2"/>
      <c r="K57" s="8"/>
      <c r="L57" s="7"/>
    </row>
    <row r="58" spans="1:12" ht="15" thickBot="1" x14ac:dyDescent="0.4">
      <c r="A58" s="57" t="s">
        <v>65</v>
      </c>
      <c r="B58" s="54">
        <v>6525</v>
      </c>
      <c r="C58" s="55"/>
      <c r="D58" s="55">
        <v>149</v>
      </c>
      <c r="E58" s="55"/>
      <c r="F58" s="54">
        <v>5257</v>
      </c>
      <c r="G58" s="54">
        <v>1927</v>
      </c>
      <c r="H58" s="55">
        <v>44</v>
      </c>
      <c r="I58" s="54">
        <v>13022</v>
      </c>
      <c r="J58" s="54">
        <v>3845</v>
      </c>
      <c r="K58" s="62"/>
      <c r="L58" s="62"/>
    </row>
    <row r="59" spans="1:12" ht="21.5" thickBot="1" x14ac:dyDescent="0.4">
      <c r="A59" s="14" t="s">
        <v>66</v>
      </c>
      <c r="B59" s="15">
        <v>76</v>
      </c>
      <c r="C59" s="15"/>
      <c r="D59" s="15">
        <v>6</v>
      </c>
      <c r="E59" s="15"/>
      <c r="F59" s="15">
        <v>6</v>
      </c>
      <c r="G59" s="15"/>
      <c r="H59" s="15"/>
      <c r="I59" s="36">
        <v>2587</v>
      </c>
      <c r="J59" s="15"/>
      <c r="K59" s="63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18C0CBF5-7E99-462B-9A0E-AEA0E367B3ED}"/>
    <hyperlink ref="A6" r:id="rId2" display="https://www.worldometers.info/coronavirus/usa/california/" xr:uid="{EC133F31-106E-4FFD-BA7E-57231331D677}"/>
    <hyperlink ref="A7" r:id="rId3" display="https://www.worldometers.info/coronavirus/usa/new-jersey/" xr:uid="{971A1C5E-1109-4F14-9489-FD4CDE216E83}"/>
    <hyperlink ref="A8" r:id="rId4" display="https://www.worldometers.info/coronavirus/usa/illinois/" xr:uid="{1F461FDB-A488-499D-92F4-1F915C4E17E4}"/>
    <hyperlink ref="A9" r:id="rId5" display="https://www.worldometers.info/coronavirus/usa/texas/" xr:uid="{C0598947-209E-4523-B276-4F98F40355E6}"/>
    <hyperlink ref="A10" r:id="rId6" display="https://www.worldometers.info/coronavirus/usa/massachusetts/" xr:uid="{F6D7ECD2-9674-4F1E-B15A-A5BA01445576}"/>
    <hyperlink ref="A11" r:id="rId7" display="https://www.worldometers.info/coronavirus/usa/florida/" xr:uid="{19206D90-7B5E-4AE1-AFAB-58335B46A241}"/>
    <hyperlink ref="A12" r:id="rId8" display="https://www.worldometers.info/coronavirus/usa/pennsylvania/" xr:uid="{3A494999-A8AE-4F35-93CD-83AEF1D190AB}"/>
    <hyperlink ref="A19" r:id="rId9" display="https://www.worldometers.info/coronavirus/usa/louisiana/" xr:uid="{34484FE0-57E4-4907-BCB2-52542C811D08}"/>
    <hyperlink ref="A21" r:id="rId10" display="https://www.worldometers.info/coronavirus/usa/ohio/" xr:uid="{0917ED8C-1D19-4CAF-87C3-5BCCCA1A82CD}"/>
    <hyperlink ref="A27" r:id="rId11" display="https://www.worldometers.info/coronavirus/usa/washington/" xr:uid="{FE81F861-EF4E-43E4-B12F-F96E1A0C2FBF}"/>
    <hyperlink ref="A41" r:id="rId12" display="https://www.worldometers.info/coronavirus/usa/new-mexico/" xr:uid="{6E2621C5-8F54-43E8-B019-D30F6DC23E61}"/>
    <hyperlink ref="A42" r:id="rId13" display="https://www.worldometers.info/coronavirus/usa/oklahoma/" xr:uid="{5163D62B-E153-4634-8794-D988EAB533DB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8" sqref="L28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57" t="s">
        <v>65</v>
      </c>
      <c r="B2" s="54">
        <v>6525</v>
      </c>
      <c r="C2" s="55"/>
      <c r="D2" s="55">
        <v>149</v>
      </c>
      <c r="E2" s="55"/>
      <c r="F2" s="54">
        <v>5257</v>
      </c>
      <c r="G2" s="54">
        <v>1927</v>
      </c>
      <c r="H2" s="55">
        <v>44</v>
      </c>
      <c r="I2" s="54">
        <v>13022</v>
      </c>
      <c r="J2" s="54">
        <v>3845</v>
      </c>
      <c r="K2" s="41"/>
      <c r="L2" s="48">
        <f>IFERROR(B2/I2,0)</f>
        <v>0.50107510367071106</v>
      </c>
      <c r="M2" s="49">
        <f>IFERROR(H2/G2,0)</f>
        <v>2.2833419823559936E-2</v>
      </c>
      <c r="N2" s="47">
        <f>D2*250</f>
        <v>37250</v>
      </c>
      <c r="O2" s="50">
        <f>ABS(N2-B2)/B2</f>
        <v>4.7088122605363987</v>
      </c>
    </row>
    <row r="3" spans="1:15" ht="15" thickBot="1" x14ac:dyDescent="0.35">
      <c r="A3" s="44" t="s">
        <v>8</v>
      </c>
      <c r="B3" s="1">
        <v>172077</v>
      </c>
      <c r="C3" s="2"/>
      <c r="D3" s="1">
        <v>12997</v>
      </c>
      <c r="E3" s="2"/>
      <c r="F3" s="1">
        <v>122916</v>
      </c>
      <c r="G3" s="1">
        <v>19373</v>
      </c>
      <c r="H3" s="1">
        <v>1463</v>
      </c>
      <c r="I3" s="1">
        <v>1244967</v>
      </c>
      <c r="J3" s="1">
        <v>140164</v>
      </c>
      <c r="K3" s="42"/>
      <c r="L3" s="48">
        <f>IFERROR(B3/I3,0)</f>
        <v>0.13821812144418286</v>
      </c>
      <c r="M3" s="49">
        <f>IFERROR(H3/G3,0)</f>
        <v>7.5517472771382849E-2</v>
      </c>
      <c r="N3" s="47">
        <f>D3*250</f>
        <v>3249250</v>
      </c>
      <c r="O3" s="50">
        <f t="shared" ref="O3:O56" si="0">ABS(N3-B3)/B3</f>
        <v>17.882535144150584</v>
      </c>
    </row>
    <row r="4" spans="1:15" ht="15" thickBot="1" x14ac:dyDescent="0.35">
      <c r="A4" s="44" t="s">
        <v>19</v>
      </c>
      <c r="B4" s="1">
        <v>85983</v>
      </c>
      <c r="C4" s="2"/>
      <c r="D4" s="1">
        <v>6482</v>
      </c>
      <c r="E4" s="2"/>
      <c r="F4" s="1">
        <v>20507</v>
      </c>
      <c r="G4" s="1">
        <v>6716</v>
      </c>
      <c r="H4" s="2">
        <v>506</v>
      </c>
      <c r="I4" s="1">
        <v>663207</v>
      </c>
      <c r="J4" s="1">
        <v>51805</v>
      </c>
      <c r="K4" s="42"/>
      <c r="L4" s="48">
        <f>IFERROR(B4/I4,0)</f>
        <v>0.12964730468767668</v>
      </c>
      <c r="M4" s="49">
        <f>IFERROR(H4/G4,0)</f>
        <v>7.5342465753424653E-2</v>
      </c>
      <c r="N4" s="47">
        <f>D4*250</f>
        <v>1620500</v>
      </c>
      <c r="O4" s="50">
        <f t="shared" si="0"/>
        <v>17.846748775920823</v>
      </c>
    </row>
    <row r="5" spans="1:15" ht="12.5" customHeight="1" thickBot="1" x14ac:dyDescent="0.35">
      <c r="A5" s="44" t="s">
        <v>17</v>
      </c>
      <c r="B5" s="1">
        <v>107061</v>
      </c>
      <c r="C5" s="2"/>
      <c r="D5" s="1">
        <v>7858</v>
      </c>
      <c r="E5" s="2"/>
      <c r="F5" s="1">
        <v>10478</v>
      </c>
      <c r="G5" s="1">
        <v>15533</v>
      </c>
      <c r="H5" s="1">
        <v>1140</v>
      </c>
      <c r="I5" s="1">
        <v>832858</v>
      </c>
      <c r="J5" s="1">
        <v>120835</v>
      </c>
      <c r="K5" s="42"/>
      <c r="L5" s="48">
        <f>IFERROR(B5/I5,0)</f>
        <v>0.12854652293668309</v>
      </c>
      <c r="M5" s="49">
        <f>IFERROR(H5/G5,0)</f>
        <v>7.3392132878387945E-2</v>
      </c>
      <c r="N5" s="47">
        <f>D5*250</f>
        <v>1964500</v>
      </c>
      <c r="O5" s="50">
        <f t="shared" si="0"/>
        <v>17.349352238443505</v>
      </c>
    </row>
    <row r="6" spans="1:15" ht="14.5" thickBot="1" x14ac:dyDescent="0.35">
      <c r="A6" s="3" t="s">
        <v>63</v>
      </c>
      <c r="B6" s="1">
        <v>10020</v>
      </c>
      <c r="C6" s="2"/>
      <c r="D6" s="2">
        <v>533</v>
      </c>
      <c r="E6" s="2"/>
      <c r="F6" s="1">
        <v>8315</v>
      </c>
      <c r="G6" s="1">
        <v>14198</v>
      </c>
      <c r="H6" s="2">
        <v>755</v>
      </c>
      <c r="I6" s="1">
        <v>79522</v>
      </c>
      <c r="J6" s="1">
        <v>112677</v>
      </c>
      <c r="K6" s="42"/>
      <c r="L6" s="48">
        <f>IFERROR(B6/I6,0)</f>
        <v>0.12600286713110836</v>
      </c>
      <c r="M6" s="49">
        <f>IFERROR(H6/G6,0)</f>
        <v>5.3176503732920127E-2</v>
      </c>
      <c r="N6" s="47">
        <f>D6*250</f>
        <v>133250</v>
      </c>
      <c r="O6" s="50">
        <f t="shared" si="0"/>
        <v>12.298403193612774</v>
      </c>
    </row>
    <row r="7" spans="1:15" ht="15" thickBot="1" x14ac:dyDescent="0.35">
      <c r="A7" s="44" t="s">
        <v>7</v>
      </c>
      <c r="B7" s="1">
        <v>411264</v>
      </c>
      <c r="C7" s="2"/>
      <c r="D7" s="1">
        <v>31215</v>
      </c>
      <c r="E7" s="2"/>
      <c r="F7" s="1">
        <v>292918</v>
      </c>
      <c r="G7" s="1">
        <v>21141</v>
      </c>
      <c r="H7" s="1">
        <v>1605</v>
      </c>
      <c r="I7" s="1">
        <v>3395412</v>
      </c>
      <c r="J7" s="1">
        <v>174539</v>
      </c>
      <c r="K7" s="41"/>
      <c r="L7" s="48">
        <f>IFERROR(B7/I7,0)</f>
        <v>0.12112344540220744</v>
      </c>
      <c r="M7" s="49">
        <f>IFERROR(H7/G7,0)</f>
        <v>7.5918830708102736E-2</v>
      </c>
      <c r="N7" s="47">
        <f>D7*250</f>
        <v>7803750</v>
      </c>
      <c r="O7" s="50">
        <f t="shared" si="0"/>
        <v>17.975037931839402</v>
      </c>
    </row>
    <row r="8" spans="1:15" ht="15" thickBot="1" x14ac:dyDescent="0.35">
      <c r="A8" s="3" t="s">
        <v>23</v>
      </c>
      <c r="B8" s="1">
        <v>45755</v>
      </c>
      <c r="C8" s="2"/>
      <c r="D8" s="1">
        <v>4260</v>
      </c>
      <c r="E8" s="2"/>
      <c r="F8" s="1">
        <v>32404</v>
      </c>
      <c r="G8" s="1">
        <v>12833</v>
      </c>
      <c r="H8" s="1">
        <v>1195</v>
      </c>
      <c r="I8" s="1">
        <v>395428</v>
      </c>
      <c r="J8" s="1">
        <v>110911</v>
      </c>
      <c r="K8" s="41"/>
      <c r="L8" s="48">
        <f>IFERROR(B8/I8,0)</f>
        <v>0.11571006605500875</v>
      </c>
      <c r="M8" s="49">
        <f>IFERROR(H8/G8,0)</f>
        <v>9.3119301800046753E-2</v>
      </c>
      <c r="N8" s="47">
        <f>D8*250</f>
        <v>1065000</v>
      </c>
      <c r="O8" s="50">
        <f t="shared" si="0"/>
        <v>22.276144683641132</v>
      </c>
    </row>
    <row r="9" spans="1:15" ht="14.5" thickBot="1" x14ac:dyDescent="0.35">
      <c r="A9" s="3" t="s">
        <v>26</v>
      </c>
      <c r="B9" s="1">
        <v>64306</v>
      </c>
      <c r="C9" s="2"/>
      <c r="D9" s="1">
        <v>3066</v>
      </c>
      <c r="E9" s="2"/>
      <c r="F9" s="1">
        <v>56467</v>
      </c>
      <c r="G9" s="1">
        <v>10637</v>
      </c>
      <c r="H9" s="2">
        <v>507</v>
      </c>
      <c r="I9" s="1">
        <v>565298</v>
      </c>
      <c r="J9" s="1">
        <v>93504</v>
      </c>
      <c r="K9" s="42"/>
      <c r="L9" s="48">
        <f>IFERROR(B9/I9,0)</f>
        <v>0.11375593050037325</v>
      </c>
      <c r="M9" s="49">
        <f>IFERROR(H9/G9,0)</f>
        <v>4.7663814985428224E-2</v>
      </c>
      <c r="N9" s="47">
        <f>D9*250</f>
        <v>766500</v>
      </c>
      <c r="O9" s="50">
        <f t="shared" si="0"/>
        <v>10.919572046154325</v>
      </c>
    </row>
    <row r="10" spans="1:15" ht="14.5" thickBot="1" x14ac:dyDescent="0.35">
      <c r="A10" s="3" t="s">
        <v>50</v>
      </c>
      <c r="B10" s="1">
        <v>17810</v>
      </c>
      <c r="C10" s="2"/>
      <c r="D10" s="2">
        <v>244</v>
      </c>
      <c r="E10" s="2"/>
      <c r="F10" s="1">
        <v>5790</v>
      </c>
      <c r="G10" s="1">
        <v>9207</v>
      </c>
      <c r="H10" s="2">
        <v>126</v>
      </c>
      <c r="I10" s="1">
        <v>156691</v>
      </c>
      <c r="J10" s="1">
        <v>81002</v>
      </c>
      <c r="K10" s="42"/>
      <c r="L10" s="48">
        <f>IFERROR(B10/I10,0)</f>
        <v>0.1136631969928075</v>
      </c>
      <c r="M10" s="49">
        <f>IFERROR(H10/G10,0)</f>
        <v>1.3685239491691105E-2</v>
      </c>
      <c r="N10" s="47">
        <f>D10*250</f>
        <v>61000</v>
      </c>
      <c r="O10" s="50">
        <f t="shared" si="0"/>
        <v>2.4250421111734979</v>
      </c>
    </row>
    <row r="11" spans="1:15" ht="15" thickBot="1" x14ac:dyDescent="0.35">
      <c r="A11" s="3" t="s">
        <v>43</v>
      </c>
      <c r="B11" s="1">
        <v>10775</v>
      </c>
      <c r="C11" s="2"/>
      <c r="D11" s="2">
        <v>435</v>
      </c>
      <c r="E11" s="2"/>
      <c r="F11" s="1">
        <v>3881</v>
      </c>
      <c r="G11" s="1">
        <v>11065</v>
      </c>
      <c r="H11" s="2">
        <v>447</v>
      </c>
      <c r="I11" s="1">
        <v>94974</v>
      </c>
      <c r="J11" s="1">
        <v>97533</v>
      </c>
      <c r="K11" s="41"/>
      <c r="L11" s="48">
        <f>IFERROR(B11/I11,0)</f>
        <v>0.11345210268073368</v>
      </c>
      <c r="M11" s="49">
        <f>IFERROR(H11/G11,0)</f>
        <v>4.0397650248531404E-2</v>
      </c>
      <c r="N11" s="47">
        <f>D11*250</f>
        <v>108750</v>
      </c>
      <c r="O11" s="50">
        <f t="shared" si="0"/>
        <v>9.0928074245939676</v>
      </c>
    </row>
    <row r="12" spans="1:15" ht="15" thickBot="1" x14ac:dyDescent="0.35">
      <c r="A12" s="3" t="s">
        <v>18</v>
      </c>
      <c r="B12" s="1">
        <v>30539</v>
      </c>
      <c r="C12" s="2"/>
      <c r="D12" s="1">
        <v>1647</v>
      </c>
      <c r="E12" s="2"/>
      <c r="F12" s="1">
        <v>24022</v>
      </c>
      <c r="G12" s="1">
        <v>5303</v>
      </c>
      <c r="H12" s="2">
        <v>286</v>
      </c>
      <c r="I12" s="1">
        <v>280033</v>
      </c>
      <c r="J12" s="1">
        <v>48628</v>
      </c>
      <c r="K12" s="41"/>
      <c r="L12" s="48">
        <f>IFERROR(B12/I12,0)</f>
        <v>0.10905500423164413</v>
      </c>
      <c r="M12" s="49">
        <f>IFERROR(H12/G12,0)</f>
        <v>5.3931736752781442E-2</v>
      </c>
      <c r="N12" s="47">
        <f>D12*250</f>
        <v>411750</v>
      </c>
      <c r="O12" s="50">
        <f t="shared" si="0"/>
        <v>12.482759749828089</v>
      </c>
    </row>
    <row r="13" spans="1:15" ht="14.5" thickBot="1" x14ac:dyDescent="0.35">
      <c r="A13" s="3" t="s">
        <v>27</v>
      </c>
      <c r="B13" s="1">
        <v>42423</v>
      </c>
      <c r="C13" s="2"/>
      <c r="D13" s="1">
        <v>2540</v>
      </c>
      <c r="E13" s="2"/>
      <c r="F13" s="1">
        <v>8581</v>
      </c>
      <c r="G13" s="1">
        <v>6301</v>
      </c>
      <c r="H13" s="2">
        <v>377</v>
      </c>
      <c r="I13" s="1">
        <v>411920</v>
      </c>
      <c r="J13" s="1">
        <v>61186</v>
      </c>
      <c r="K13" s="42"/>
      <c r="L13" s="48">
        <f>IFERROR(B13/I13,0)</f>
        <v>0.10298844435812779</v>
      </c>
      <c r="M13" s="49">
        <f>IFERROR(H13/G13,0)</f>
        <v>5.9831772734486588E-2</v>
      </c>
      <c r="N13" s="47">
        <f>D13*250</f>
        <v>635000</v>
      </c>
      <c r="O13" s="50">
        <f t="shared" si="0"/>
        <v>13.968295500082503</v>
      </c>
    </row>
    <row r="14" spans="1:15" ht="14.5" thickBot="1" x14ac:dyDescent="0.35">
      <c r="A14" s="3" t="s">
        <v>41</v>
      </c>
      <c r="B14" s="1">
        <v>26020</v>
      </c>
      <c r="C14" s="53">
        <v>58</v>
      </c>
      <c r="D14" s="2">
        <v>686</v>
      </c>
      <c r="E14" s="58">
        <v>1</v>
      </c>
      <c r="F14" s="1">
        <v>9238</v>
      </c>
      <c r="G14" s="1">
        <v>8247</v>
      </c>
      <c r="H14" s="2">
        <v>217</v>
      </c>
      <c r="I14" s="1">
        <v>258301</v>
      </c>
      <c r="J14" s="1">
        <v>81869</v>
      </c>
      <c r="K14" s="42"/>
      <c r="L14" s="48">
        <f>IFERROR(B14/I14,0)</f>
        <v>0.10073518879137131</v>
      </c>
      <c r="M14" s="49">
        <f>IFERROR(H14/G14,0)</f>
        <v>2.6312598520674184E-2</v>
      </c>
      <c r="N14" s="47">
        <f>D14*250</f>
        <v>171500</v>
      </c>
      <c r="O14" s="50">
        <f t="shared" si="0"/>
        <v>5.5910837817063799</v>
      </c>
    </row>
    <row r="15" spans="1:15" ht="15" thickBot="1" x14ac:dyDescent="0.35">
      <c r="A15" s="44" t="s">
        <v>12</v>
      </c>
      <c r="B15" s="1">
        <v>136762</v>
      </c>
      <c r="C15" s="2"/>
      <c r="D15" s="1">
        <v>6647</v>
      </c>
      <c r="E15" s="2"/>
      <c r="F15" s="1">
        <v>26309</v>
      </c>
      <c r="G15" s="1">
        <v>10793</v>
      </c>
      <c r="H15" s="2">
        <v>525</v>
      </c>
      <c r="I15" s="1">
        <v>1361784</v>
      </c>
      <c r="J15" s="1">
        <v>107466</v>
      </c>
      <c r="K15" s="42"/>
      <c r="L15" s="48">
        <f>IFERROR(B15/I15,0)</f>
        <v>0.10042855548310158</v>
      </c>
      <c r="M15" s="49">
        <f>IFERROR(H15/G15,0)</f>
        <v>4.8642638747336236E-2</v>
      </c>
      <c r="N15" s="47">
        <f>D15*250</f>
        <v>1661750</v>
      </c>
      <c r="O15" s="50">
        <f t="shared" si="0"/>
        <v>11.150670507889618</v>
      </c>
    </row>
    <row r="16" spans="1:15" ht="14.5" thickBot="1" x14ac:dyDescent="0.35">
      <c r="A16" s="3" t="s">
        <v>29</v>
      </c>
      <c r="B16" s="1">
        <v>57994</v>
      </c>
      <c r="C16" s="2"/>
      <c r="D16" s="1">
        <v>1611</v>
      </c>
      <c r="E16" s="2"/>
      <c r="F16" s="1">
        <v>48737</v>
      </c>
      <c r="G16" s="1">
        <v>6794</v>
      </c>
      <c r="H16" s="2">
        <v>189</v>
      </c>
      <c r="I16" s="1">
        <v>603916</v>
      </c>
      <c r="J16" s="1">
        <v>70753</v>
      </c>
      <c r="K16" s="42"/>
      <c r="L16" s="48">
        <f>IFERROR(B16/I16,0)</f>
        <v>9.6029911444638003E-2</v>
      </c>
      <c r="M16" s="49">
        <f>IFERROR(H16/G16,0)</f>
        <v>2.7818663526641155E-2</v>
      </c>
      <c r="N16" s="47">
        <f>D16*250</f>
        <v>402750</v>
      </c>
      <c r="O16" s="50">
        <f t="shared" si="0"/>
        <v>5.9446839328206362</v>
      </c>
    </row>
    <row r="17" spans="1:15" ht="14.5" thickBot="1" x14ac:dyDescent="0.35">
      <c r="A17" s="3" t="s">
        <v>33</v>
      </c>
      <c r="B17" s="1">
        <v>52390</v>
      </c>
      <c r="C17" s="2"/>
      <c r="D17" s="1">
        <v>1339</v>
      </c>
      <c r="E17" s="2"/>
      <c r="F17" s="1">
        <v>43664</v>
      </c>
      <c r="G17" s="1">
        <v>7198</v>
      </c>
      <c r="H17" s="2">
        <v>184</v>
      </c>
      <c r="I17" s="1">
        <v>566937</v>
      </c>
      <c r="J17" s="1">
        <v>77890</v>
      </c>
      <c r="K17" s="42"/>
      <c r="L17" s="48">
        <f>IFERROR(B17/I17,0)</f>
        <v>9.240885671600195E-2</v>
      </c>
      <c r="M17" s="49">
        <f>IFERROR(H17/G17,0)</f>
        <v>2.5562656293414837E-2</v>
      </c>
      <c r="N17" s="47">
        <f>D17*250</f>
        <v>334750</v>
      </c>
      <c r="O17" s="50">
        <f t="shared" si="0"/>
        <v>5.3895781637717119</v>
      </c>
    </row>
    <row r="18" spans="1:15" ht="15" thickBot="1" x14ac:dyDescent="0.35">
      <c r="A18" s="3" t="s">
        <v>36</v>
      </c>
      <c r="B18" s="1">
        <v>30021</v>
      </c>
      <c r="C18" s="2"/>
      <c r="D18" s="2">
        <v>839</v>
      </c>
      <c r="E18" s="2"/>
      <c r="F18" s="1">
        <v>13208</v>
      </c>
      <c r="G18" s="1">
        <v>6123</v>
      </c>
      <c r="H18" s="2">
        <v>171</v>
      </c>
      <c r="I18" s="1">
        <v>344255</v>
      </c>
      <c r="J18" s="1">
        <v>70210</v>
      </c>
      <c r="K18" s="41"/>
      <c r="L18" s="48">
        <f>IFERROR(B18/I18,0)</f>
        <v>8.7205705073274173E-2</v>
      </c>
      <c r="M18" s="49">
        <f>IFERROR(H18/G18,0)</f>
        <v>2.7927486526212641E-2</v>
      </c>
      <c r="N18" s="47">
        <f>D18*250</f>
        <v>209750</v>
      </c>
      <c r="O18" s="50">
        <f t="shared" si="0"/>
        <v>5.9867759235202023</v>
      </c>
    </row>
    <row r="19" spans="1:15" ht="15" thickBot="1" x14ac:dyDescent="0.35">
      <c r="A19" s="3" t="s">
        <v>54</v>
      </c>
      <c r="B19" s="1">
        <v>6297</v>
      </c>
      <c r="C19" s="2"/>
      <c r="D19" s="2">
        <v>81</v>
      </c>
      <c r="E19" s="2"/>
      <c r="F19" s="2">
        <v>881</v>
      </c>
      <c r="G19" s="1">
        <v>7118</v>
      </c>
      <c r="H19" s="2">
        <v>92</v>
      </c>
      <c r="I19" s="1">
        <v>73026</v>
      </c>
      <c r="J19" s="1">
        <v>82547</v>
      </c>
      <c r="K19" s="41"/>
      <c r="L19" s="48">
        <f>IFERROR(B19/I19,0)</f>
        <v>8.6229562073781935E-2</v>
      </c>
      <c r="M19" s="49">
        <f>IFERROR(H19/G19,0)</f>
        <v>1.2924978926664794E-2</v>
      </c>
      <c r="N19" s="47">
        <f>D19*250</f>
        <v>20250</v>
      </c>
      <c r="O19" s="50">
        <f t="shared" si="0"/>
        <v>2.2158170557408288</v>
      </c>
    </row>
    <row r="20" spans="1:15" ht="14.5" thickBot="1" x14ac:dyDescent="0.35">
      <c r="A20" s="3" t="s">
        <v>30</v>
      </c>
      <c r="B20" s="1">
        <v>21022</v>
      </c>
      <c r="C20" s="2"/>
      <c r="D20" s="2">
        <v>943</v>
      </c>
      <c r="E20" s="2"/>
      <c r="F20" s="1">
        <v>4756</v>
      </c>
      <c r="G20" s="1">
        <v>7063</v>
      </c>
      <c r="H20" s="2">
        <v>317</v>
      </c>
      <c r="I20" s="1">
        <v>248927</v>
      </c>
      <c r="J20" s="1">
        <v>83641</v>
      </c>
      <c r="K20" s="42"/>
      <c r="L20" s="48">
        <f>IFERROR(B20/I20,0)</f>
        <v>8.4450461380244007E-2</v>
      </c>
      <c r="M20" s="49">
        <f>IFERROR(H20/G20,0)</f>
        <v>4.4881778281183636E-2</v>
      </c>
      <c r="N20" s="47">
        <f>D20*250</f>
        <v>235750</v>
      </c>
      <c r="O20" s="50">
        <f t="shared" si="0"/>
        <v>10.214442013129103</v>
      </c>
    </row>
    <row r="21" spans="1:15" ht="15" thickBot="1" x14ac:dyDescent="0.35">
      <c r="A21" s="3" t="s">
        <v>45</v>
      </c>
      <c r="B21" s="1">
        <v>12226</v>
      </c>
      <c r="C21" s="2"/>
      <c r="D21" s="2">
        <v>259</v>
      </c>
      <c r="E21" s="2"/>
      <c r="F21" s="1">
        <v>4672</v>
      </c>
      <c r="G21" s="1">
        <v>4197</v>
      </c>
      <c r="H21" s="2">
        <v>89</v>
      </c>
      <c r="I21" s="1">
        <v>147649</v>
      </c>
      <c r="J21" s="1">
        <v>50681</v>
      </c>
      <c r="K21" s="52"/>
      <c r="L21" s="48">
        <f>IFERROR(B21/I21,0)</f>
        <v>8.2804489024646294E-2</v>
      </c>
      <c r="M21" s="49">
        <f>IFERROR(H21/G21,0)</f>
        <v>2.1205623064093401E-2</v>
      </c>
      <c r="N21" s="47">
        <f>D21*250</f>
        <v>64750</v>
      </c>
      <c r="O21" s="50">
        <f t="shared" si="0"/>
        <v>4.2960902993620156</v>
      </c>
    </row>
    <row r="22" spans="1:15" ht="15" thickBot="1" x14ac:dyDescent="0.35">
      <c r="A22" s="44" t="s">
        <v>14</v>
      </c>
      <c r="B22" s="1">
        <v>50065</v>
      </c>
      <c r="C22" s="2"/>
      <c r="D22" s="1">
        <v>3110</v>
      </c>
      <c r="E22" s="2"/>
      <c r="F22" s="1">
        <v>9938</v>
      </c>
      <c r="G22" s="1">
        <v>10769</v>
      </c>
      <c r="H22" s="2">
        <v>669</v>
      </c>
      <c r="I22" s="1">
        <v>610812</v>
      </c>
      <c r="J22" s="1">
        <v>131391</v>
      </c>
      <c r="K22" s="42"/>
      <c r="L22" s="48">
        <f>IFERROR(B22/I22,0)</f>
        <v>8.1964663431628712E-2</v>
      </c>
      <c r="M22" s="49">
        <f>IFERROR(H22/G22,0)</f>
        <v>6.2122759773423714E-2</v>
      </c>
      <c r="N22" s="47">
        <f>D22*250</f>
        <v>777500</v>
      </c>
      <c r="O22" s="50">
        <f t="shared" si="0"/>
        <v>14.529811245381005</v>
      </c>
    </row>
    <row r="23" spans="1:15" ht="14.5" thickBot="1" x14ac:dyDescent="0.35">
      <c r="A23" s="3" t="s">
        <v>16</v>
      </c>
      <c r="B23" s="1">
        <v>64701</v>
      </c>
      <c r="C23" s="2"/>
      <c r="D23" s="1">
        <v>2643</v>
      </c>
      <c r="E23" s="2"/>
      <c r="F23" s="1">
        <v>57110</v>
      </c>
      <c r="G23" s="1">
        <v>6094</v>
      </c>
      <c r="H23" s="2">
        <v>249</v>
      </c>
      <c r="I23" s="1">
        <v>839001</v>
      </c>
      <c r="J23" s="1">
        <v>79021</v>
      </c>
      <c r="K23" s="42"/>
      <c r="L23" s="48">
        <f>IFERROR(B23/I23,0)</f>
        <v>7.7116713806062206E-2</v>
      </c>
      <c r="M23" s="49">
        <f>IFERROR(H23/G23,0)</f>
        <v>4.0859862159501152E-2</v>
      </c>
      <c r="N23" s="47">
        <f>D23*250</f>
        <v>660750</v>
      </c>
      <c r="O23" s="50">
        <f t="shared" si="0"/>
        <v>9.2123614781842633</v>
      </c>
    </row>
    <row r="24" spans="1:15" ht="14.5" thickBot="1" x14ac:dyDescent="0.35">
      <c r="A24" s="3" t="s">
        <v>40</v>
      </c>
      <c r="B24" s="1">
        <v>16337</v>
      </c>
      <c r="C24" s="2"/>
      <c r="D24" s="2">
        <v>894</v>
      </c>
      <c r="E24" s="2"/>
      <c r="F24" s="1">
        <v>13928</v>
      </c>
      <c r="G24" s="1">
        <v>15422</v>
      </c>
      <c r="H24" s="2">
        <v>844</v>
      </c>
      <c r="I24" s="1">
        <v>214589</v>
      </c>
      <c r="J24" s="1">
        <v>202565</v>
      </c>
      <c r="K24" s="42"/>
      <c r="L24" s="48">
        <f>IFERROR(B24/I24,0)</f>
        <v>7.6131581767937773E-2</v>
      </c>
      <c r="M24" s="49">
        <f>IFERROR(H24/G24,0)</f>
        <v>5.4727013357541175E-2</v>
      </c>
      <c r="N24" s="47">
        <f>D24*250</f>
        <v>223500</v>
      </c>
      <c r="O24" s="50">
        <f t="shared" si="0"/>
        <v>12.680602313766297</v>
      </c>
    </row>
    <row r="25" spans="1:15" ht="15" thickBot="1" x14ac:dyDescent="0.35">
      <c r="A25" s="3" t="s">
        <v>25</v>
      </c>
      <c r="B25" s="1">
        <v>24693</v>
      </c>
      <c r="C25" s="2"/>
      <c r="D25" s="2">
        <v>653</v>
      </c>
      <c r="E25" s="2"/>
      <c r="F25" s="1">
        <v>13250</v>
      </c>
      <c r="G25" s="1">
        <v>4796</v>
      </c>
      <c r="H25" s="2">
        <v>127</v>
      </c>
      <c r="I25" s="1">
        <v>337469</v>
      </c>
      <c r="J25" s="1">
        <v>65544</v>
      </c>
      <c r="K25" s="41"/>
      <c r="L25" s="48">
        <f>IFERROR(B25/I25,0)</f>
        <v>7.317116535148413E-2</v>
      </c>
      <c r="M25" s="49">
        <f>IFERROR(H25/G25,0)</f>
        <v>2.6480400333611341E-2</v>
      </c>
      <c r="N25" s="47">
        <f>D25*250</f>
        <v>163250</v>
      </c>
      <c r="O25" s="50">
        <f t="shared" si="0"/>
        <v>5.6111853561738148</v>
      </c>
    </row>
    <row r="26" spans="1:15" ht="14.5" thickBot="1" x14ac:dyDescent="0.35">
      <c r="A26" s="3" t="s">
        <v>24</v>
      </c>
      <c r="B26" s="1">
        <v>52934</v>
      </c>
      <c r="C26" s="2"/>
      <c r="D26" s="1">
        <v>1272</v>
      </c>
      <c r="E26" s="2"/>
      <c r="F26" s="1">
        <v>22443</v>
      </c>
      <c r="G26" s="1">
        <v>5047</v>
      </c>
      <c r="H26" s="2">
        <v>121</v>
      </c>
      <c r="I26" s="1">
        <v>745775</v>
      </c>
      <c r="J26" s="1">
        <v>71107</v>
      </c>
      <c r="K26" s="42"/>
      <c r="L26" s="48">
        <f>IFERROR(B26/I26,0)</f>
        <v>7.0978512285877107E-2</v>
      </c>
      <c r="M26" s="49">
        <f>IFERROR(H26/G26,0)</f>
        <v>2.3974638399048939E-2</v>
      </c>
      <c r="N26" s="47">
        <f>D26*250</f>
        <v>318000</v>
      </c>
      <c r="O26" s="50">
        <f t="shared" si="0"/>
        <v>5.0074810140930213</v>
      </c>
    </row>
    <row r="27" spans="1:15" ht="15" thickBot="1" x14ac:dyDescent="0.35">
      <c r="A27" s="44" t="s">
        <v>21</v>
      </c>
      <c r="B27" s="1">
        <v>44881</v>
      </c>
      <c r="C27" s="2"/>
      <c r="D27" s="1">
        <v>2704</v>
      </c>
      <c r="E27" s="2"/>
      <c r="F27" s="1">
        <v>32369</v>
      </c>
      <c r="G27" s="1">
        <v>3840</v>
      </c>
      <c r="H27" s="2">
        <v>231</v>
      </c>
      <c r="I27" s="1">
        <v>643221</v>
      </c>
      <c r="J27" s="1">
        <v>55027</v>
      </c>
      <c r="K27" s="41"/>
      <c r="L27" s="48">
        <f>IFERROR(B27/I27,0)</f>
        <v>6.9775396014744542E-2</v>
      </c>
      <c r="M27" s="49">
        <f>IFERROR(H27/G27,0)</f>
        <v>6.0156250000000001E-2</v>
      </c>
      <c r="N27" s="47">
        <f>D27*250</f>
        <v>676000</v>
      </c>
      <c r="O27" s="50">
        <f t="shared" si="0"/>
        <v>14.062052984559168</v>
      </c>
    </row>
    <row r="28" spans="1:15" ht="15" thickBot="1" x14ac:dyDescent="0.35">
      <c r="A28" s="44" t="s">
        <v>15</v>
      </c>
      <c r="B28" s="1">
        <v>114533</v>
      </c>
      <c r="C28" s="2"/>
      <c r="D28" s="1">
        <v>2202</v>
      </c>
      <c r="E28" s="2"/>
      <c r="F28" s="1">
        <v>43832</v>
      </c>
      <c r="G28" s="1">
        <v>3950</v>
      </c>
      <c r="H28" s="2">
        <v>76</v>
      </c>
      <c r="I28" s="1">
        <v>1715177</v>
      </c>
      <c r="J28" s="1">
        <v>59152</v>
      </c>
      <c r="K28" s="8"/>
      <c r="L28" s="48">
        <f>IFERROR(B28/I28,0)</f>
        <v>6.6776198608073684E-2</v>
      </c>
      <c r="M28" s="49">
        <f>IFERROR(H28/G28,0)</f>
        <v>1.9240506329113925E-2</v>
      </c>
      <c r="N28" s="47">
        <f>D28*250</f>
        <v>550500</v>
      </c>
      <c r="O28" s="50">
        <f t="shared" si="0"/>
        <v>3.806474989740948</v>
      </c>
    </row>
    <row r="29" spans="1:15" ht="14.5" thickBot="1" x14ac:dyDescent="0.35">
      <c r="A29" s="3" t="s">
        <v>32</v>
      </c>
      <c r="B29" s="1">
        <v>32920</v>
      </c>
      <c r="C29" s="2"/>
      <c r="D29" s="1">
        <v>1412</v>
      </c>
      <c r="E29" s="2"/>
      <c r="F29" s="1">
        <v>2845</v>
      </c>
      <c r="G29" s="1">
        <v>5837</v>
      </c>
      <c r="H29" s="2">
        <v>250</v>
      </c>
      <c r="I29" s="1">
        <v>504363</v>
      </c>
      <c r="J29" s="1">
        <v>89432</v>
      </c>
      <c r="K29" s="42"/>
      <c r="L29" s="48">
        <f>IFERROR(B29/I29,0)</f>
        <v>6.5270450052838921E-2</v>
      </c>
      <c r="M29" s="49">
        <f>IFERROR(H29/G29,0)</f>
        <v>4.2830221003940377E-2</v>
      </c>
      <c r="N29" s="47">
        <f>D29*250</f>
        <v>353000</v>
      </c>
      <c r="O29" s="50">
        <f t="shared" si="0"/>
        <v>9.7229647630619684</v>
      </c>
    </row>
    <row r="30" spans="1:15" ht="14.5" thickBot="1" x14ac:dyDescent="0.35">
      <c r="A30" s="3" t="s">
        <v>11</v>
      </c>
      <c r="B30" s="1">
        <v>67711</v>
      </c>
      <c r="C30" s="2"/>
      <c r="D30" s="1">
        <v>6090</v>
      </c>
      <c r="E30" s="2"/>
      <c r="F30" s="1">
        <v>12331</v>
      </c>
      <c r="G30" s="1">
        <v>6780</v>
      </c>
      <c r="H30" s="2">
        <v>610</v>
      </c>
      <c r="I30" s="1">
        <v>1065902</v>
      </c>
      <c r="J30" s="1">
        <v>106730</v>
      </c>
      <c r="K30" s="42"/>
      <c r="L30" s="48">
        <f>IFERROR(B30/I30,0)</f>
        <v>6.3524601698842859E-2</v>
      </c>
      <c r="M30" s="49">
        <f>IFERROR(H30/G30,0)</f>
        <v>8.9970501474926259E-2</v>
      </c>
      <c r="N30" s="47">
        <f>D30*250</f>
        <v>1522500</v>
      </c>
      <c r="O30" s="50">
        <f t="shared" si="0"/>
        <v>21.485268272511114</v>
      </c>
    </row>
    <row r="31" spans="1:15" ht="14.5" thickBot="1" x14ac:dyDescent="0.35">
      <c r="A31" s="3" t="s">
        <v>34</v>
      </c>
      <c r="B31" s="1">
        <v>15561</v>
      </c>
      <c r="C31" s="2"/>
      <c r="D31" s="2">
        <v>225</v>
      </c>
      <c r="E31" s="2"/>
      <c r="F31" s="1">
        <v>4880</v>
      </c>
      <c r="G31" s="1">
        <v>5156</v>
      </c>
      <c r="H31" s="2">
        <v>75</v>
      </c>
      <c r="I31" s="1">
        <v>248180</v>
      </c>
      <c r="J31" s="1">
        <v>82239</v>
      </c>
      <c r="K31" s="42"/>
      <c r="L31" s="48">
        <f>IFERROR(B31/I31,0)</f>
        <v>6.2700459344024503E-2</v>
      </c>
      <c r="M31" s="49">
        <f>IFERROR(H31/G31,0)</f>
        <v>1.4546159813809155E-2</v>
      </c>
      <c r="N31" s="47">
        <f>D31*250</f>
        <v>56250</v>
      </c>
      <c r="O31" s="50">
        <f t="shared" si="0"/>
        <v>2.6148062463851938</v>
      </c>
    </row>
    <row r="32" spans="1:15" ht="15" thickBot="1" x14ac:dyDescent="0.35">
      <c r="A32" s="44" t="s">
        <v>9</v>
      </c>
      <c r="B32" s="1">
        <v>29097</v>
      </c>
      <c r="C32" s="2"/>
      <c r="D32" s="1">
        <v>1269</v>
      </c>
      <c r="E32" s="2"/>
      <c r="F32" s="1">
        <v>18525</v>
      </c>
      <c r="G32" s="1">
        <v>3821</v>
      </c>
      <c r="H32" s="2">
        <v>167</v>
      </c>
      <c r="I32" s="1">
        <v>466069</v>
      </c>
      <c r="J32" s="1">
        <v>61205</v>
      </c>
      <c r="K32" s="42"/>
      <c r="L32" s="48">
        <f>IFERROR(B32/I32,0)</f>
        <v>6.2430670136825232E-2</v>
      </c>
      <c r="M32" s="49">
        <f>IFERROR(H32/G32,0)</f>
        <v>4.3705836168542268E-2</v>
      </c>
      <c r="N32" s="47">
        <f>D32*250</f>
        <v>317250</v>
      </c>
      <c r="O32" s="50">
        <f t="shared" si="0"/>
        <v>9.9031858954531398</v>
      </c>
    </row>
    <row r="33" spans="1:15" ht="15" thickBot="1" x14ac:dyDescent="0.35">
      <c r="A33" s="44" t="s">
        <v>13</v>
      </c>
      <c r="B33" s="1">
        <v>97291</v>
      </c>
      <c r="C33" s="2"/>
      <c r="D33" s="1">
        <v>3164</v>
      </c>
      <c r="E33" s="2"/>
      <c r="F33" s="1">
        <v>75133</v>
      </c>
      <c r="G33" s="1">
        <v>4530</v>
      </c>
      <c r="H33" s="2">
        <v>147</v>
      </c>
      <c r="I33" s="1">
        <v>1600335</v>
      </c>
      <c r="J33" s="1">
        <v>74511</v>
      </c>
      <c r="K33" s="42"/>
      <c r="L33" s="48">
        <f>IFERROR(B33/I33,0)</f>
        <v>6.0794146225634005E-2</v>
      </c>
      <c r="M33" s="49">
        <f>IFERROR(H33/G33,0)</f>
        <v>3.2450331125827812E-2</v>
      </c>
      <c r="N33" s="47">
        <f>D33*250</f>
        <v>791000</v>
      </c>
      <c r="O33" s="50">
        <f t="shared" si="0"/>
        <v>7.1302484299678284</v>
      </c>
    </row>
    <row r="34" spans="1:15" ht="14.5" thickBot="1" x14ac:dyDescent="0.35">
      <c r="A34" s="3" t="s">
        <v>28</v>
      </c>
      <c r="B34" s="1">
        <v>17462</v>
      </c>
      <c r="C34" s="2"/>
      <c r="D34" s="2">
        <v>158</v>
      </c>
      <c r="E34" s="2"/>
      <c r="F34" s="1">
        <v>7645</v>
      </c>
      <c r="G34" s="1">
        <v>5447</v>
      </c>
      <c r="H34" s="2">
        <v>49</v>
      </c>
      <c r="I34" s="1">
        <v>296395</v>
      </c>
      <c r="J34" s="1">
        <v>92451</v>
      </c>
      <c r="K34" s="42"/>
      <c r="L34" s="48">
        <f>IFERROR(B34/I34,0)</f>
        <v>5.8914624065858061E-2</v>
      </c>
      <c r="M34" s="49">
        <f>IFERROR(H34/G34,0)</f>
        <v>8.9957774921975396E-3</v>
      </c>
      <c r="N34" s="47">
        <f>D34*250</f>
        <v>39500</v>
      </c>
      <c r="O34" s="50">
        <f t="shared" si="0"/>
        <v>1.2620547474516093</v>
      </c>
    </row>
    <row r="35" spans="1:15" ht="15" thickBot="1" x14ac:dyDescent="0.35">
      <c r="A35" s="3" t="s">
        <v>49</v>
      </c>
      <c r="B35" s="1">
        <v>4006</v>
      </c>
      <c r="C35" s="2"/>
      <c r="D35" s="2">
        <v>89</v>
      </c>
      <c r="E35" s="2"/>
      <c r="F35" s="2">
        <v>612</v>
      </c>
      <c r="G35" s="1">
        <v>2242</v>
      </c>
      <c r="H35" s="2">
        <v>50</v>
      </c>
      <c r="I35" s="1">
        <v>72547</v>
      </c>
      <c r="J35" s="1">
        <v>40596</v>
      </c>
      <c r="K35" s="41"/>
      <c r="L35" s="48">
        <f>IFERROR(B35/I35,0)</f>
        <v>5.5219375025845313E-2</v>
      </c>
      <c r="M35" s="49">
        <f>IFERROR(H35/G35,0)</f>
        <v>2.2301516503122211E-2</v>
      </c>
      <c r="N35" s="47">
        <f>D35*250</f>
        <v>22250</v>
      </c>
      <c r="O35" s="50">
        <f t="shared" si="0"/>
        <v>4.5541687468796805</v>
      </c>
    </row>
    <row r="36" spans="1:15" ht="15" thickBot="1" x14ac:dyDescent="0.35">
      <c r="A36" s="44" t="s">
        <v>10</v>
      </c>
      <c r="B36" s="1">
        <v>178567</v>
      </c>
      <c r="C36" s="2"/>
      <c r="D36" s="1">
        <v>5518</v>
      </c>
      <c r="E36" s="2"/>
      <c r="F36" s="1">
        <v>124671</v>
      </c>
      <c r="G36" s="1">
        <v>4519</v>
      </c>
      <c r="H36" s="2">
        <v>140</v>
      </c>
      <c r="I36" s="1">
        <v>3319256</v>
      </c>
      <c r="J36" s="1">
        <v>84006</v>
      </c>
      <c r="K36" s="42"/>
      <c r="L36" s="48">
        <f>IFERROR(B36/I36,0)</f>
        <v>5.37972967436076E-2</v>
      </c>
      <c r="M36" s="49">
        <f>IFERROR(H36/G36,0)</f>
        <v>3.0980305377295861E-2</v>
      </c>
      <c r="N36" s="47">
        <f>D36*250</f>
        <v>1379500</v>
      </c>
      <c r="O36" s="50">
        <f t="shared" si="0"/>
        <v>6.7253915897114247</v>
      </c>
    </row>
    <row r="37" spans="1:15" ht="15" thickBot="1" x14ac:dyDescent="0.35">
      <c r="A37" s="3" t="s">
        <v>35</v>
      </c>
      <c r="B37" s="1">
        <v>18355</v>
      </c>
      <c r="C37" s="2"/>
      <c r="D37" s="2">
        <v>979</v>
      </c>
      <c r="E37" s="2"/>
      <c r="F37" s="1">
        <v>13442</v>
      </c>
      <c r="G37" s="1">
        <v>2991</v>
      </c>
      <c r="H37" s="2">
        <v>160</v>
      </c>
      <c r="I37" s="1">
        <v>352789</v>
      </c>
      <c r="J37" s="1">
        <v>57482</v>
      </c>
      <c r="K37" s="41"/>
      <c r="L37" s="48">
        <f>IFERROR(B37/I37,0)</f>
        <v>5.2028266187437819E-2</v>
      </c>
      <c r="M37" s="49">
        <f>IFERROR(H37/G37,0)</f>
        <v>5.3493814777666335E-2</v>
      </c>
      <c r="N37" s="47">
        <f>D37*250</f>
        <v>244750</v>
      </c>
      <c r="O37" s="50">
        <f t="shared" si="0"/>
        <v>12.334241351130482</v>
      </c>
    </row>
    <row r="38" spans="1:15" ht="14.5" thickBot="1" x14ac:dyDescent="0.35">
      <c r="A38" s="3" t="s">
        <v>20</v>
      </c>
      <c r="B38" s="1">
        <v>35102</v>
      </c>
      <c r="C38" s="2"/>
      <c r="D38" s="2">
        <v>526</v>
      </c>
      <c r="E38" s="2"/>
      <c r="F38" s="1">
        <v>11509</v>
      </c>
      <c r="G38" s="1">
        <v>5140</v>
      </c>
      <c r="H38" s="2">
        <v>77</v>
      </c>
      <c r="I38" s="1">
        <v>685381</v>
      </c>
      <c r="J38" s="1">
        <v>100361</v>
      </c>
      <c r="K38" s="42"/>
      <c r="L38" s="48">
        <f>IFERROR(B38/I38,0)</f>
        <v>5.121530944102623E-2</v>
      </c>
      <c r="M38" s="49">
        <f>IFERROR(H38/G38,0)</f>
        <v>1.4980544747081713E-2</v>
      </c>
      <c r="N38" s="47">
        <f>D38*250</f>
        <v>131500</v>
      </c>
      <c r="O38" s="50">
        <f t="shared" si="0"/>
        <v>2.7462252863084724</v>
      </c>
    </row>
    <row r="39" spans="1:15" ht="15" thickBot="1" x14ac:dyDescent="0.35">
      <c r="A39" s="3" t="s">
        <v>22</v>
      </c>
      <c r="B39" s="1">
        <v>24819</v>
      </c>
      <c r="C39" s="2"/>
      <c r="D39" s="2">
        <v>744</v>
      </c>
      <c r="E39" s="2"/>
      <c r="F39" s="1">
        <v>4765</v>
      </c>
      <c r="G39" s="1">
        <v>4263</v>
      </c>
      <c r="H39" s="2">
        <v>128</v>
      </c>
      <c r="I39" s="1">
        <v>485153</v>
      </c>
      <c r="J39" s="1">
        <v>83325</v>
      </c>
      <c r="K39" s="41"/>
      <c r="L39" s="48">
        <f>IFERROR(B39/I39,0)</f>
        <v>5.1157057670466841E-2</v>
      </c>
      <c r="M39" s="49">
        <f>IFERROR(H39/G39,0)</f>
        <v>3.0025803424818202E-2</v>
      </c>
      <c r="N39" s="47">
        <f>D39*250</f>
        <v>186000</v>
      </c>
      <c r="O39" s="50">
        <f t="shared" si="0"/>
        <v>6.494258431040735</v>
      </c>
    </row>
    <row r="40" spans="1:15" ht="14.5" thickBot="1" x14ac:dyDescent="0.35">
      <c r="A40" s="3" t="s">
        <v>31</v>
      </c>
      <c r="B40" s="1">
        <v>13205</v>
      </c>
      <c r="C40" s="2"/>
      <c r="D40" s="2">
        <v>487</v>
      </c>
      <c r="E40" s="2"/>
      <c r="F40" s="1">
        <v>3404</v>
      </c>
      <c r="G40" s="1">
        <v>4287</v>
      </c>
      <c r="H40" s="2">
        <v>158</v>
      </c>
      <c r="I40" s="1">
        <v>283893</v>
      </c>
      <c r="J40" s="1">
        <v>92168</v>
      </c>
      <c r="K40" s="42"/>
      <c r="L40" s="48">
        <f>IFERROR(B40/I40,0)</f>
        <v>4.6514003515408978E-2</v>
      </c>
      <c r="M40" s="49">
        <f>IFERROR(H40/G40,0)</f>
        <v>3.6855609983671565E-2</v>
      </c>
      <c r="N40" s="47">
        <f>D40*250</f>
        <v>121750</v>
      </c>
      <c r="O40" s="50">
        <f t="shared" si="0"/>
        <v>8.2199924271109435</v>
      </c>
    </row>
    <row r="41" spans="1:15" ht="14.5" thickBot="1" x14ac:dyDescent="0.35">
      <c r="A41" s="3" t="s">
        <v>42</v>
      </c>
      <c r="B41" s="1">
        <v>5544</v>
      </c>
      <c r="C41" s="2"/>
      <c r="D41" s="2">
        <v>339</v>
      </c>
      <c r="E41" s="2"/>
      <c r="F41" s="2">
        <v>930</v>
      </c>
      <c r="G41" s="1">
        <v>4077</v>
      </c>
      <c r="H41" s="2">
        <v>249</v>
      </c>
      <c r="I41" s="1">
        <v>126450</v>
      </c>
      <c r="J41" s="1">
        <v>92998</v>
      </c>
      <c r="K41" s="42"/>
      <c r="L41" s="48">
        <f>IFERROR(B41/I41,0)</f>
        <v>4.3843416370106761E-2</v>
      </c>
      <c r="M41" s="49">
        <f>IFERROR(H41/G41,0)</f>
        <v>6.1074319352465045E-2</v>
      </c>
      <c r="N41" s="47">
        <f>D41*250</f>
        <v>84750</v>
      </c>
      <c r="O41" s="50">
        <f t="shared" si="0"/>
        <v>14.286796536796537</v>
      </c>
    </row>
    <row r="42" spans="1:15" ht="14.5" thickBot="1" x14ac:dyDescent="0.35">
      <c r="A42" s="3" t="s">
        <v>38</v>
      </c>
      <c r="B42" s="1">
        <v>13750</v>
      </c>
      <c r="C42" s="2"/>
      <c r="D42" s="2">
        <v>526</v>
      </c>
      <c r="E42" s="2"/>
      <c r="F42" s="1">
        <v>9694</v>
      </c>
      <c r="G42" s="1">
        <v>3078</v>
      </c>
      <c r="H42" s="2">
        <v>118</v>
      </c>
      <c r="I42" s="1">
        <v>347331</v>
      </c>
      <c r="J42" s="1">
        <v>77743</v>
      </c>
      <c r="K42" s="42"/>
      <c r="L42" s="48">
        <f>IFERROR(B42/I42,0)</f>
        <v>3.9587597997299405E-2</v>
      </c>
      <c r="M42" s="49">
        <f>IFERROR(H42/G42,0)</f>
        <v>3.8336582196231317E-2</v>
      </c>
      <c r="N42" s="47">
        <f>D42*250</f>
        <v>131500</v>
      </c>
      <c r="O42" s="50">
        <f t="shared" si="0"/>
        <v>8.5636363636363644</v>
      </c>
    </row>
    <row r="43" spans="1:15" ht="15" thickBot="1" x14ac:dyDescent="0.35">
      <c r="A43" s="44" t="s">
        <v>46</v>
      </c>
      <c r="B43" s="1">
        <v>10515</v>
      </c>
      <c r="C43" s="2"/>
      <c r="D43" s="2">
        <v>369</v>
      </c>
      <c r="E43" s="2"/>
      <c r="F43" s="1">
        <v>2615</v>
      </c>
      <c r="G43" s="1">
        <v>2657</v>
      </c>
      <c r="H43" s="2">
        <v>93</v>
      </c>
      <c r="I43" s="1">
        <v>283875</v>
      </c>
      <c r="J43" s="1">
        <v>71740</v>
      </c>
      <c r="K43" s="41"/>
      <c r="L43" s="48">
        <f>IFERROR(B43/I43,0)</f>
        <v>3.7040951122853369E-2</v>
      </c>
      <c r="M43" s="49">
        <f>IFERROR(H43/G43,0)</f>
        <v>3.5001881821603312E-2</v>
      </c>
      <c r="N43" s="47">
        <f>D43*250</f>
        <v>92250</v>
      </c>
      <c r="O43" s="50">
        <f t="shared" si="0"/>
        <v>7.7731811697574891</v>
      </c>
    </row>
    <row r="44" spans="1:15" ht="15" thickBot="1" x14ac:dyDescent="0.35">
      <c r="A44" s="44" t="s">
        <v>44</v>
      </c>
      <c r="B44" s="1">
        <v>10565</v>
      </c>
      <c r="C44" s="2"/>
      <c r="D44" s="2">
        <v>469</v>
      </c>
      <c r="E44" s="2"/>
      <c r="F44" s="1">
        <v>5412</v>
      </c>
      <c r="G44" s="1">
        <v>5039</v>
      </c>
      <c r="H44" s="2">
        <v>224</v>
      </c>
      <c r="I44" s="1">
        <v>293431</v>
      </c>
      <c r="J44" s="1">
        <v>139940</v>
      </c>
      <c r="K44" s="41"/>
      <c r="L44" s="48">
        <f>IFERROR(B44/I44,0)</f>
        <v>3.6005057407022437E-2</v>
      </c>
      <c r="M44" s="49">
        <f>IFERROR(H44/G44,0)</f>
        <v>4.4453264536614405E-2</v>
      </c>
      <c r="N44" s="47">
        <f>D44*250</f>
        <v>117250</v>
      </c>
      <c r="O44" s="50">
        <f t="shared" si="0"/>
        <v>10.097964978703265</v>
      </c>
    </row>
    <row r="45" spans="1:15" ht="15" thickBot="1" x14ac:dyDescent="0.35">
      <c r="A45" s="3" t="s">
        <v>39</v>
      </c>
      <c r="B45" s="1">
        <v>2957</v>
      </c>
      <c r="C45" s="2"/>
      <c r="D45" s="2">
        <v>102</v>
      </c>
      <c r="E45" s="2"/>
      <c r="F45" s="2">
        <v>464</v>
      </c>
      <c r="G45" s="1">
        <v>2200</v>
      </c>
      <c r="H45" s="2">
        <v>76</v>
      </c>
      <c r="I45" s="1">
        <v>85762</v>
      </c>
      <c r="J45" s="1">
        <v>63801</v>
      </c>
      <c r="K45" s="41"/>
      <c r="L45" s="48">
        <f>IFERROR(B45/I45,0)</f>
        <v>3.4479139945430379E-2</v>
      </c>
      <c r="M45" s="49">
        <f>IFERROR(H45/G45,0)</f>
        <v>3.4545454545454546E-2</v>
      </c>
      <c r="N45" s="47">
        <f>D45*250</f>
        <v>25500</v>
      </c>
      <c r="O45" s="50">
        <f t="shared" si="0"/>
        <v>7.6236050050727089</v>
      </c>
    </row>
    <row r="46" spans="1:15" ht="15" thickBot="1" x14ac:dyDescent="0.35">
      <c r="A46" s="3" t="s">
        <v>37</v>
      </c>
      <c r="B46" s="1">
        <v>6937</v>
      </c>
      <c r="C46" s="2"/>
      <c r="D46" s="2">
        <v>190</v>
      </c>
      <c r="E46" s="2"/>
      <c r="F46" s="1">
        <v>4214</v>
      </c>
      <c r="G46" s="1">
        <v>1645</v>
      </c>
      <c r="H46" s="2">
        <v>45</v>
      </c>
      <c r="I46" s="1">
        <v>202611</v>
      </c>
      <c r="J46" s="1">
        <v>48038</v>
      </c>
      <c r="K46" s="41"/>
      <c r="L46" s="48">
        <f>IFERROR(B46/I46,0)</f>
        <v>3.4238022614764253E-2</v>
      </c>
      <c r="M46" s="49">
        <f>IFERROR(H46/G46,0)</f>
        <v>2.7355623100303952E-2</v>
      </c>
      <c r="N46" s="47">
        <f>D46*250</f>
        <v>47500</v>
      </c>
      <c r="O46" s="50">
        <f t="shared" si="0"/>
        <v>5.8473403488539715</v>
      </c>
    </row>
    <row r="47" spans="1:15" ht="15" thickBot="1" x14ac:dyDescent="0.35">
      <c r="A47" s="3" t="s">
        <v>53</v>
      </c>
      <c r="B47" s="1">
        <v>3288</v>
      </c>
      <c r="C47" s="2"/>
      <c r="D47" s="2">
        <v>77</v>
      </c>
      <c r="E47" s="2"/>
      <c r="F47" s="2">
        <v>301</v>
      </c>
      <c r="G47" s="1">
        <v>4315</v>
      </c>
      <c r="H47" s="2">
        <v>101</v>
      </c>
      <c r="I47" s="1">
        <v>96173</v>
      </c>
      <c r="J47" s="1">
        <v>126201</v>
      </c>
      <c r="K47" s="8"/>
      <c r="L47" s="48">
        <f>IFERROR(B47/I47,0)</f>
        <v>3.4188389672777181E-2</v>
      </c>
      <c r="M47" s="49">
        <f>IFERROR(H47/G47,0)</f>
        <v>2.3406720741599073E-2</v>
      </c>
      <c r="N47" s="47">
        <f>D47*250</f>
        <v>19250</v>
      </c>
      <c r="O47" s="50">
        <f t="shared" si="0"/>
        <v>4.8546228710462289</v>
      </c>
    </row>
    <row r="48" spans="1:15" ht="14.5" thickBot="1" x14ac:dyDescent="0.35">
      <c r="A48" s="3" t="s">
        <v>55</v>
      </c>
      <c r="B48" s="1">
        <v>1197</v>
      </c>
      <c r="C48" s="2"/>
      <c r="D48" s="2">
        <v>20</v>
      </c>
      <c r="E48" s="2"/>
      <c r="F48" s="2">
        <v>268</v>
      </c>
      <c r="G48" s="1">
        <v>2068</v>
      </c>
      <c r="H48" s="2">
        <v>35</v>
      </c>
      <c r="I48" s="1">
        <v>37096</v>
      </c>
      <c r="J48" s="1">
        <v>64096</v>
      </c>
      <c r="K48" s="42"/>
      <c r="L48" s="48">
        <f>IFERROR(B48/I48,0)</f>
        <v>3.2267629933146434E-2</v>
      </c>
      <c r="M48" s="49">
        <f>IFERROR(H48/G48,0)</f>
        <v>1.6924564796905222E-2</v>
      </c>
      <c r="N48" s="47">
        <f>D48*250</f>
        <v>5000</v>
      </c>
      <c r="O48" s="50">
        <f t="shared" si="0"/>
        <v>3.1771094402673352</v>
      </c>
    </row>
    <row r="49" spans="1:15" ht="14.5" thickBot="1" x14ac:dyDescent="0.35">
      <c r="A49" s="3" t="s">
        <v>66</v>
      </c>
      <c r="B49" s="2">
        <v>76</v>
      </c>
      <c r="C49" s="2"/>
      <c r="D49" s="2">
        <v>6</v>
      </c>
      <c r="E49" s="2"/>
      <c r="F49" s="2">
        <v>6</v>
      </c>
      <c r="G49" s="2"/>
      <c r="H49" s="2"/>
      <c r="I49" s="1">
        <v>2587</v>
      </c>
      <c r="J49" s="2"/>
      <c r="K49" s="42"/>
      <c r="L49" s="48">
        <f>IFERROR(B49/I49,0)</f>
        <v>2.9377657518361036E-2</v>
      </c>
      <c r="M49" s="49">
        <f>IFERROR(H49/G49,0)</f>
        <v>0</v>
      </c>
      <c r="N49" s="47">
        <f>D49*250</f>
        <v>1500</v>
      </c>
      <c r="O49" s="50">
        <f t="shared" si="0"/>
        <v>18.736842105263158</v>
      </c>
    </row>
    <row r="50" spans="1:15" ht="15" thickBot="1" x14ac:dyDescent="0.35">
      <c r="A50" s="3" t="s">
        <v>64</v>
      </c>
      <c r="B50" s="2">
        <v>222</v>
      </c>
      <c r="C50" s="2"/>
      <c r="D50" s="2">
        <v>5</v>
      </c>
      <c r="E50" s="2"/>
      <c r="F50" s="2">
        <v>44</v>
      </c>
      <c r="G50" s="2"/>
      <c r="H50" s="2"/>
      <c r="I50" s="1">
        <v>10182</v>
      </c>
      <c r="J50" s="2"/>
      <c r="K50" s="41"/>
      <c r="L50" s="48">
        <f>IFERROR(B50/I50,0)</f>
        <v>2.1803182086034177E-2</v>
      </c>
      <c r="M50" s="49">
        <f>IFERROR(H50/G50,0)</f>
        <v>0</v>
      </c>
      <c r="N50" s="47">
        <f>D50*250</f>
        <v>1250</v>
      </c>
      <c r="O50" s="50">
        <f t="shared" si="0"/>
        <v>4.6306306306306304</v>
      </c>
    </row>
    <row r="51" spans="1:15" ht="15" thickBot="1" x14ac:dyDescent="0.35">
      <c r="A51" s="3" t="s">
        <v>48</v>
      </c>
      <c r="B51" s="1">
        <v>1159</v>
      </c>
      <c r="C51" s="2"/>
      <c r="D51" s="2">
        <v>56</v>
      </c>
      <c r="E51" s="2"/>
      <c r="F51" s="2">
        <v>181</v>
      </c>
      <c r="G51" s="1">
        <v>1857</v>
      </c>
      <c r="H51" s="2">
        <v>90</v>
      </c>
      <c r="I51" s="1">
        <v>57845</v>
      </c>
      <c r="J51" s="1">
        <v>92702</v>
      </c>
      <c r="K51" s="41"/>
      <c r="L51" s="48">
        <f>IFERROR(B51/I51,0)</f>
        <v>2.0036303915636614E-2</v>
      </c>
      <c r="M51" s="49">
        <f>IFERROR(H51/G51,0)</f>
        <v>4.8465266558966075E-2</v>
      </c>
      <c r="N51" s="47">
        <f>D51*250</f>
        <v>14000</v>
      </c>
      <c r="O51" s="50">
        <f t="shared" ref="O51" si="1">ABS(N51-B51)/B51</f>
        <v>11.079378774805868</v>
      </c>
    </row>
    <row r="52" spans="1:15" ht="14.5" thickBot="1" x14ac:dyDescent="0.35">
      <c r="A52" s="3" t="s">
        <v>56</v>
      </c>
      <c r="B52" s="1">
        <v>2543</v>
      </c>
      <c r="C52" s="2"/>
      <c r="D52" s="2">
        <v>89</v>
      </c>
      <c r="E52" s="2"/>
      <c r="F52" s="2">
        <v>778</v>
      </c>
      <c r="G52" s="1">
        <v>1419</v>
      </c>
      <c r="H52" s="2">
        <v>50</v>
      </c>
      <c r="I52" s="1">
        <v>150498</v>
      </c>
      <c r="J52" s="1">
        <v>83976</v>
      </c>
      <c r="K52" s="42"/>
      <c r="L52" s="48">
        <f>IFERROR(B52/I52,0)</f>
        <v>1.6897234514744383E-2</v>
      </c>
      <c r="M52" s="49">
        <f>IFERROR(H52/G52,0)</f>
        <v>3.5236081747709654E-2</v>
      </c>
      <c r="N52" s="47">
        <f>D52*250</f>
        <v>22250</v>
      </c>
      <c r="O52" s="50">
        <f t="shared" si="0"/>
        <v>7.7495084545812034</v>
      </c>
    </row>
    <row r="53" spans="1:15" ht="14.5" thickBot="1" x14ac:dyDescent="0.35">
      <c r="A53" s="3" t="s">
        <v>47</v>
      </c>
      <c r="B53" s="2">
        <v>814</v>
      </c>
      <c r="C53" s="2"/>
      <c r="D53" s="2">
        <v>17</v>
      </c>
      <c r="E53" s="2"/>
      <c r="F53" s="2">
        <v>146</v>
      </c>
      <c r="G53" s="2">
        <v>575</v>
      </c>
      <c r="H53" s="2">
        <v>12</v>
      </c>
      <c r="I53" s="1">
        <v>79795</v>
      </c>
      <c r="J53" s="1">
        <v>56357</v>
      </c>
      <c r="K53" s="42"/>
      <c r="L53" s="48">
        <f>IFERROR(B53/I53,0)</f>
        <v>1.0201140422332226E-2</v>
      </c>
      <c r="M53" s="49">
        <f>IFERROR(H53/G53,0)</f>
        <v>2.0869565217391306E-2</v>
      </c>
      <c r="N53" s="47">
        <f>D53*250</f>
        <v>4250</v>
      </c>
      <c r="O53" s="50">
        <f t="shared" si="0"/>
        <v>4.2211302211302213</v>
      </c>
    </row>
    <row r="54" spans="1:15" ht="15" thickBot="1" x14ac:dyDescent="0.35">
      <c r="A54" s="3" t="s">
        <v>51</v>
      </c>
      <c r="B54" s="2">
        <v>717</v>
      </c>
      <c r="C54" s="2"/>
      <c r="D54" s="2">
        <v>20</v>
      </c>
      <c r="E54" s="2"/>
      <c r="F54" s="2">
        <v>149</v>
      </c>
      <c r="G54" s="2">
        <v>671</v>
      </c>
      <c r="H54" s="2">
        <v>19</v>
      </c>
      <c r="I54" s="1">
        <v>70357</v>
      </c>
      <c r="J54" s="1">
        <v>65829</v>
      </c>
      <c r="K54" s="41"/>
      <c r="L54" s="48">
        <f>IFERROR(B54/I54,0)</f>
        <v>1.0190883636311952E-2</v>
      </c>
      <c r="M54" s="49">
        <f>IFERROR(H54/G54,0)</f>
        <v>2.8315946348733235E-2</v>
      </c>
      <c r="N54" s="47">
        <f>D54*250</f>
        <v>5000</v>
      </c>
      <c r="O54" s="50">
        <f t="shared" si="0"/>
        <v>5.9735006973500697</v>
      </c>
    </row>
    <row r="55" spans="1:15" ht="14.5" thickBot="1" x14ac:dyDescent="0.35">
      <c r="A55" s="3" t="s">
        <v>52</v>
      </c>
      <c r="B55" s="2">
        <v>755</v>
      </c>
      <c r="C55" s="2"/>
      <c r="D55" s="2">
        <v>12</v>
      </c>
      <c r="E55" s="2"/>
      <c r="F55" s="2">
        <v>268</v>
      </c>
      <c r="G55" s="1">
        <v>1032</v>
      </c>
      <c r="H55" s="2">
        <v>16</v>
      </c>
      <c r="I55" s="1">
        <v>88051</v>
      </c>
      <c r="J55" s="1">
        <v>120363</v>
      </c>
      <c r="K55" s="42"/>
      <c r="L55" s="48">
        <f>IFERROR(B55/I55,0)</f>
        <v>8.5745760979432373E-3</v>
      </c>
      <c r="M55" s="49">
        <f>IFERROR(H55/G55,0)</f>
        <v>1.5503875968992248E-2</v>
      </c>
      <c r="N55" s="47">
        <f>D55*250</f>
        <v>3000</v>
      </c>
      <c r="O55" s="50">
        <f t="shared" si="0"/>
        <v>2.9735099337748343</v>
      </c>
    </row>
    <row r="56" spans="1:15" ht="14.5" thickBot="1" x14ac:dyDescent="0.35">
      <c r="A56" s="14" t="s">
        <v>67</v>
      </c>
      <c r="B56" s="15">
        <v>30</v>
      </c>
      <c r="C56" s="15"/>
      <c r="D56" s="15">
        <v>2</v>
      </c>
      <c r="E56" s="15"/>
      <c r="F56" s="15">
        <v>9</v>
      </c>
      <c r="G56" s="15"/>
      <c r="H56" s="15"/>
      <c r="I56" s="36">
        <v>8169</v>
      </c>
      <c r="J56" s="15"/>
      <c r="K56" s="59"/>
      <c r="L56" s="48">
        <f>IFERROR(B56/I56,0)</f>
        <v>3.6724201248622842E-3</v>
      </c>
      <c r="M56" s="49">
        <f>IFERROR(H56/G56,0)</f>
        <v>0</v>
      </c>
      <c r="N56" s="47">
        <f>D56*250</f>
        <v>500</v>
      </c>
      <c r="O56" s="50">
        <f t="shared" si="0"/>
        <v>15.666666666666666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descending="1" ref="L1:L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7" r:id="rId1" display="https://www.worldometers.info/coronavirus/usa/new-york/" xr:uid="{D41179F3-1422-4033-BA7C-DC9786062D15}"/>
    <hyperlink ref="A36" r:id="rId2" display="https://www.worldometers.info/coronavirus/usa/california/" xr:uid="{47B95401-39FA-46A3-B7D6-5CF65A3966E8}"/>
    <hyperlink ref="A3" r:id="rId3" display="https://www.worldometers.info/coronavirus/usa/new-jersey/" xr:uid="{D63D5FA3-1344-439C-A87D-C5491C14A950}"/>
    <hyperlink ref="A15" r:id="rId4" display="https://www.worldometers.info/coronavirus/usa/illinois/" xr:uid="{4FDDA0F0-633D-4593-B642-1949442231A8}"/>
    <hyperlink ref="A28" r:id="rId5" display="https://www.worldometers.info/coronavirus/usa/texas/" xr:uid="{02472F47-CD0B-4921-BDEA-CDCA64E236D1}"/>
    <hyperlink ref="A5" r:id="rId6" display="https://www.worldometers.info/coronavirus/usa/massachusetts/" xr:uid="{D3B2DCAF-E409-4F90-9F0D-34633A343149}"/>
    <hyperlink ref="A33" r:id="rId7" display="https://www.worldometers.info/coronavirus/usa/florida/" xr:uid="{F64E25BD-2CC4-4F52-AEF9-8EF50B57305D}"/>
    <hyperlink ref="A4" r:id="rId8" display="https://www.worldometers.info/coronavirus/usa/pennsylvania/" xr:uid="{B6681D4B-5FD2-4DDB-AE2F-880EDC4D955A}"/>
    <hyperlink ref="A22" r:id="rId9" display="https://www.worldometers.info/coronavirus/usa/louisiana/" xr:uid="{9E9282AE-B3EC-4B7C-BF0A-E0868DBD9DA4}"/>
    <hyperlink ref="A27" r:id="rId10" display="https://www.worldometers.info/coronavirus/usa/ohio/" xr:uid="{70DA9D13-8022-4C98-A59D-038CC7E16754}"/>
    <hyperlink ref="A32" r:id="rId11" display="https://www.worldometers.info/coronavirus/usa/washington/" xr:uid="{25AABA46-229F-4E3B-9D86-984AC19CD87F}"/>
    <hyperlink ref="A44" r:id="rId12" display="https://www.worldometers.info/coronavirus/usa/new-mexico/" xr:uid="{697306B7-6599-4602-93EB-EE16546D0726}"/>
    <hyperlink ref="A43" r:id="rId13" display="https://www.worldometers.info/coronavirus/usa/oklahoma/" xr:uid="{713CD4CA-6C69-477B-95F8-5900C4BECE7C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5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839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3" t="s">
        <v>33</v>
      </c>
      <c r="B4" s="38">
        <v>1339</v>
      </c>
    </row>
    <row r="5" spans="1:2" ht="15" thickBot="1" x14ac:dyDescent="0.4">
      <c r="A5" s="3" t="s">
        <v>34</v>
      </c>
      <c r="B5" s="38">
        <v>225</v>
      </c>
    </row>
    <row r="6" spans="1:2" ht="15" thickBot="1" x14ac:dyDescent="0.4">
      <c r="A6" s="44" t="s">
        <v>10</v>
      </c>
      <c r="B6" s="38">
        <v>5518</v>
      </c>
    </row>
    <row r="7" spans="1:2" ht="15" thickBot="1" x14ac:dyDescent="0.4">
      <c r="A7" s="3" t="s">
        <v>18</v>
      </c>
      <c r="B7" s="38">
        <v>1647</v>
      </c>
    </row>
    <row r="8" spans="1:2" ht="15" thickBot="1" x14ac:dyDescent="0.4">
      <c r="A8" s="3" t="s">
        <v>23</v>
      </c>
      <c r="B8" s="38">
        <v>4260</v>
      </c>
    </row>
    <row r="9" spans="1:2" ht="15" thickBot="1" x14ac:dyDescent="0.4">
      <c r="A9" s="3" t="s">
        <v>43</v>
      </c>
      <c r="B9" s="38">
        <v>435</v>
      </c>
    </row>
    <row r="10" spans="1:2" ht="21.5" thickBot="1" x14ac:dyDescent="0.4">
      <c r="A10" s="3" t="s">
        <v>63</v>
      </c>
      <c r="B10" s="38">
        <v>533</v>
      </c>
    </row>
    <row r="11" spans="1:2" ht="15" thickBot="1" x14ac:dyDescent="0.4">
      <c r="A11" s="44" t="s">
        <v>13</v>
      </c>
      <c r="B11" s="38">
        <v>3164</v>
      </c>
    </row>
    <row r="12" spans="1:2" ht="15" thickBot="1" x14ac:dyDescent="0.4">
      <c r="A12" s="3" t="s">
        <v>16</v>
      </c>
      <c r="B12" s="38">
        <v>2643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89</v>
      </c>
    </row>
    <row r="16" spans="1:2" ht="15" thickBot="1" x14ac:dyDescent="0.4">
      <c r="A16" s="44" t="s">
        <v>12</v>
      </c>
      <c r="B16" s="38">
        <v>6647</v>
      </c>
    </row>
    <row r="17" spans="1:2" ht="15" thickBot="1" x14ac:dyDescent="0.4">
      <c r="A17" s="3" t="s">
        <v>27</v>
      </c>
      <c r="B17" s="38">
        <v>2540</v>
      </c>
    </row>
    <row r="18" spans="1:2" ht="15" thickBot="1" x14ac:dyDescent="0.4">
      <c r="A18" s="3" t="s">
        <v>41</v>
      </c>
      <c r="B18" s="38">
        <v>686</v>
      </c>
    </row>
    <row r="19" spans="1:2" ht="15" thickBot="1" x14ac:dyDescent="0.4">
      <c r="A19" s="3" t="s">
        <v>45</v>
      </c>
      <c r="B19" s="38">
        <v>259</v>
      </c>
    </row>
    <row r="20" spans="1:2" ht="15" thickBot="1" x14ac:dyDescent="0.4">
      <c r="A20" s="3" t="s">
        <v>38</v>
      </c>
      <c r="B20" s="38">
        <v>526</v>
      </c>
    </row>
    <row r="21" spans="1:2" ht="15" thickBot="1" x14ac:dyDescent="0.4">
      <c r="A21" s="44" t="s">
        <v>14</v>
      </c>
      <c r="B21" s="38">
        <v>3110</v>
      </c>
    </row>
    <row r="22" spans="1:2" ht="15" thickBot="1" x14ac:dyDescent="0.4">
      <c r="A22" s="3" t="s">
        <v>39</v>
      </c>
      <c r="B22" s="38">
        <v>102</v>
      </c>
    </row>
    <row r="23" spans="1:2" ht="15" thickBot="1" x14ac:dyDescent="0.4">
      <c r="A23" s="3" t="s">
        <v>26</v>
      </c>
      <c r="B23" s="38">
        <v>3066</v>
      </c>
    </row>
    <row r="24" spans="1:2" ht="15" thickBot="1" x14ac:dyDescent="0.4">
      <c r="A24" s="44" t="s">
        <v>17</v>
      </c>
      <c r="B24" s="38">
        <v>7858</v>
      </c>
    </row>
    <row r="25" spans="1:2" ht="15" thickBot="1" x14ac:dyDescent="0.4">
      <c r="A25" s="3" t="s">
        <v>11</v>
      </c>
      <c r="B25" s="38">
        <v>6090</v>
      </c>
    </row>
    <row r="26" spans="1:2" ht="15" thickBot="1" x14ac:dyDescent="0.4">
      <c r="A26" s="3" t="s">
        <v>32</v>
      </c>
      <c r="B26" s="38">
        <v>1412</v>
      </c>
    </row>
    <row r="27" spans="1:2" ht="15" thickBot="1" x14ac:dyDescent="0.4">
      <c r="A27" s="3" t="s">
        <v>30</v>
      </c>
      <c r="B27" s="38">
        <v>943</v>
      </c>
    </row>
    <row r="28" spans="1:2" ht="15" thickBot="1" x14ac:dyDescent="0.4">
      <c r="A28" s="3" t="s">
        <v>35</v>
      </c>
      <c r="B28" s="38">
        <v>979</v>
      </c>
    </row>
    <row r="29" spans="1:2" ht="15" thickBot="1" x14ac:dyDescent="0.4">
      <c r="A29" s="3" t="s">
        <v>51</v>
      </c>
      <c r="B29" s="38">
        <v>20</v>
      </c>
    </row>
    <row r="30" spans="1:2" ht="15" thickBot="1" x14ac:dyDescent="0.4">
      <c r="A30" s="3" t="s">
        <v>50</v>
      </c>
      <c r="B30" s="38">
        <v>244</v>
      </c>
    </row>
    <row r="31" spans="1:2" ht="15" thickBot="1" x14ac:dyDescent="0.4">
      <c r="A31" s="3" t="s">
        <v>31</v>
      </c>
      <c r="B31" s="38">
        <v>487</v>
      </c>
    </row>
    <row r="32" spans="1:2" ht="15" thickBot="1" x14ac:dyDescent="0.4">
      <c r="A32" s="3" t="s">
        <v>42</v>
      </c>
      <c r="B32" s="38">
        <v>339</v>
      </c>
    </row>
    <row r="33" spans="1:2" ht="15" thickBot="1" x14ac:dyDescent="0.4">
      <c r="A33" s="44" t="s">
        <v>8</v>
      </c>
      <c r="B33" s="38">
        <v>12997</v>
      </c>
    </row>
    <row r="34" spans="1:2" ht="15" thickBot="1" x14ac:dyDescent="0.4">
      <c r="A34" s="44" t="s">
        <v>44</v>
      </c>
      <c r="B34" s="38">
        <v>469</v>
      </c>
    </row>
    <row r="35" spans="1:2" ht="15" thickBot="1" x14ac:dyDescent="0.4">
      <c r="A35" s="44" t="s">
        <v>7</v>
      </c>
      <c r="B35" s="38">
        <v>31215</v>
      </c>
    </row>
    <row r="36" spans="1:2" ht="15" thickBot="1" x14ac:dyDescent="0.4">
      <c r="A36" s="3" t="s">
        <v>24</v>
      </c>
      <c r="B36" s="38">
        <v>1272</v>
      </c>
    </row>
    <row r="37" spans="1:2" ht="15" thickBot="1" x14ac:dyDescent="0.4">
      <c r="A37" s="3" t="s">
        <v>53</v>
      </c>
      <c r="B37" s="38">
        <v>77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2704</v>
      </c>
    </row>
    <row r="40" spans="1:2" ht="15" thickBot="1" x14ac:dyDescent="0.4">
      <c r="A40" s="44" t="s">
        <v>46</v>
      </c>
      <c r="B40" s="38">
        <v>369</v>
      </c>
    </row>
    <row r="41" spans="1:2" ht="15" thickBot="1" x14ac:dyDescent="0.4">
      <c r="A41" s="3" t="s">
        <v>37</v>
      </c>
      <c r="B41" s="38">
        <v>190</v>
      </c>
    </row>
    <row r="42" spans="1:2" ht="15" thickBot="1" x14ac:dyDescent="0.4">
      <c r="A42" s="44" t="s">
        <v>19</v>
      </c>
      <c r="B42" s="38">
        <v>6482</v>
      </c>
    </row>
    <row r="43" spans="1:2" ht="15" thickBot="1" x14ac:dyDescent="0.4">
      <c r="A43" s="57" t="s">
        <v>65</v>
      </c>
      <c r="B43" s="56">
        <v>149</v>
      </c>
    </row>
    <row r="44" spans="1:2" ht="15" thickBot="1" x14ac:dyDescent="0.4">
      <c r="A44" s="3" t="s">
        <v>40</v>
      </c>
      <c r="B44" s="38">
        <v>894</v>
      </c>
    </row>
    <row r="45" spans="1:2" ht="15" thickBot="1" x14ac:dyDescent="0.4">
      <c r="A45" s="3" t="s">
        <v>25</v>
      </c>
      <c r="B45" s="38">
        <v>653</v>
      </c>
    </row>
    <row r="46" spans="1:2" ht="15" thickBot="1" x14ac:dyDescent="0.4">
      <c r="A46" s="3" t="s">
        <v>54</v>
      </c>
      <c r="B46" s="38">
        <v>81</v>
      </c>
    </row>
    <row r="47" spans="1:2" ht="15" thickBot="1" x14ac:dyDescent="0.4">
      <c r="A47" s="3" t="s">
        <v>20</v>
      </c>
      <c r="B47" s="38">
        <v>526</v>
      </c>
    </row>
    <row r="48" spans="1:2" ht="15" thickBot="1" x14ac:dyDescent="0.4">
      <c r="A48" s="44" t="s">
        <v>15</v>
      </c>
      <c r="B48" s="38">
        <v>2202</v>
      </c>
    </row>
    <row r="49" spans="1:2" ht="21.5" thickBot="1" x14ac:dyDescent="0.4">
      <c r="A49" s="3" t="s">
        <v>66</v>
      </c>
      <c r="B49" s="38">
        <v>6</v>
      </c>
    </row>
    <row r="50" spans="1:2" ht="15" thickBot="1" x14ac:dyDescent="0.4">
      <c r="A50" s="3" t="s">
        <v>28</v>
      </c>
      <c r="B50" s="38">
        <v>158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3" t="s">
        <v>29</v>
      </c>
      <c r="B52" s="38">
        <v>1611</v>
      </c>
    </row>
    <row r="53" spans="1:2" ht="15" thickBot="1" x14ac:dyDescent="0.4">
      <c r="A53" s="44" t="s">
        <v>9</v>
      </c>
      <c r="B53" s="38">
        <v>1269</v>
      </c>
    </row>
    <row r="54" spans="1:2" ht="15" thickBot="1" x14ac:dyDescent="0.4">
      <c r="A54" s="3" t="s">
        <v>56</v>
      </c>
      <c r="B54" s="38">
        <v>89</v>
      </c>
    </row>
    <row r="55" spans="1:2" ht="15" thickBot="1" x14ac:dyDescent="0.4">
      <c r="A55" s="3" t="s">
        <v>22</v>
      </c>
      <c r="B55" s="38">
        <v>744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29C90A7C-3B9B-4E89-B42B-ACB30EDAFACA}"/>
    <hyperlink ref="A6" r:id="rId2" display="https://www.worldometers.info/coronavirus/usa/california/" xr:uid="{D48D22C5-A1F5-4B48-8310-3F8CF7B372F6}"/>
    <hyperlink ref="A33" r:id="rId3" display="https://www.worldometers.info/coronavirus/usa/new-jersey/" xr:uid="{8F66F268-5ACE-4FD4-9B07-DEA7BD675CD7}"/>
    <hyperlink ref="A16" r:id="rId4" display="https://www.worldometers.info/coronavirus/usa/illinois/" xr:uid="{9E7A1960-CB17-4A54-9501-72461C255C47}"/>
    <hyperlink ref="A48" r:id="rId5" display="https://www.worldometers.info/coronavirus/usa/texas/" xr:uid="{BCE51E94-0242-4314-B22F-E97C3EE2B6EF}"/>
    <hyperlink ref="A24" r:id="rId6" display="https://www.worldometers.info/coronavirus/usa/massachusetts/" xr:uid="{1A0BFE0E-C19E-4057-87C4-5B551EAF091B}"/>
    <hyperlink ref="A11" r:id="rId7" display="https://www.worldometers.info/coronavirus/usa/florida/" xr:uid="{10CD0D79-9D3F-4B4F-821C-E8EC1A1B6365}"/>
    <hyperlink ref="A42" r:id="rId8" display="https://www.worldometers.info/coronavirus/usa/pennsylvania/" xr:uid="{FC3A6628-2D7D-42EB-B593-46DD90B7E179}"/>
    <hyperlink ref="A21" r:id="rId9" display="https://www.worldometers.info/coronavirus/usa/louisiana/" xr:uid="{A855EC54-67C0-4F71-8B5E-B515A5521E17}"/>
    <hyperlink ref="A39" r:id="rId10" display="https://www.worldometers.info/coronavirus/usa/ohio/" xr:uid="{450F4839-2215-4CC9-A29A-A26B5E2678A5}"/>
    <hyperlink ref="A53" r:id="rId11" display="https://www.worldometers.info/coronavirus/usa/washington/" xr:uid="{965F276C-BC15-4A40-8C2D-B8D10B9F7AE0}"/>
    <hyperlink ref="A34" r:id="rId12" display="https://www.worldometers.info/coronavirus/usa/new-mexico/" xr:uid="{7C5A8B69-077D-4845-A139-8889BC52F7DF}"/>
    <hyperlink ref="A40" r:id="rId13" display="https://www.worldometers.info/coronavirus/usa/oklahoma/" xr:uid="{D1E9A095-938E-4879-A9EA-A0E5DDEA4C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839</v>
      </c>
    </row>
    <row r="3" spans="1:3" ht="13" thickBot="1" x14ac:dyDescent="0.4">
      <c r="B3" s="3" t="s">
        <v>52</v>
      </c>
      <c r="C3" s="38">
        <v>12</v>
      </c>
    </row>
    <row r="4" spans="1:3" ht="13" thickBot="1" x14ac:dyDescent="0.4">
      <c r="A4" s="34" t="s">
        <v>33</v>
      </c>
      <c r="B4" s="3" t="s">
        <v>33</v>
      </c>
      <c r="C4" s="38">
        <v>1339</v>
      </c>
    </row>
    <row r="5" spans="1:3" ht="13" thickBot="1" x14ac:dyDescent="0.4">
      <c r="A5" s="34" t="s">
        <v>34</v>
      </c>
      <c r="B5" s="3" t="s">
        <v>34</v>
      </c>
      <c r="C5" s="38">
        <v>225</v>
      </c>
    </row>
    <row r="6" spans="1:3" ht="15" thickBot="1" x14ac:dyDescent="0.4">
      <c r="A6" s="34" t="s">
        <v>10</v>
      </c>
      <c r="B6" s="44" t="s">
        <v>10</v>
      </c>
      <c r="C6" s="38">
        <v>5518</v>
      </c>
    </row>
    <row r="7" spans="1:3" ht="13" thickBot="1" x14ac:dyDescent="0.4">
      <c r="A7" s="34" t="s">
        <v>18</v>
      </c>
      <c r="B7" s="3" t="s">
        <v>18</v>
      </c>
      <c r="C7" s="38">
        <v>1647</v>
      </c>
    </row>
    <row r="8" spans="1:3" ht="13" thickBot="1" x14ac:dyDescent="0.4">
      <c r="A8" s="34" t="s">
        <v>23</v>
      </c>
      <c r="B8" s="3" t="s">
        <v>23</v>
      </c>
      <c r="C8" s="38">
        <v>4260</v>
      </c>
    </row>
    <row r="9" spans="1:3" ht="13" thickBot="1" x14ac:dyDescent="0.4">
      <c r="A9" s="34" t="s">
        <v>43</v>
      </c>
      <c r="B9" s="3" t="s">
        <v>43</v>
      </c>
      <c r="C9" s="38">
        <v>435</v>
      </c>
    </row>
    <row r="10" spans="1:3" ht="13" thickBot="1" x14ac:dyDescent="0.4">
      <c r="A10" s="34" t="s">
        <v>95</v>
      </c>
      <c r="B10" s="3" t="s">
        <v>63</v>
      </c>
      <c r="C10" s="38">
        <v>533</v>
      </c>
    </row>
    <row r="11" spans="1:3" ht="15" thickBot="1" x14ac:dyDescent="0.4">
      <c r="A11" s="34" t="s">
        <v>13</v>
      </c>
      <c r="B11" s="44" t="s">
        <v>13</v>
      </c>
      <c r="C11" s="38">
        <v>3164</v>
      </c>
    </row>
    <row r="12" spans="1:3" ht="13" thickBot="1" x14ac:dyDescent="0.4">
      <c r="A12" s="34" t="s">
        <v>16</v>
      </c>
      <c r="B12" s="3" t="s">
        <v>16</v>
      </c>
      <c r="C12" s="38">
        <v>2643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89</v>
      </c>
    </row>
    <row r="16" spans="1:3" ht="15" thickBot="1" x14ac:dyDescent="0.4">
      <c r="A16" s="34" t="s">
        <v>12</v>
      </c>
      <c r="B16" s="44" t="s">
        <v>12</v>
      </c>
      <c r="C16" s="38">
        <v>6647</v>
      </c>
    </row>
    <row r="17" spans="1:3" ht="13" thickBot="1" x14ac:dyDescent="0.4">
      <c r="A17" s="34" t="s">
        <v>27</v>
      </c>
      <c r="B17" s="3" t="s">
        <v>27</v>
      </c>
      <c r="C17" s="38">
        <v>2540</v>
      </c>
    </row>
    <row r="18" spans="1:3" ht="13" thickBot="1" x14ac:dyDescent="0.4">
      <c r="A18" s="34" t="s">
        <v>41</v>
      </c>
      <c r="B18" s="3" t="s">
        <v>41</v>
      </c>
      <c r="C18" s="38">
        <v>686</v>
      </c>
    </row>
    <row r="19" spans="1:3" ht="13" thickBot="1" x14ac:dyDescent="0.4">
      <c r="A19" s="34" t="s">
        <v>45</v>
      </c>
      <c r="B19" s="3" t="s">
        <v>45</v>
      </c>
      <c r="C19" s="38">
        <v>259</v>
      </c>
    </row>
    <row r="20" spans="1:3" ht="13" thickBot="1" x14ac:dyDescent="0.4">
      <c r="A20" s="34" t="s">
        <v>38</v>
      </c>
      <c r="B20" s="3" t="s">
        <v>38</v>
      </c>
      <c r="C20" s="38">
        <v>526</v>
      </c>
    </row>
    <row r="21" spans="1:3" ht="15" thickBot="1" x14ac:dyDescent="0.4">
      <c r="A21" s="34" t="s">
        <v>14</v>
      </c>
      <c r="B21" s="44" t="s">
        <v>14</v>
      </c>
      <c r="C21" s="38">
        <v>3110</v>
      </c>
    </row>
    <row r="22" spans="1:3" ht="13" thickBot="1" x14ac:dyDescent="0.4">
      <c r="B22" s="3" t="s">
        <v>39</v>
      </c>
      <c r="C22" s="38">
        <v>102</v>
      </c>
    </row>
    <row r="23" spans="1:3" ht="13" thickBot="1" x14ac:dyDescent="0.4">
      <c r="A23" s="34" t="s">
        <v>26</v>
      </c>
      <c r="B23" s="3" t="s">
        <v>26</v>
      </c>
      <c r="C23" s="38">
        <v>3066</v>
      </c>
    </row>
    <row r="24" spans="1:3" ht="15" thickBot="1" x14ac:dyDescent="0.4">
      <c r="A24" s="34" t="s">
        <v>17</v>
      </c>
      <c r="B24" s="44" t="s">
        <v>17</v>
      </c>
      <c r="C24" s="38">
        <v>7858</v>
      </c>
    </row>
    <row r="25" spans="1:3" ht="13" thickBot="1" x14ac:dyDescent="0.4">
      <c r="A25" s="34" t="s">
        <v>11</v>
      </c>
      <c r="B25" s="3" t="s">
        <v>11</v>
      </c>
      <c r="C25" s="38">
        <v>6090</v>
      </c>
    </row>
    <row r="26" spans="1:3" ht="13" thickBot="1" x14ac:dyDescent="0.4">
      <c r="A26" s="34" t="s">
        <v>32</v>
      </c>
      <c r="B26" s="3" t="s">
        <v>32</v>
      </c>
      <c r="C26" s="38">
        <v>1412</v>
      </c>
    </row>
    <row r="27" spans="1:3" ht="13" thickBot="1" x14ac:dyDescent="0.4">
      <c r="A27" s="34" t="s">
        <v>30</v>
      </c>
      <c r="B27" s="3" t="s">
        <v>30</v>
      </c>
      <c r="C27" s="38">
        <v>943</v>
      </c>
    </row>
    <row r="28" spans="1:3" ht="13" thickBot="1" x14ac:dyDescent="0.4">
      <c r="A28" s="34" t="s">
        <v>35</v>
      </c>
      <c r="B28" s="3" t="s">
        <v>35</v>
      </c>
      <c r="C28" s="38">
        <v>979</v>
      </c>
    </row>
    <row r="29" spans="1:3" ht="13" thickBot="1" x14ac:dyDescent="0.4">
      <c r="B29" s="3" t="s">
        <v>51</v>
      </c>
      <c r="C29" s="38">
        <v>20</v>
      </c>
    </row>
    <row r="30" spans="1:3" ht="13" thickBot="1" x14ac:dyDescent="0.4">
      <c r="B30" s="3" t="s">
        <v>50</v>
      </c>
      <c r="C30" s="38">
        <v>244</v>
      </c>
    </row>
    <row r="31" spans="1:3" ht="13" thickBot="1" x14ac:dyDescent="0.4">
      <c r="A31" s="34" t="s">
        <v>31</v>
      </c>
      <c r="B31" s="3" t="s">
        <v>31</v>
      </c>
      <c r="C31" s="38">
        <v>487</v>
      </c>
    </row>
    <row r="32" spans="1:3" ht="13" thickBot="1" x14ac:dyDescent="0.4">
      <c r="A32" s="34" t="s">
        <v>42</v>
      </c>
      <c r="B32" s="3" t="s">
        <v>42</v>
      </c>
      <c r="C32" s="38">
        <v>339</v>
      </c>
    </row>
    <row r="33" spans="1:3" ht="15" thickBot="1" x14ac:dyDescent="0.4">
      <c r="A33" s="34" t="s">
        <v>8</v>
      </c>
      <c r="B33" s="44" t="s">
        <v>8</v>
      </c>
      <c r="C33" s="38">
        <v>12997</v>
      </c>
    </row>
    <row r="34" spans="1:3" ht="15" thickBot="1" x14ac:dyDescent="0.4">
      <c r="A34" s="34" t="s">
        <v>44</v>
      </c>
      <c r="B34" s="44" t="s">
        <v>44</v>
      </c>
      <c r="C34" s="38">
        <v>469</v>
      </c>
    </row>
    <row r="35" spans="1:3" ht="15" thickBot="1" x14ac:dyDescent="0.4">
      <c r="A35" s="34" t="s">
        <v>7</v>
      </c>
      <c r="B35" s="44" t="s">
        <v>7</v>
      </c>
      <c r="C35" s="38">
        <v>31215</v>
      </c>
    </row>
    <row r="36" spans="1:3" ht="13" thickBot="1" x14ac:dyDescent="0.4">
      <c r="A36" s="34" t="s">
        <v>24</v>
      </c>
      <c r="B36" s="3" t="s">
        <v>24</v>
      </c>
      <c r="C36" s="38">
        <v>1272</v>
      </c>
    </row>
    <row r="37" spans="1:3" ht="13" thickBot="1" x14ac:dyDescent="0.4">
      <c r="B37" s="3" t="s">
        <v>53</v>
      </c>
      <c r="C37" s="38">
        <v>77</v>
      </c>
    </row>
    <row r="38" spans="1:3" ht="15" thickBot="1" x14ac:dyDescent="0.4">
      <c r="A38" s="34" t="s">
        <v>21</v>
      </c>
      <c r="B38" s="44" t="s">
        <v>21</v>
      </c>
      <c r="C38" s="38">
        <v>2704</v>
      </c>
    </row>
    <row r="39" spans="1:3" ht="15" thickBot="1" x14ac:dyDescent="0.4">
      <c r="A39" s="34" t="s">
        <v>46</v>
      </c>
      <c r="B39" s="44" t="s">
        <v>46</v>
      </c>
      <c r="C39" s="38">
        <v>369</v>
      </c>
    </row>
    <row r="40" spans="1:3" ht="13" thickBot="1" x14ac:dyDescent="0.4">
      <c r="A40" s="34" t="s">
        <v>37</v>
      </c>
      <c r="B40" s="3" t="s">
        <v>37</v>
      </c>
      <c r="C40" s="38">
        <v>190</v>
      </c>
    </row>
    <row r="41" spans="1:3" ht="15" thickBot="1" x14ac:dyDescent="0.4">
      <c r="A41" s="34" t="s">
        <v>19</v>
      </c>
      <c r="B41" s="44" t="s">
        <v>19</v>
      </c>
      <c r="C41" s="38">
        <v>6482</v>
      </c>
    </row>
    <row r="42" spans="1:3" ht="13" thickBot="1" x14ac:dyDescent="0.4">
      <c r="A42" s="34" t="s">
        <v>65</v>
      </c>
      <c r="B42" s="57" t="s">
        <v>65</v>
      </c>
      <c r="C42" s="56">
        <v>149</v>
      </c>
    </row>
    <row r="43" spans="1:3" ht="13" thickBot="1" x14ac:dyDescent="0.4">
      <c r="B43" s="3" t="s">
        <v>40</v>
      </c>
      <c r="C43" s="38">
        <v>894</v>
      </c>
    </row>
    <row r="44" spans="1:3" ht="13" thickBot="1" x14ac:dyDescent="0.4">
      <c r="A44" s="34" t="s">
        <v>25</v>
      </c>
      <c r="B44" s="3" t="s">
        <v>25</v>
      </c>
      <c r="C44" s="38">
        <v>653</v>
      </c>
    </row>
    <row r="45" spans="1:3" ht="13" thickBot="1" x14ac:dyDescent="0.4">
      <c r="A45" s="34" t="s">
        <v>54</v>
      </c>
      <c r="B45" s="3" t="s">
        <v>54</v>
      </c>
      <c r="C45" s="38">
        <v>81</v>
      </c>
    </row>
    <row r="46" spans="1:3" ht="13" thickBot="1" x14ac:dyDescent="0.4">
      <c r="A46" s="34" t="s">
        <v>20</v>
      </c>
      <c r="B46" s="3" t="s">
        <v>20</v>
      </c>
      <c r="C46" s="38">
        <v>526</v>
      </c>
    </row>
    <row r="47" spans="1:3" ht="15" thickBot="1" x14ac:dyDescent="0.4">
      <c r="A47" s="34" t="s">
        <v>15</v>
      </c>
      <c r="B47" s="44" t="s">
        <v>15</v>
      </c>
      <c r="C47" s="38">
        <v>2202</v>
      </c>
    </row>
    <row r="48" spans="1:3" ht="13" thickBot="1" x14ac:dyDescent="0.4">
      <c r="A48" s="34" t="s">
        <v>28</v>
      </c>
      <c r="B48" s="3" t="s">
        <v>28</v>
      </c>
      <c r="C48" s="38">
        <v>158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3" thickBot="1" x14ac:dyDescent="0.4">
      <c r="A50" s="34" t="s">
        <v>29</v>
      </c>
      <c r="B50" s="3" t="s">
        <v>29</v>
      </c>
      <c r="C50" s="38">
        <v>1611</v>
      </c>
    </row>
    <row r="51" spans="1:3" ht="15" thickBot="1" x14ac:dyDescent="0.4">
      <c r="A51" s="34" t="s">
        <v>9</v>
      </c>
      <c r="B51" s="44" t="s">
        <v>9</v>
      </c>
      <c r="C51" s="38">
        <v>1269</v>
      </c>
    </row>
    <row r="52" spans="1:3" ht="13" thickBot="1" x14ac:dyDescent="0.4">
      <c r="B52" s="3" t="s">
        <v>56</v>
      </c>
      <c r="C52" s="38">
        <v>89</v>
      </c>
    </row>
    <row r="53" spans="1:3" ht="13" thickBot="1" x14ac:dyDescent="0.4">
      <c r="A53" s="34" t="s">
        <v>22</v>
      </c>
      <c r="B53" s="3" t="s">
        <v>22</v>
      </c>
      <c r="C53" s="38">
        <v>744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99FF5D46-340A-4922-837E-0DDBCB31CAF1}"/>
    <hyperlink ref="B6" r:id="rId2" display="https://www.worldometers.info/coronavirus/usa/california/" xr:uid="{B2445659-F66B-49EF-810D-4745F0E866B4}"/>
    <hyperlink ref="B33" r:id="rId3" display="https://www.worldometers.info/coronavirus/usa/new-jersey/" xr:uid="{6B47F6FF-738D-4526-AE4F-DBC5924A858D}"/>
    <hyperlink ref="B16" r:id="rId4" display="https://www.worldometers.info/coronavirus/usa/illinois/" xr:uid="{50A7502F-BEB1-4BE1-BB9D-8478CC954BCC}"/>
    <hyperlink ref="B47" r:id="rId5" display="https://www.worldometers.info/coronavirus/usa/texas/" xr:uid="{15B2DBAC-2BA1-4782-B329-4FC1531F5190}"/>
    <hyperlink ref="B24" r:id="rId6" display="https://www.worldometers.info/coronavirus/usa/massachusetts/" xr:uid="{8CEAA689-2886-447A-99E8-711D8D15BB66}"/>
    <hyperlink ref="B11" r:id="rId7" display="https://www.worldometers.info/coronavirus/usa/florida/" xr:uid="{BDF7F7A3-9ED6-407A-8049-925A1A74AE96}"/>
    <hyperlink ref="B41" r:id="rId8" display="https://www.worldometers.info/coronavirus/usa/pennsylvania/" xr:uid="{7BB1454D-F271-4038-AC29-BAC0E420DB49}"/>
    <hyperlink ref="B21" r:id="rId9" display="https://www.worldometers.info/coronavirus/usa/louisiana/" xr:uid="{D99BA6A9-4481-4732-B43D-00CEFBCA66E7}"/>
    <hyperlink ref="B38" r:id="rId10" display="https://www.worldometers.info/coronavirus/usa/ohio/" xr:uid="{8627D9F4-FF9F-4412-9C78-C9250CFF0018}"/>
    <hyperlink ref="B51" r:id="rId11" display="https://www.worldometers.info/coronavirus/usa/washington/" xr:uid="{1249B9FA-83BD-4D49-A478-9FEFD3A03803}"/>
    <hyperlink ref="B34" r:id="rId12" display="https://www.worldometers.info/coronavirus/usa/new-mexico/" xr:uid="{92196B9A-D537-4E7A-80DD-739E4BC32E55}"/>
    <hyperlink ref="B39" r:id="rId13" display="https://www.worldometers.info/coronavirus/usa/oklahoma/" xr:uid="{86BC03FE-C60C-4631-860A-DF94FE8C5915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2020-06-22T09:47:35Z</dcterms:modified>
</cp:coreProperties>
</file>