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0B9A312F-D644-4D52-8E7B-B13AA79E10A1}" xr6:coauthVersionLast="45" xr6:coauthVersionMax="45" xr10:uidLastSave="{BF82D44A-8813-437D-B4A9-68CCFDB8F5DE}"/>
  <bookViews>
    <workbookView xWindow="2080" yWindow="730" windowWidth="24860" windowHeight="1683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Updates'!$A$1:$V$29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7" i="3" l="1"/>
  <c r="B57" i="3"/>
  <c r="I57" i="3"/>
  <c r="F57" i="3"/>
  <c r="N37" i="3"/>
  <c r="N32" i="3"/>
  <c r="N27" i="3"/>
  <c r="N43" i="3"/>
  <c r="N33" i="3"/>
  <c r="N30" i="3"/>
  <c r="N9" i="3"/>
  <c r="N18" i="3"/>
  <c r="N54" i="3"/>
  <c r="N50" i="3"/>
  <c r="N24" i="3"/>
  <c r="N19" i="3"/>
  <c r="N39" i="3"/>
  <c r="N22" i="3"/>
  <c r="N26" i="3"/>
  <c r="N15" i="3"/>
  <c r="N47" i="3"/>
  <c r="N35" i="3"/>
  <c r="N17" i="3"/>
  <c r="N45" i="3"/>
  <c r="N55" i="3"/>
  <c r="N5" i="3"/>
  <c r="N12" i="3"/>
  <c r="N42" i="3"/>
  <c r="N7" i="3"/>
  <c r="N51" i="3"/>
  <c r="N14" i="3"/>
  <c r="N46" i="3"/>
  <c r="N41" i="3"/>
  <c r="N10" i="3"/>
  <c r="N36" i="3"/>
  <c r="N29" i="3"/>
  <c r="N11" i="3"/>
  <c r="N56" i="3"/>
  <c r="N2" i="3"/>
  <c r="N31" i="3"/>
  <c r="N4" i="3"/>
  <c r="N21" i="3"/>
  <c r="N34" i="3"/>
  <c r="N49" i="3"/>
  <c r="N40" i="3"/>
  <c r="N53" i="3"/>
  <c r="N20" i="3"/>
  <c r="N52" i="3"/>
  <c r="N25" i="3"/>
  <c r="N13" i="3"/>
  <c r="N8" i="3"/>
  <c r="N38" i="3"/>
  <c r="N16" i="3"/>
  <c r="N3" i="3"/>
  <c r="N23" i="3"/>
  <c r="N6" i="3"/>
  <c r="N48" i="3"/>
  <c r="N28" i="3"/>
  <c r="N44" i="3"/>
  <c r="M56" i="3"/>
  <c r="O2" i="3" l="1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56" i="3"/>
  <c r="O46" i="3"/>
  <c r="O38" i="3"/>
  <c r="O22" i="3"/>
  <c r="O14" i="3"/>
  <c r="O34" i="3"/>
  <c r="O37" i="3"/>
  <c r="O13" i="3"/>
  <c r="O5" i="3"/>
  <c r="O51" i="3"/>
  <c r="O10" i="3"/>
  <c r="O52" i="3"/>
  <c r="O28" i="3"/>
  <c r="O20" i="3"/>
  <c r="O4" i="3"/>
  <c r="N57" i="3"/>
  <c r="O49" i="3"/>
  <c r="O3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L56" i="3" l="1"/>
  <c r="L30" i="3"/>
  <c r="L49" i="3"/>
  <c r="L31" i="3"/>
  <c r="L3" i="3"/>
  <c r="L51" i="3"/>
  <c r="L37" i="3"/>
  <c r="L7" i="3"/>
  <c r="L46" i="3"/>
  <c r="L12" i="3"/>
  <c r="L22" i="3"/>
  <c r="L48" i="3"/>
  <c r="L34" i="3"/>
  <c r="L27" i="3"/>
  <c r="L47" i="3"/>
  <c r="L33" i="3"/>
  <c r="L6" i="3"/>
  <c r="L28" i="3"/>
  <c r="L41" i="3"/>
  <c r="L2" i="3"/>
  <c r="L54" i="3"/>
  <c r="L10" i="3"/>
  <c r="L52" i="3"/>
  <c r="L16" i="3"/>
  <c r="L18" i="3"/>
  <c r="L19" i="3"/>
  <c r="L5" i="3"/>
  <c r="L23" i="3"/>
  <c r="L25" i="3"/>
  <c r="L32" i="3"/>
  <c r="L35" i="3"/>
  <c r="L4" i="3"/>
  <c r="L21" i="3"/>
  <c r="L15" i="3"/>
  <c r="L45" i="3"/>
  <c r="L50" i="3"/>
  <c r="L55" i="3"/>
  <c r="L39" i="3"/>
  <c r="L38" i="3"/>
  <c r="L29" i="3"/>
  <c r="L36" i="3"/>
  <c r="L20" i="3"/>
  <c r="L13" i="3"/>
  <c r="L44" i="3"/>
  <c r="L8" i="3"/>
  <c r="L17" i="3"/>
  <c r="L53" i="3"/>
  <c r="L24" i="3"/>
  <c r="L11" i="3"/>
  <c r="L14" i="3"/>
  <c r="L42" i="3"/>
  <c r="L40" i="3"/>
  <c r="L43" i="3"/>
  <c r="L26" i="3"/>
  <c r="M39" i="3" l="1"/>
  <c r="M16" i="3"/>
  <c r="M41" i="3"/>
  <c r="M20" i="3"/>
  <c r="M37" i="3"/>
  <c r="M14" i="3"/>
  <c r="M38" i="3"/>
  <c r="M34" i="3"/>
  <c r="M10" i="3"/>
  <c r="M55" i="3"/>
  <c r="M19" i="3"/>
  <c r="M28" i="3"/>
  <c r="M18" i="3"/>
  <c r="M43" i="3"/>
  <c r="M9" i="3"/>
  <c r="M22" i="3"/>
  <c r="M54" i="3"/>
  <c r="M11" i="3"/>
  <c r="M30" i="3"/>
  <c r="M36" i="3"/>
  <c r="M2" i="3"/>
  <c r="M51" i="3"/>
  <c r="M45" i="3"/>
  <c r="M27" i="3"/>
  <c r="M48" i="3"/>
  <c r="M53" i="3"/>
  <c r="M46" i="3"/>
  <c r="M25" i="3"/>
  <c r="M23" i="3"/>
  <c r="M7" i="3"/>
  <c r="M15" i="3"/>
  <c r="M5" i="3"/>
  <c r="M8" i="3"/>
  <c r="M35" i="3"/>
  <c r="M24" i="3"/>
  <c r="M42" i="3"/>
  <c r="M21" i="3"/>
  <c r="M6" i="3"/>
  <c r="M33" i="3"/>
  <c r="M26" i="3"/>
  <c r="M50" i="3"/>
  <c r="M17" i="3"/>
  <c r="M32" i="3"/>
  <c r="M4" i="3"/>
  <c r="M52" i="3"/>
  <c r="M40" i="3"/>
  <c r="M44" i="3"/>
  <c r="M13" i="3"/>
  <c r="M3" i="3"/>
  <c r="M12" i="3"/>
  <c r="M29" i="3"/>
  <c r="M49" i="3"/>
  <c r="M47" i="3"/>
  <c r="M31" i="3"/>
  <c r="L9" i="3" l="1"/>
  <c r="N5" i="1" l="1"/>
  <c r="N6" i="1"/>
  <c r="O6" i="1" s="1"/>
  <c r="N7" i="1"/>
  <c r="N8" i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N17" i="1"/>
  <c r="N18" i="1"/>
  <c r="O18" i="1" s="1"/>
  <c r="N19" i="1"/>
  <c r="O19" i="1" s="1"/>
  <c r="N20" i="1"/>
  <c r="O20" i="1" s="1"/>
  <c r="N21" i="1"/>
  <c r="O21" i="1" s="1"/>
  <c r="N22" i="1"/>
  <c r="O22" i="1" s="1"/>
  <c r="N23" i="1"/>
  <c r="N24" i="1"/>
  <c r="N25" i="1"/>
  <c r="N26" i="1"/>
  <c r="O26" i="1" s="1"/>
  <c r="N27" i="1"/>
  <c r="O27" i="1" s="1"/>
  <c r="O24" i="1" l="1"/>
  <c r="O5" i="1"/>
  <c r="O23" i="1"/>
  <c r="O8" i="1"/>
  <c r="O7" i="1"/>
  <c r="O16" i="1"/>
  <c r="O25" i="1"/>
  <c r="O17" i="1"/>
  <c r="U2" i="1"/>
  <c r="N28" i="1" l="1"/>
  <c r="O28" i="1" l="1"/>
  <c r="U22" i="1"/>
  <c r="V22" i="1" s="1"/>
  <c r="U24" i="1"/>
  <c r="V24" i="1" s="1"/>
  <c r="U11" i="1"/>
  <c r="V11" i="1" s="1"/>
  <c r="U6" i="1"/>
  <c r="V6" i="1" s="1"/>
  <c r="U10" i="1"/>
  <c r="V10" i="1" s="1"/>
  <c r="U12" i="1"/>
  <c r="V12" i="1" s="1"/>
  <c r="U21" i="1"/>
  <c r="V21" i="1" s="1"/>
  <c r="U19" i="1"/>
  <c r="V19" i="1" s="1"/>
  <c r="U27" i="1"/>
  <c r="V27" i="1" s="1"/>
  <c r="U5" i="1"/>
  <c r="V5" i="1" s="1"/>
  <c r="U25" i="1"/>
  <c r="V25" i="1" s="1"/>
  <c r="U20" i="1"/>
  <c r="V20" i="1" s="1"/>
  <c r="U13" i="1"/>
  <c r="V13" i="1" s="1"/>
  <c r="U8" i="1"/>
  <c r="V8" i="1" s="1"/>
  <c r="U15" i="1"/>
  <c r="V15" i="1" s="1"/>
  <c r="U26" i="1"/>
  <c r="V26" i="1" s="1"/>
  <c r="U17" i="1"/>
  <c r="V17" i="1" s="1"/>
  <c r="U14" i="1"/>
  <c r="V14" i="1" s="1"/>
  <c r="U23" i="1"/>
  <c r="V23" i="1" s="1"/>
  <c r="U16" i="1"/>
  <c r="V16" i="1" s="1"/>
  <c r="U7" i="1"/>
  <c r="V7" i="1" s="1"/>
  <c r="U18" i="1"/>
  <c r="V18" i="1" s="1"/>
  <c r="U9" i="1"/>
  <c r="V9" i="1" s="1"/>
  <c r="S16" i="1"/>
  <c r="S27" i="1"/>
  <c r="S19" i="1"/>
  <c r="S11" i="1"/>
  <c r="S21" i="1"/>
  <c r="S13" i="1"/>
  <c r="S5" i="1"/>
  <c r="S26" i="1"/>
  <c r="S18" i="1"/>
  <c r="S10" i="1"/>
  <c r="S23" i="1"/>
  <c r="S15" i="1"/>
  <c r="S7" i="1"/>
  <c r="S8" i="1"/>
  <c r="S20" i="1"/>
  <c r="S17" i="1"/>
  <c r="S9" i="1"/>
  <c r="S24" i="1"/>
  <c r="S12" i="1"/>
  <c r="S25" i="1"/>
  <c r="S28" i="1" s="1"/>
  <c r="S22" i="1"/>
  <c r="S14" i="1"/>
  <c r="S6" i="1"/>
  <c r="T21" i="1"/>
  <c r="T25" i="1"/>
  <c r="T28" i="1" s="1"/>
  <c r="T24" i="1"/>
  <c r="T16" i="1"/>
  <c r="T8" i="1"/>
  <c r="T26" i="1"/>
  <c r="T18" i="1"/>
  <c r="T10" i="1"/>
  <c r="T23" i="1"/>
  <c r="T15" i="1"/>
  <c r="T7" i="1"/>
  <c r="T13" i="1"/>
  <c r="T20" i="1"/>
  <c r="T12" i="1"/>
  <c r="T9" i="1"/>
  <c r="T22" i="1"/>
  <c r="T14" i="1"/>
  <c r="T6" i="1"/>
  <c r="T5" i="1"/>
  <c r="T17" i="1"/>
  <c r="T27" i="1"/>
  <c r="T19" i="1"/>
  <c r="T11" i="1"/>
  <c r="R22" i="1"/>
  <c r="R14" i="1"/>
  <c r="R6" i="1"/>
  <c r="R19" i="1"/>
  <c r="R8" i="1"/>
  <c r="R11" i="1"/>
  <c r="R24" i="1"/>
  <c r="R16" i="1"/>
  <c r="R21" i="1"/>
  <c r="R13" i="1"/>
  <c r="R5" i="1"/>
  <c r="R27" i="1"/>
  <c r="R26" i="1"/>
  <c r="R18" i="1"/>
  <c r="R10" i="1"/>
  <c r="R15" i="1"/>
  <c r="R20" i="1"/>
  <c r="R12" i="1"/>
  <c r="R23" i="1"/>
  <c r="R7" i="1"/>
  <c r="R25" i="1"/>
  <c r="R28" i="1" s="1"/>
  <c r="R17" i="1"/>
  <c r="R9" i="1"/>
  <c r="Q6" i="1"/>
  <c r="Q18" i="1"/>
  <c r="Q25" i="1"/>
  <c r="Q28" i="1" s="1"/>
  <c r="Q11" i="1"/>
  <c r="Q22" i="1"/>
  <c r="Q8" i="1"/>
  <c r="Q19" i="1"/>
  <c r="Q5" i="1"/>
  <c r="Q9" i="1"/>
  <c r="Q23" i="1"/>
  <c r="Q27" i="1"/>
  <c r="Q26" i="1"/>
  <c r="Q10" i="1"/>
  <c r="Q7" i="1"/>
  <c r="Q14" i="1"/>
  <c r="Q15" i="1"/>
  <c r="Q20" i="1"/>
  <c r="Q21" i="1"/>
  <c r="Q17" i="1"/>
  <c r="Q13" i="1"/>
  <c r="Q16" i="1"/>
  <c r="Q24" i="1"/>
  <c r="Q12" i="1"/>
  <c r="U28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<sst xmlns="http://schemas.openxmlformats.org/spreadsheetml/2006/main" count="321" uniqueCount="102">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</sst>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7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8" fillId="0" borderId="0" xfId="0" applyNumberFormat="1" applyFo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15" fillId="5" borderId="3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2" borderId="7" xfId="3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3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23"/>
  </cols>
  <sheetData>
    <row r="1" spans="1:22" x14ac:dyDescent="0.35">
      <c r="L1" s="64" t="s">
        <v>68</v>
      </c>
      <c r="M1" s="64"/>
      <c r="N1" s="64"/>
      <c r="O1" s="6">
        <v>1.4999999999999999E-2</v>
      </c>
      <c r="P1" s="6"/>
      <c r="Q1" s="65" t="s">
        <v>77</v>
      </c>
      <c r="R1" s="65"/>
      <c r="S1" s="65"/>
      <c r="T1" s="65"/>
      <c r="U1" s="65"/>
    </row>
    <row r="2" spans="1:22" ht="21.5" thickBot="1" x14ac:dyDescent="0.55000000000000004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46"/>
      <c r="L2" s="28"/>
      <c r="N2" s="27" t="s">
        <v>62</v>
      </c>
      <c r="O2" s="27"/>
      <c r="P2" s="20"/>
      <c r="Q2" s="17">
        <v>0.15</v>
      </c>
      <c r="R2" s="17">
        <v>0.6</v>
      </c>
      <c r="S2" s="17">
        <v>0.25</v>
      </c>
      <c r="T2" s="17">
        <v>0.125</v>
      </c>
      <c r="U2" s="18">
        <f>O1</f>
        <v>1.4999999999999999E-2</v>
      </c>
      <c r="V2" s="16"/>
    </row>
    <row r="3" spans="1:22" x14ac:dyDescent="0.35">
      <c r="A3" s="9" t="s">
        <v>0</v>
      </c>
      <c r="B3" s="10" t="s">
        <v>2</v>
      </c>
      <c r="C3" s="10" t="s">
        <v>4</v>
      </c>
      <c r="D3" s="10" t="s">
        <v>2</v>
      </c>
      <c r="E3" s="10" t="s">
        <v>4</v>
      </c>
      <c r="F3" s="10" t="s">
        <v>6</v>
      </c>
      <c r="G3" s="10" t="s">
        <v>79</v>
      </c>
      <c r="H3" s="10" t="s">
        <v>81</v>
      </c>
      <c r="I3" s="10" t="s">
        <v>2</v>
      </c>
      <c r="J3" s="10" t="s">
        <v>83</v>
      </c>
      <c r="K3" s="11"/>
      <c r="L3" s="29"/>
      <c r="M3" s="11" t="s">
        <v>84</v>
      </c>
      <c r="N3" s="11" t="s">
        <v>58</v>
      </c>
      <c r="O3" s="11" t="s">
        <v>60</v>
      </c>
      <c r="P3" s="11"/>
      <c r="Q3" s="21" t="s">
        <v>69</v>
      </c>
      <c r="R3" s="21" t="s">
        <v>71</v>
      </c>
      <c r="S3" s="21" t="s">
        <v>73</v>
      </c>
      <c r="T3" s="21" t="s">
        <v>75</v>
      </c>
      <c r="U3" s="21" t="s">
        <v>76</v>
      </c>
      <c r="V3" s="21" t="s">
        <v>76</v>
      </c>
    </row>
    <row r="4" spans="1:22" ht="15" thickBot="1" x14ac:dyDescent="0.4">
      <c r="A4" s="12" t="s">
        <v>1</v>
      </c>
      <c r="B4" s="13" t="s">
        <v>3</v>
      </c>
      <c r="C4" s="13" t="s">
        <v>3</v>
      </c>
      <c r="D4" s="13" t="s">
        <v>5</v>
      </c>
      <c r="E4" s="13" t="s">
        <v>5</v>
      </c>
      <c r="F4" s="13" t="s">
        <v>3</v>
      </c>
      <c r="G4" s="13" t="s">
        <v>80</v>
      </c>
      <c r="H4" s="13" t="s">
        <v>80</v>
      </c>
      <c r="I4" s="13" t="s">
        <v>82</v>
      </c>
      <c r="J4" s="13" t="s">
        <v>80</v>
      </c>
      <c r="K4" s="11"/>
      <c r="L4" s="29"/>
      <c r="M4" s="11" t="s">
        <v>85</v>
      </c>
      <c r="N4" s="11" t="s">
        <v>59</v>
      </c>
      <c r="O4" s="11" t="s">
        <v>61</v>
      </c>
      <c r="P4" s="11"/>
      <c r="Q4" s="21" t="s">
        <v>70</v>
      </c>
      <c r="R4" s="21" t="s">
        <v>72</v>
      </c>
      <c r="S4" s="21" t="s">
        <v>74</v>
      </c>
      <c r="T4" s="21" t="s">
        <v>74</v>
      </c>
      <c r="U4" s="21" t="s">
        <v>5</v>
      </c>
      <c r="V4" s="21" t="s">
        <v>78</v>
      </c>
    </row>
    <row r="5" spans="1:22" ht="15" thickBot="1" x14ac:dyDescent="0.4">
      <c r="A5" s="44" t="s">
        <v>7</v>
      </c>
      <c r="B5" s="1">
        <v>383899</v>
      </c>
      <c r="C5" s="2"/>
      <c r="D5" s="1">
        <v>30281</v>
      </c>
      <c r="E5" s="2"/>
      <c r="F5" s="1">
        <v>284780</v>
      </c>
      <c r="G5" s="1">
        <v>19734</v>
      </c>
      <c r="H5" s="1">
        <v>1557</v>
      </c>
      <c r="I5" s="1">
        <v>2293730</v>
      </c>
      <c r="J5" s="1">
        <v>117908</v>
      </c>
      <c r="K5" s="7"/>
      <c r="L5" s="8"/>
      <c r="M5" s="26">
        <f t="shared" ref="M5" si="0">D5/B5</f>
        <v>7.8877517263655286E-2</v>
      </c>
      <c r="N5" s="4">
        <f t="shared" ref="N5" si="1">D5/$O$1</f>
        <v>2018733.3333333335</v>
      </c>
      <c r="O5" s="5">
        <f t="shared" ref="O5" si="2">ABS(F5-N5)/N5</f>
        <v>0.85893134308642383</v>
      </c>
      <c r="P5" s="5"/>
      <c r="Q5" s="22">
        <f t="shared" ref="Q5" si="3">$Q$2*$N5</f>
        <v>302810</v>
      </c>
      <c r="R5" s="22">
        <f t="shared" ref="R5" si="4">$R$2*$N5</f>
        <v>1211240</v>
      </c>
      <c r="S5" s="22">
        <f t="shared" ref="S5" si="5">$S$2*$N5</f>
        <v>504683.33333333337</v>
      </c>
      <c r="T5" s="22">
        <f t="shared" ref="T5" si="6">$T$2*$N5</f>
        <v>252341.66666666669</v>
      </c>
      <c r="U5" s="22">
        <f t="shared" ref="U5" si="7">$U$2*$N5</f>
        <v>30281</v>
      </c>
      <c r="V5" s="19">
        <f t="shared" ref="V5" si="8">N5-U5</f>
        <v>1988452.3333333335</v>
      </c>
    </row>
    <row r="6" spans="1:22" ht="15" thickBot="1" x14ac:dyDescent="0.4">
      <c r="A6" s="44" t="s">
        <v>8</v>
      </c>
      <c r="B6" s="1">
        <v>164519</v>
      </c>
      <c r="C6" s="2"/>
      <c r="D6" s="1">
        <v>12006</v>
      </c>
      <c r="E6" s="2"/>
      <c r="F6" s="1">
        <v>130550</v>
      </c>
      <c r="G6" s="1">
        <v>18522</v>
      </c>
      <c r="H6" s="1">
        <v>1352</v>
      </c>
      <c r="I6" s="1">
        <v>857729</v>
      </c>
      <c r="J6" s="1">
        <v>96567</v>
      </c>
      <c r="K6" s="7"/>
      <c r="L6" s="8"/>
      <c r="M6" s="26">
        <f t="shared" ref="M6:M27" si="9">D6/B6</f>
        <v>7.2976373549559631E-2</v>
      </c>
      <c r="N6" s="4">
        <f t="shared" ref="N6:N28" si="10">D6/$O$1</f>
        <v>800400</v>
      </c>
      <c r="O6" s="5">
        <f t="shared" ref="O6:O28" si="11">ABS(F6-N6)/N6</f>
        <v>0.83689405297351327</v>
      </c>
      <c r="P6" s="5"/>
      <c r="Q6" s="22">
        <f t="shared" ref="Q6:Q27" si="12">$Q$2*$N6</f>
        <v>120060</v>
      </c>
      <c r="R6" s="22">
        <f t="shared" ref="R6:R27" si="13">$R$2*$N6</f>
        <v>480240</v>
      </c>
      <c r="S6" s="22">
        <f t="shared" ref="S6:S27" si="14">$S$2*$N6</f>
        <v>200100</v>
      </c>
      <c r="T6" s="22">
        <f t="shared" ref="T6:T27" si="15">$T$2*$N6</f>
        <v>100050</v>
      </c>
      <c r="U6" s="22">
        <f t="shared" ref="U6:U27" si="16">$U$2*$N6</f>
        <v>12006</v>
      </c>
      <c r="V6" s="19">
        <f t="shared" ref="V6:V27" si="17">N6-U6</f>
        <v>788394</v>
      </c>
    </row>
    <row r="7" spans="1:22" ht="15" thickBot="1" x14ac:dyDescent="0.4">
      <c r="A7" s="44" t="s">
        <v>12</v>
      </c>
      <c r="B7" s="1">
        <v>124759</v>
      </c>
      <c r="C7" s="2"/>
      <c r="D7" s="1">
        <v>5736</v>
      </c>
      <c r="E7" s="2"/>
      <c r="F7" s="1">
        <v>53059</v>
      </c>
      <c r="G7" s="1">
        <v>9845</v>
      </c>
      <c r="H7" s="2">
        <v>453</v>
      </c>
      <c r="I7" s="1">
        <v>982016</v>
      </c>
      <c r="J7" s="1">
        <v>77496</v>
      </c>
      <c r="K7" s="7"/>
      <c r="L7" s="8"/>
      <c r="M7" s="26">
        <f t="shared" si="9"/>
        <v>4.5976642967641611E-2</v>
      </c>
      <c r="N7" s="4">
        <f t="shared" si="10"/>
        <v>382400</v>
      </c>
      <c r="O7" s="5">
        <f t="shared" si="11"/>
        <v>0.86124738493723851</v>
      </c>
      <c r="P7" s="5"/>
      <c r="Q7" s="22">
        <f t="shared" si="12"/>
        <v>57360</v>
      </c>
      <c r="R7" s="22">
        <f t="shared" si="13"/>
        <v>229440</v>
      </c>
      <c r="S7" s="22">
        <f t="shared" si="14"/>
        <v>95600</v>
      </c>
      <c r="T7" s="22">
        <f t="shared" si="15"/>
        <v>47800</v>
      </c>
      <c r="U7" s="22">
        <f t="shared" si="16"/>
        <v>5736</v>
      </c>
      <c r="V7" s="19">
        <f t="shared" si="17"/>
        <v>376664</v>
      </c>
    </row>
    <row r="8" spans="1:22" ht="15" thickBot="1" x14ac:dyDescent="0.4">
      <c r="A8" s="44" t="s">
        <v>10</v>
      </c>
      <c r="B8" s="1">
        <v>122808</v>
      </c>
      <c r="C8" s="2"/>
      <c r="D8" s="1">
        <v>4484</v>
      </c>
      <c r="E8" s="2"/>
      <c r="F8" s="1">
        <v>88631</v>
      </c>
      <c r="G8" s="1">
        <v>3108</v>
      </c>
      <c r="H8" s="2">
        <v>113</v>
      </c>
      <c r="I8" s="1">
        <v>2182671</v>
      </c>
      <c r="J8" s="1">
        <v>55240</v>
      </c>
      <c r="K8" s="7"/>
      <c r="L8" s="8"/>
      <c r="M8" s="26">
        <f t="shared" si="9"/>
        <v>3.6512279330336787E-2</v>
      </c>
      <c r="N8" s="4">
        <f t="shared" si="10"/>
        <v>298933.33333333337</v>
      </c>
      <c r="O8" s="5">
        <f t="shared" si="11"/>
        <v>0.70350914362176631</v>
      </c>
      <c r="P8" s="5"/>
      <c r="Q8" s="22">
        <f t="shared" si="12"/>
        <v>44840.000000000007</v>
      </c>
      <c r="R8" s="22">
        <f t="shared" si="13"/>
        <v>179360.00000000003</v>
      </c>
      <c r="S8" s="22">
        <f t="shared" si="14"/>
        <v>74733.333333333343</v>
      </c>
      <c r="T8" s="22">
        <f t="shared" si="15"/>
        <v>37366.666666666672</v>
      </c>
      <c r="U8" s="22">
        <f t="shared" si="16"/>
        <v>4484</v>
      </c>
      <c r="V8" s="19">
        <f t="shared" si="17"/>
        <v>294449.33333333337</v>
      </c>
    </row>
    <row r="9" spans="1:22" ht="15" thickBot="1" x14ac:dyDescent="0.4">
      <c r="A9" s="44" t="s">
        <v>17</v>
      </c>
      <c r="B9" s="1">
        <v>102063</v>
      </c>
      <c r="C9" s="2"/>
      <c r="D9" s="1">
        <v>7201</v>
      </c>
      <c r="E9" s="2"/>
      <c r="F9" s="1">
        <v>16754</v>
      </c>
      <c r="G9" s="1">
        <v>14808</v>
      </c>
      <c r="H9" s="1">
        <v>1045</v>
      </c>
      <c r="I9" s="1">
        <v>669684</v>
      </c>
      <c r="J9" s="1">
        <v>97161</v>
      </c>
      <c r="K9" s="8"/>
      <c r="L9" s="8"/>
      <c r="M9" s="26">
        <f t="shared" si="9"/>
        <v>7.0554461460078585E-2</v>
      </c>
      <c r="N9" s="4">
        <f t="shared" si="10"/>
        <v>480066.66666666669</v>
      </c>
      <c r="O9" s="5">
        <f t="shared" si="11"/>
        <v>0.96510068046104713</v>
      </c>
      <c r="P9" s="5"/>
      <c r="Q9" s="22">
        <f t="shared" si="12"/>
        <v>72010</v>
      </c>
      <c r="R9" s="22">
        <f t="shared" si="13"/>
        <v>288040</v>
      </c>
      <c r="S9" s="22">
        <f t="shared" si="14"/>
        <v>120016.66666666667</v>
      </c>
      <c r="T9" s="22">
        <f t="shared" si="15"/>
        <v>60008.333333333336</v>
      </c>
      <c r="U9" s="22">
        <f t="shared" si="16"/>
        <v>7201</v>
      </c>
      <c r="V9" s="19">
        <f t="shared" si="17"/>
        <v>472865.66666666669</v>
      </c>
    </row>
    <row r="10" spans="1:22" ht="15" thickBot="1" x14ac:dyDescent="0.4">
      <c r="A10" s="44" t="s">
        <v>19</v>
      </c>
      <c r="B10" s="1">
        <v>78433</v>
      </c>
      <c r="C10" s="2"/>
      <c r="D10" s="1">
        <v>5883</v>
      </c>
      <c r="E10" s="2"/>
      <c r="F10" s="1">
        <v>21530</v>
      </c>
      <c r="G10" s="1">
        <v>6127</v>
      </c>
      <c r="H10" s="2">
        <v>460</v>
      </c>
      <c r="I10" s="1">
        <v>508989</v>
      </c>
      <c r="J10" s="1">
        <v>39759</v>
      </c>
      <c r="K10" s="7"/>
      <c r="L10" s="8"/>
      <c r="M10" s="26">
        <f t="shared" si="9"/>
        <v>7.5006693611107567E-2</v>
      </c>
      <c r="N10" s="4">
        <f t="shared" si="10"/>
        <v>392200</v>
      </c>
      <c r="O10" s="5">
        <f t="shared" si="11"/>
        <v>0.94510453850076492</v>
      </c>
      <c r="P10" s="5"/>
      <c r="Q10" s="22">
        <f t="shared" si="12"/>
        <v>58830</v>
      </c>
      <c r="R10" s="22">
        <f t="shared" si="13"/>
        <v>235320</v>
      </c>
      <c r="S10" s="22">
        <f t="shared" si="14"/>
        <v>98050</v>
      </c>
      <c r="T10" s="22">
        <f t="shared" si="15"/>
        <v>49025</v>
      </c>
      <c r="U10" s="22">
        <f t="shared" si="16"/>
        <v>5883</v>
      </c>
      <c r="V10" s="19">
        <f t="shared" si="17"/>
        <v>386317</v>
      </c>
    </row>
    <row r="11" spans="1:22" ht="15" thickBot="1" x14ac:dyDescent="0.4">
      <c r="A11" s="44" t="s">
        <v>15</v>
      </c>
      <c r="B11" s="1">
        <v>71206</v>
      </c>
      <c r="C11" s="2"/>
      <c r="D11" s="1">
        <v>1800</v>
      </c>
      <c r="E11" s="2"/>
      <c r="F11" s="1">
        <v>22549</v>
      </c>
      <c r="G11" s="1">
        <v>2456</v>
      </c>
      <c r="H11" s="2">
        <v>62</v>
      </c>
      <c r="I11" s="1">
        <v>1174948</v>
      </c>
      <c r="J11" s="1">
        <v>40521</v>
      </c>
      <c r="K11" s="7"/>
      <c r="L11" s="8"/>
      <c r="M11" s="26">
        <f t="shared" si="9"/>
        <v>2.5278768643091875E-2</v>
      </c>
      <c r="N11" s="4">
        <f t="shared" si="10"/>
        <v>120000</v>
      </c>
      <c r="O11" s="5">
        <f t="shared" si="11"/>
        <v>0.81209166666666666</v>
      </c>
      <c r="P11" s="5"/>
      <c r="Q11" s="22">
        <f t="shared" si="12"/>
        <v>18000</v>
      </c>
      <c r="R11" s="22">
        <f t="shared" si="13"/>
        <v>72000</v>
      </c>
      <c r="S11" s="22">
        <f t="shared" si="14"/>
        <v>30000</v>
      </c>
      <c r="T11" s="22">
        <f t="shared" si="15"/>
        <v>15000</v>
      </c>
      <c r="U11" s="22">
        <f t="shared" si="16"/>
        <v>1800</v>
      </c>
      <c r="V11" s="19">
        <f t="shared" si="17"/>
        <v>118200</v>
      </c>
    </row>
    <row r="12" spans="1:22" ht="15" thickBot="1" x14ac:dyDescent="0.4">
      <c r="A12" s="44" t="s">
        <v>13</v>
      </c>
      <c r="B12" s="1">
        <v>60183</v>
      </c>
      <c r="C12" s="2"/>
      <c r="D12" s="1">
        <v>2610</v>
      </c>
      <c r="E12" s="2"/>
      <c r="F12" s="1">
        <v>47400</v>
      </c>
      <c r="G12" s="1">
        <v>2802</v>
      </c>
      <c r="H12" s="2">
        <v>122</v>
      </c>
      <c r="I12" s="1">
        <v>1107952</v>
      </c>
      <c r="J12" s="1">
        <v>51586</v>
      </c>
      <c r="K12" s="7"/>
      <c r="L12" s="8"/>
      <c r="M12" s="26">
        <f t="shared" si="9"/>
        <v>4.3367728428293707E-2</v>
      </c>
      <c r="N12" s="4">
        <f t="shared" si="10"/>
        <v>174000</v>
      </c>
      <c r="O12" s="5">
        <f t="shared" si="11"/>
        <v>0.72758620689655173</v>
      </c>
      <c r="P12" s="5"/>
      <c r="Q12" s="22">
        <f t="shared" si="12"/>
        <v>26100</v>
      </c>
      <c r="R12" s="22">
        <f t="shared" si="13"/>
        <v>104400</v>
      </c>
      <c r="S12" s="22">
        <f t="shared" si="14"/>
        <v>43500</v>
      </c>
      <c r="T12" s="22">
        <f t="shared" si="15"/>
        <v>21750</v>
      </c>
      <c r="U12" s="22">
        <f t="shared" si="16"/>
        <v>2610</v>
      </c>
      <c r="V12" s="19">
        <f t="shared" si="17"/>
        <v>171390</v>
      </c>
    </row>
    <row r="13" spans="1:22" ht="15" thickBot="1" x14ac:dyDescent="0.4">
      <c r="A13" s="3" t="s">
        <v>11</v>
      </c>
      <c r="B13" s="1">
        <v>58241</v>
      </c>
      <c r="C13" s="2"/>
      <c r="D13" s="1">
        <v>5595</v>
      </c>
      <c r="E13" s="2"/>
      <c r="F13" s="1">
        <v>14547</v>
      </c>
      <c r="G13" s="1">
        <v>5832</v>
      </c>
      <c r="H13" s="2">
        <v>560</v>
      </c>
      <c r="I13" s="1">
        <v>608983</v>
      </c>
      <c r="J13" s="1">
        <v>60978</v>
      </c>
      <c r="K13" s="7"/>
      <c r="L13" s="8"/>
      <c r="M13" s="26">
        <f t="shared" si="9"/>
        <v>9.6066345014680379E-2</v>
      </c>
      <c r="N13" s="4">
        <f t="shared" si="10"/>
        <v>373000</v>
      </c>
      <c r="O13" s="5">
        <f t="shared" si="11"/>
        <v>0.96099999999999997</v>
      </c>
      <c r="P13" s="5"/>
      <c r="Q13" s="22">
        <f t="shared" si="12"/>
        <v>55950</v>
      </c>
      <c r="R13" s="22">
        <f t="shared" si="13"/>
        <v>223800</v>
      </c>
      <c r="S13" s="22">
        <f t="shared" si="14"/>
        <v>93250</v>
      </c>
      <c r="T13" s="22">
        <f t="shared" si="15"/>
        <v>46625</v>
      </c>
      <c r="U13" s="22">
        <f t="shared" si="16"/>
        <v>5595</v>
      </c>
      <c r="V13" s="19">
        <f t="shared" si="17"/>
        <v>367405</v>
      </c>
    </row>
    <row r="14" spans="1:22" ht="15" thickBot="1" x14ac:dyDescent="0.4">
      <c r="A14" s="3" t="s">
        <v>26</v>
      </c>
      <c r="B14" s="1">
        <v>55858</v>
      </c>
      <c r="C14" s="2"/>
      <c r="D14" s="1">
        <v>2668</v>
      </c>
      <c r="E14" s="2"/>
      <c r="F14" s="1">
        <v>49205</v>
      </c>
      <c r="G14" s="1">
        <v>9239</v>
      </c>
      <c r="H14" s="2">
        <v>441</v>
      </c>
      <c r="I14" s="1">
        <v>392240</v>
      </c>
      <c r="J14" s="1">
        <v>64879</v>
      </c>
      <c r="K14" s="8"/>
      <c r="L14" s="8"/>
      <c r="M14" s="26">
        <f t="shared" si="9"/>
        <v>4.776397293136167E-2</v>
      </c>
      <c r="N14" s="4">
        <f t="shared" si="10"/>
        <v>177866.66666666669</v>
      </c>
      <c r="O14" s="5">
        <f t="shared" si="11"/>
        <v>0.72336019490254877</v>
      </c>
      <c r="P14" s="5"/>
      <c r="Q14" s="22">
        <f t="shared" si="12"/>
        <v>26680.000000000004</v>
      </c>
      <c r="R14" s="22">
        <f t="shared" si="13"/>
        <v>106720.00000000001</v>
      </c>
      <c r="S14" s="22">
        <f t="shared" si="14"/>
        <v>44466.666666666672</v>
      </c>
      <c r="T14" s="22">
        <f t="shared" si="15"/>
        <v>22233.333333333336</v>
      </c>
      <c r="U14" s="22">
        <f t="shared" si="16"/>
        <v>2668</v>
      </c>
      <c r="V14" s="19">
        <f t="shared" si="17"/>
        <v>175198.66666666669</v>
      </c>
    </row>
    <row r="15" spans="1:22" ht="15" thickBot="1" x14ac:dyDescent="0.4">
      <c r="A15" s="3" t="s">
        <v>16</v>
      </c>
      <c r="B15" s="1">
        <v>49847</v>
      </c>
      <c r="C15" s="2"/>
      <c r="D15" s="1">
        <v>2147</v>
      </c>
      <c r="E15" s="2"/>
      <c r="F15" s="1">
        <v>46842</v>
      </c>
      <c r="G15" s="1">
        <v>4695</v>
      </c>
      <c r="H15" s="2">
        <v>202</v>
      </c>
      <c r="I15" s="1">
        <v>590957</v>
      </c>
      <c r="J15" s="1">
        <v>55659</v>
      </c>
      <c r="K15" s="8"/>
      <c r="L15" s="8"/>
      <c r="M15" s="26">
        <f t="shared" si="9"/>
        <v>4.3071799707103738E-2</v>
      </c>
      <c r="N15" s="4">
        <f t="shared" si="10"/>
        <v>143133.33333333334</v>
      </c>
      <c r="O15" s="5">
        <f t="shared" si="11"/>
        <v>0.67273870517000467</v>
      </c>
      <c r="P15" s="5"/>
      <c r="Q15" s="22">
        <f t="shared" si="12"/>
        <v>21470</v>
      </c>
      <c r="R15" s="22">
        <f t="shared" si="13"/>
        <v>85880</v>
      </c>
      <c r="S15" s="22">
        <f t="shared" si="14"/>
        <v>35783.333333333336</v>
      </c>
      <c r="T15" s="22">
        <f t="shared" si="15"/>
        <v>17891.666666666668</v>
      </c>
      <c r="U15" s="22">
        <f t="shared" si="16"/>
        <v>2147</v>
      </c>
      <c r="V15" s="19">
        <f t="shared" si="17"/>
        <v>140986.33333333334</v>
      </c>
    </row>
    <row r="16" spans="1:22" ht="15" thickBot="1" x14ac:dyDescent="0.4">
      <c r="A16" s="3" t="s">
        <v>29</v>
      </c>
      <c r="B16" s="1">
        <v>47856</v>
      </c>
      <c r="C16" s="2"/>
      <c r="D16" s="1">
        <v>1445</v>
      </c>
      <c r="E16" s="2"/>
      <c r="F16" s="1">
        <v>40127</v>
      </c>
      <c r="G16" s="1">
        <v>5607</v>
      </c>
      <c r="H16" s="2">
        <v>169</v>
      </c>
      <c r="I16" s="1">
        <v>394066</v>
      </c>
      <c r="J16" s="1">
        <v>46168</v>
      </c>
      <c r="K16" s="7"/>
      <c r="L16" s="8"/>
      <c r="M16" s="26">
        <f t="shared" si="9"/>
        <v>3.0194750919424942E-2</v>
      </c>
      <c r="N16" s="4">
        <f t="shared" si="10"/>
        <v>96333.333333333343</v>
      </c>
      <c r="O16" s="5">
        <f t="shared" si="11"/>
        <v>0.58345674740484432</v>
      </c>
      <c r="P16" s="5"/>
      <c r="Q16" s="22">
        <f t="shared" si="12"/>
        <v>14450.000000000002</v>
      </c>
      <c r="R16" s="22">
        <f t="shared" si="13"/>
        <v>57800.000000000007</v>
      </c>
      <c r="S16" s="22">
        <f t="shared" si="14"/>
        <v>24083.333333333336</v>
      </c>
      <c r="T16" s="22">
        <f t="shared" si="15"/>
        <v>12041.666666666668</v>
      </c>
      <c r="U16" s="22">
        <f t="shared" si="16"/>
        <v>1445</v>
      </c>
      <c r="V16" s="19">
        <f t="shared" si="17"/>
        <v>94888.333333333343</v>
      </c>
    </row>
    <row r="17" spans="1:22" ht="15" thickBot="1" x14ac:dyDescent="0.4">
      <c r="A17" s="3" t="s">
        <v>23</v>
      </c>
      <c r="B17" s="1">
        <v>43239</v>
      </c>
      <c r="C17" s="2"/>
      <c r="D17" s="1">
        <v>4007</v>
      </c>
      <c r="E17" s="2"/>
      <c r="F17" s="1">
        <v>31543</v>
      </c>
      <c r="G17" s="1">
        <v>12128</v>
      </c>
      <c r="H17" s="1">
        <v>1124</v>
      </c>
      <c r="I17" s="1">
        <v>281525</v>
      </c>
      <c r="J17" s="1">
        <v>78963</v>
      </c>
      <c r="K17" s="8"/>
      <c r="L17" s="8"/>
      <c r="M17" s="26">
        <f t="shared" si="9"/>
        <v>9.2670968338768242E-2</v>
      </c>
      <c r="N17" s="4">
        <f t="shared" si="10"/>
        <v>267133.33333333337</v>
      </c>
      <c r="O17" s="5">
        <f t="shared" si="11"/>
        <v>0.88192038931869232</v>
      </c>
      <c r="P17" s="5"/>
      <c r="Q17" s="22">
        <f t="shared" si="12"/>
        <v>40070.000000000007</v>
      </c>
      <c r="R17" s="22">
        <f t="shared" si="13"/>
        <v>160280.00000000003</v>
      </c>
      <c r="S17" s="22">
        <f t="shared" si="14"/>
        <v>66783.333333333343</v>
      </c>
      <c r="T17" s="22">
        <f t="shared" si="15"/>
        <v>33391.666666666672</v>
      </c>
      <c r="U17" s="22">
        <f t="shared" si="16"/>
        <v>4007.0000000000005</v>
      </c>
      <c r="V17" s="19">
        <f t="shared" si="17"/>
        <v>263126.33333333337</v>
      </c>
    </row>
    <row r="18" spans="1:22" ht="15" thickBot="1" x14ac:dyDescent="0.4">
      <c r="A18" s="44" t="s">
        <v>14</v>
      </c>
      <c r="B18" s="1">
        <v>41562</v>
      </c>
      <c r="C18" s="2"/>
      <c r="D18" s="1">
        <v>2883</v>
      </c>
      <c r="E18" s="2"/>
      <c r="F18" s="1">
        <v>6951</v>
      </c>
      <c r="G18" s="1">
        <v>8940</v>
      </c>
      <c r="H18" s="2">
        <v>620</v>
      </c>
      <c r="I18" s="1">
        <v>411186</v>
      </c>
      <c r="J18" s="1">
        <v>88450</v>
      </c>
      <c r="K18" s="7"/>
      <c r="L18" s="8"/>
      <c r="M18" s="26">
        <f t="shared" si="9"/>
        <v>6.9366248015013718E-2</v>
      </c>
      <c r="N18" s="4">
        <f t="shared" si="10"/>
        <v>192200</v>
      </c>
      <c r="O18" s="5">
        <f t="shared" si="11"/>
        <v>0.96383454734651408</v>
      </c>
      <c r="P18" s="5"/>
      <c r="Q18" s="22">
        <f t="shared" si="12"/>
        <v>28830</v>
      </c>
      <c r="R18" s="22">
        <f t="shared" si="13"/>
        <v>115320</v>
      </c>
      <c r="S18" s="22">
        <f t="shared" si="14"/>
        <v>48050</v>
      </c>
      <c r="T18" s="22">
        <f t="shared" si="15"/>
        <v>24025</v>
      </c>
      <c r="U18" s="22">
        <f t="shared" si="16"/>
        <v>2883</v>
      </c>
      <c r="V18" s="19">
        <f t="shared" si="17"/>
        <v>189317</v>
      </c>
    </row>
    <row r="19" spans="1:22" ht="15" thickBot="1" x14ac:dyDescent="0.4">
      <c r="A19" s="44" t="s">
        <v>21</v>
      </c>
      <c r="B19" s="1">
        <v>37421</v>
      </c>
      <c r="C19" s="2"/>
      <c r="D19" s="1">
        <v>2342</v>
      </c>
      <c r="E19" s="2"/>
      <c r="F19" s="1">
        <v>27949</v>
      </c>
      <c r="G19" s="1">
        <v>3201</v>
      </c>
      <c r="H19" s="2">
        <v>200</v>
      </c>
      <c r="I19" s="1">
        <v>437251</v>
      </c>
      <c r="J19" s="1">
        <v>37407</v>
      </c>
      <c r="K19" s="7"/>
      <c r="L19" s="8"/>
      <c r="M19" s="26">
        <f t="shared" si="9"/>
        <v>6.2585179444696826E-2</v>
      </c>
      <c r="N19" s="4">
        <f t="shared" si="10"/>
        <v>156133.33333333334</v>
      </c>
      <c r="O19" s="5">
        <f t="shared" si="11"/>
        <v>0.82099274124679766</v>
      </c>
      <c r="P19" s="5"/>
      <c r="Q19" s="22">
        <f t="shared" si="12"/>
        <v>23420</v>
      </c>
      <c r="R19" s="22">
        <f t="shared" si="13"/>
        <v>93680</v>
      </c>
      <c r="S19" s="22">
        <f t="shared" si="14"/>
        <v>39033.333333333336</v>
      </c>
      <c r="T19" s="22">
        <f t="shared" si="15"/>
        <v>19516.666666666668</v>
      </c>
      <c r="U19" s="22">
        <f t="shared" si="16"/>
        <v>2342</v>
      </c>
      <c r="V19" s="19">
        <f t="shared" si="17"/>
        <v>153791.33333333334</v>
      </c>
    </row>
    <row r="20" spans="1:22" ht="15" thickBot="1" x14ac:dyDescent="0.4">
      <c r="A20" s="3" t="s">
        <v>27</v>
      </c>
      <c r="B20" s="1">
        <v>36096</v>
      </c>
      <c r="C20" s="2"/>
      <c r="D20" s="1">
        <v>2231</v>
      </c>
      <c r="E20" s="2"/>
      <c r="F20" s="1">
        <v>10158</v>
      </c>
      <c r="G20" s="1">
        <v>5362</v>
      </c>
      <c r="H20" s="2">
        <v>331</v>
      </c>
      <c r="I20" s="1">
        <v>285234</v>
      </c>
      <c r="J20" s="1">
        <v>42368</v>
      </c>
      <c r="K20" s="7"/>
      <c r="L20" s="8"/>
      <c r="M20" s="26">
        <f t="shared" si="9"/>
        <v>6.1807402482269506E-2</v>
      </c>
      <c r="N20" s="4">
        <f t="shared" si="10"/>
        <v>148733.33333333334</v>
      </c>
      <c r="O20" s="5">
        <f t="shared" si="11"/>
        <v>0.93170327207530257</v>
      </c>
      <c r="P20" s="5"/>
      <c r="Q20" s="22">
        <f t="shared" si="12"/>
        <v>22310</v>
      </c>
      <c r="R20" s="22">
        <f t="shared" si="13"/>
        <v>89240</v>
      </c>
      <c r="S20" s="22">
        <f t="shared" si="14"/>
        <v>37183.333333333336</v>
      </c>
      <c r="T20" s="22">
        <f t="shared" si="15"/>
        <v>18591.666666666668</v>
      </c>
      <c r="U20" s="22">
        <f t="shared" si="16"/>
        <v>2231</v>
      </c>
      <c r="V20" s="19">
        <f t="shared" si="17"/>
        <v>146502.33333333334</v>
      </c>
    </row>
    <row r="21" spans="1:22" ht="15" thickBot="1" x14ac:dyDescent="0.4">
      <c r="A21" s="3" t="s">
        <v>24</v>
      </c>
      <c r="B21" s="1">
        <v>32074</v>
      </c>
      <c r="C21" s="2"/>
      <c r="D21" s="1">
        <v>1006</v>
      </c>
      <c r="E21" s="2"/>
      <c r="F21" s="1">
        <v>12208</v>
      </c>
      <c r="G21" s="1">
        <v>3058</v>
      </c>
      <c r="H21" s="2">
        <v>96</v>
      </c>
      <c r="I21" s="1">
        <v>468302</v>
      </c>
      <c r="J21" s="1">
        <v>44651</v>
      </c>
      <c r="K21" s="7"/>
      <c r="L21" s="8"/>
      <c r="M21" s="26">
        <f t="shared" si="9"/>
        <v>3.1364968510319884E-2</v>
      </c>
      <c r="N21" s="4">
        <f t="shared" si="10"/>
        <v>67066.666666666672</v>
      </c>
      <c r="O21" s="5">
        <f t="shared" si="11"/>
        <v>0.8179721669980119</v>
      </c>
      <c r="P21" s="5"/>
      <c r="Q21" s="22">
        <f t="shared" si="12"/>
        <v>10060</v>
      </c>
      <c r="R21" s="22">
        <f t="shared" si="13"/>
        <v>40240</v>
      </c>
      <c r="S21" s="22">
        <f t="shared" si="14"/>
        <v>16766.666666666668</v>
      </c>
      <c r="T21" s="22">
        <f t="shared" si="15"/>
        <v>8383.3333333333339</v>
      </c>
      <c r="U21" s="22">
        <f t="shared" si="16"/>
        <v>1006</v>
      </c>
      <c r="V21" s="19">
        <f t="shared" si="17"/>
        <v>66060.666666666672</v>
      </c>
    </row>
    <row r="22" spans="1:22" ht="15" thickBot="1" x14ac:dyDescent="0.4">
      <c r="A22" s="3" t="s">
        <v>18</v>
      </c>
      <c r="B22" s="1">
        <v>27360</v>
      </c>
      <c r="C22" s="2"/>
      <c r="D22" s="1">
        <v>1512</v>
      </c>
      <c r="E22" s="2"/>
      <c r="F22" s="1">
        <v>23621</v>
      </c>
      <c r="G22" s="1">
        <v>4751</v>
      </c>
      <c r="H22" s="2">
        <v>263</v>
      </c>
      <c r="I22" s="1">
        <v>200912</v>
      </c>
      <c r="J22" s="1">
        <v>34888</v>
      </c>
      <c r="K22" s="8"/>
      <c r="L22" s="8"/>
      <c r="M22" s="26">
        <f t="shared" si="9"/>
        <v>5.526315789473684E-2</v>
      </c>
      <c r="N22" s="4">
        <f t="shared" si="10"/>
        <v>100800</v>
      </c>
      <c r="O22" s="5">
        <f t="shared" si="11"/>
        <v>0.76566468253968256</v>
      </c>
      <c r="P22" s="5"/>
      <c r="Q22" s="22">
        <f t="shared" si="12"/>
        <v>15120</v>
      </c>
      <c r="R22" s="22">
        <f t="shared" si="13"/>
        <v>60480</v>
      </c>
      <c r="S22" s="22">
        <f t="shared" si="14"/>
        <v>25200</v>
      </c>
      <c r="T22" s="22">
        <f t="shared" si="15"/>
        <v>12600</v>
      </c>
      <c r="U22" s="22">
        <f t="shared" si="16"/>
        <v>1512</v>
      </c>
      <c r="V22" s="19">
        <f t="shared" si="17"/>
        <v>99288</v>
      </c>
    </row>
    <row r="23" spans="1:22" ht="15" thickBot="1" x14ac:dyDescent="0.4">
      <c r="A23" s="3" t="s">
        <v>32</v>
      </c>
      <c r="B23" s="1">
        <v>26273</v>
      </c>
      <c r="C23" s="2"/>
      <c r="D23" s="1">
        <v>1126</v>
      </c>
      <c r="E23" s="2"/>
      <c r="F23" s="1">
        <v>3657</v>
      </c>
      <c r="G23" s="1">
        <v>4659</v>
      </c>
      <c r="H23" s="2">
        <v>200</v>
      </c>
      <c r="I23" s="1">
        <v>275622</v>
      </c>
      <c r="J23" s="1">
        <v>48872</v>
      </c>
      <c r="K23" s="7"/>
      <c r="L23" s="8"/>
      <c r="M23" s="26">
        <f t="shared" si="9"/>
        <v>4.2857686598409016E-2</v>
      </c>
      <c r="N23" s="4">
        <f t="shared" si="10"/>
        <v>75066.666666666672</v>
      </c>
      <c r="O23" s="5">
        <f t="shared" si="11"/>
        <v>0.95128330373001779</v>
      </c>
      <c r="P23" s="5"/>
      <c r="Q23" s="22">
        <f t="shared" si="12"/>
        <v>11260</v>
      </c>
      <c r="R23" s="22">
        <f t="shared" si="13"/>
        <v>45040</v>
      </c>
      <c r="S23" s="22">
        <f t="shared" si="14"/>
        <v>18766.666666666668</v>
      </c>
      <c r="T23" s="22">
        <f t="shared" si="15"/>
        <v>9383.3333333333339</v>
      </c>
      <c r="U23" s="22">
        <f t="shared" si="16"/>
        <v>1126</v>
      </c>
      <c r="V23" s="19">
        <f t="shared" si="17"/>
        <v>73940.666666666672</v>
      </c>
    </row>
    <row r="24" spans="1:22" ht="15" thickBot="1" x14ac:dyDescent="0.4">
      <c r="A24" s="3" t="s">
        <v>20</v>
      </c>
      <c r="B24" s="1">
        <v>25120</v>
      </c>
      <c r="C24" s="2"/>
      <c r="D24" s="2">
        <v>401</v>
      </c>
      <c r="E24" s="2"/>
      <c r="F24" s="1">
        <v>8076</v>
      </c>
      <c r="G24" s="1">
        <v>3678</v>
      </c>
      <c r="H24" s="2">
        <v>59</v>
      </c>
      <c r="I24" s="1">
        <v>476138</v>
      </c>
      <c r="J24" s="1">
        <v>69721</v>
      </c>
      <c r="K24" s="7"/>
      <c r="L24" s="8"/>
      <c r="M24" s="26">
        <f t="shared" si="9"/>
        <v>1.5963375796178344E-2</v>
      </c>
      <c r="N24" s="4">
        <f t="shared" si="10"/>
        <v>26733.333333333336</v>
      </c>
      <c r="O24" s="5">
        <f t="shared" si="11"/>
        <v>0.69790523690773065</v>
      </c>
      <c r="P24" s="5"/>
      <c r="Q24" s="22">
        <f t="shared" si="12"/>
        <v>4010</v>
      </c>
      <c r="R24" s="22">
        <f t="shared" si="13"/>
        <v>16040</v>
      </c>
      <c r="S24" s="22">
        <f t="shared" si="14"/>
        <v>6683.3333333333339</v>
      </c>
      <c r="T24" s="22">
        <f t="shared" si="15"/>
        <v>3341.666666666667</v>
      </c>
      <c r="U24" s="22">
        <f t="shared" si="16"/>
        <v>401</v>
      </c>
      <c r="V24" s="19">
        <f t="shared" si="17"/>
        <v>26332.333333333336</v>
      </c>
    </row>
    <row r="25" spans="1:22" ht="15" thickBot="1" x14ac:dyDescent="0.4">
      <c r="A25" s="44" t="s">
        <v>9</v>
      </c>
      <c r="B25" s="1">
        <v>23847</v>
      </c>
      <c r="C25" s="2"/>
      <c r="D25" s="1">
        <v>1149</v>
      </c>
      <c r="E25" s="2"/>
      <c r="F25" s="1">
        <v>15366</v>
      </c>
      <c r="G25" s="1">
        <v>3132</v>
      </c>
      <c r="H25" s="2">
        <v>151</v>
      </c>
      <c r="I25" s="1">
        <v>383587</v>
      </c>
      <c r="J25" s="1">
        <v>50373</v>
      </c>
      <c r="K25" s="7"/>
      <c r="L25" s="8"/>
      <c r="M25" s="26">
        <f t="shared" si="9"/>
        <v>4.8182161278148193E-2</v>
      </c>
      <c r="N25" s="4">
        <f t="shared" si="10"/>
        <v>76600</v>
      </c>
      <c r="O25" s="5">
        <f t="shared" si="11"/>
        <v>0.79939947780678855</v>
      </c>
      <c r="P25" s="5"/>
      <c r="Q25" s="22">
        <f t="shared" si="12"/>
        <v>11490</v>
      </c>
      <c r="R25" s="22">
        <f t="shared" si="13"/>
        <v>45960</v>
      </c>
      <c r="S25" s="22">
        <f t="shared" si="14"/>
        <v>19150</v>
      </c>
      <c r="T25" s="22">
        <f t="shared" si="15"/>
        <v>9575</v>
      </c>
      <c r="U25" s="22">
        <f t="shared" si="16"/>
        <v>1149</v>
      </c>
      <c r="V25" s="19">
        <f t="shared" si="17"/>
        <v>75451</v>
      </c>
    </row>
    <row r="26" spans="1:22" ht="15" thickBot="1" x14ac:dyDescent="0.4">
      <c r="A26" s="3" t="s">
        <v>33</v>
      </c>
      <c r="B26" s="1">
        <v>22753</v>
      </c>
      <c r="C26" s="2"/>
      <c r="D26" s="2">
        <v>996</v>
      </c>
      <c r="E26" s="2"/>
      <c r="F26" s="1">
        <v>21687</v>
      </c>
      <c r="G26" s="1">
        <v>3126</v>
      </c>
      <c r="H26" s="2">
        <v>137</v>
      </c>
      <c r="I26" s="1">
        <v>350902</v>
      </c>
      <c r="J26" s="1">
        <v>48209</v>
      </c>
      <c r="K26" s="8"/>
      <c r="L26" s="8"/>
      <c r="M26" s="26">
        <f t="shared" si="9"/>
        <v>4.3774447325627387E-2</v>
      </c>
      <c r="N26" s="4">
        <f t="shared" si="10"/>
        <v>66400</v>
      </c>
      <c r="O26" s="5">
        <f t="shared" si="11"/>
        <v>0.6733885542168675</v>
      </c>
      <c r="P26" s="5"/>
      <c r="Q26" s="22">
        <f t="shared" si="12"/>
        <v>9960</v>
      </c>
      <c r="R26" s="22">
        <f t="shared" si="13"/>
        <v>39840</v>
      </c>
      <c r="S26" s="22">
        <f t="shared" si="14"/>
        <v>16600</v>
      </c>
      <c r="T26" s="22">
        <f t="shared" si="15"/>
        <v>8300</v>
      </c>
      <c r="U26" s="22">
        <f t="shared" si="16"/>
        <v>996</v>
      </c>
      <c r="V26" s="19">
        <f t="shared" si="17"/>
        <v>65404</v>
      </c>
    </row>
    <row r="27" spans="1:22" ht="15" thickBot="1" x14ac:dyDescent="0.4">
      <c r="A27" s="3" t="s">
        <v>41</v>
      </c>
      <c r="B27" s="1">
        <v>20943</v>
      </c>
      <c r="C27" s="62">
        <v>138</v>
      </c>
      <c r="D27" s="2">
        <v>589</v>
      </c>
      <c r="E27" s="63">
        <v>6</v>
      </c>
      <c r="F27" s="1">
        <v>7934</v>
      </c>
      <c r="G27" s="1">
        <v>6638</v>
      </c>
      <c r="H27" s="2">
        <v>187</v>
      </c>
      <c r="I27" s="1">
        <v>175336</v>
      </c>
      <c r="J27" s="1">
        <v>55573</v>
      </c>
      <c r="K27" s="7"/>
      <c r="L27" s="8"/>
      <c r="M27" s="26">
        <f t="shared" si="9"/>
        <v>2.8123955498257174E-2</v>
      </c>
      <c r="N27" s="4">
        <f t="shared" si="10"/>
        <v>39266.666666666672</v>
      </c>
      <c r="O27" s="5">
        <f t="shared" si="11"/>
        <v>0.79794567062818333</v>
      </c>
      <c r="P27" s="5"/>
      <c r="Q27" s="22">
        <f t="shared" si="12"/>
        <v>5890.0000000000009</v>
      </c>
      <c r="R27" s="22">
        <f t="shared" si="13"/>
        <v>23560.000000000004</v>
      </c>
      <c r="S27" s="22">
        <f t="shared" si="14"/>
        <v>9816.6666666666679</v>
      </c>
      <c r="T27" s="22">
        <f t="shared" si="15"/>
        <v>4908.3333333333339</v>
      </c>
      <c r="U27" s="22">
        <f t="shared" si="16"/>
        <v>589</v>
      </c>
      <c r="V27" s="19">
        <f t="shared" si="17"/>
        <v>38677.666666666672</v>
      </c>
    </row>
    <row r="28" spans="1:22" ht="15" thickBot="1" x14ac:dyDescent="0.4">
      <c r="A28" s="3" t="s">
        <v>22</v>
      </c>
      <c r="B28" s="1">
        <v>19892</v>
      </c>
      <c r="C28" s="2"/>
      <c r="D28" s="2">
        <v>626</v>
      </c>
      <c r="E28" s="2"/>
      <c r="F28" s="1">
        <v>6286</v>
      </c>
      <c r="G28" s="1">
        <v>3416</v>
      </c>
      <c r="H28" s="2">
        <v>108</v>
      </c>
      <c r="I28" s="1">
        <v>311259</v>
      </c>
      <c r="J28" s="1">
        <v>53459</v>
      </c>
      <c r="K28" s="7"/>
      <c r="L28" s="8"/>
      <c r="M28" s="25"/>
      <c r="N28" s="4">
        <f t="shared" si="10"/>
        <v>41733.333333333336</v>
      </c>
      <c r="O28" s="5">
        <f t="shared" si="11"/>
        <v>0.84937699680511181</v>
      </c>
      <c r="P28" s="5"/>
      <c r="Q28" s="22">
        <f>Q25*$N28</f>
        <v>479516000</v>
      </c>
      <c r="R28" s="22">
        <f>R25*$N28</f>
        <v>1918064000</v>
      </c>
      <c r="S28" s="22">
        <f>S25*$N28</f>
        <v>799193333.33333337</v>
      </c>
      <c r="T28" s="22">
        <f>T25*$N28</f>
        <v>399596666.66666669</v>
      </c>
      <c r="U28" s="22">
        <f>U25*$N28</f>
        <v>47951600</v>
      </c>
    </row>
    <row r="29" spans="1:22" ht="15" thickBot="1" x14ac:dyDescent="0.4">
      <c r="A29" s="3" t="s">
        <v>36</v>
      </c>
      <c r="B29" s="1">
        <v>19072</v>
      </c>
      <c r="C29" s="2"/>
      <c r="D29" s="2">
        <v>653</v>
      </c>
      <c r="E29" s="2"/>
      <c r="F29" s="1">
        <v>7024</v>
      </c>
      <c r="G29" s="1">
        <v>3890</v>
      </c>
      <c r="H29" s="2">
        <v>133</v>
      </c>
      <c r="I29" s="1">
        <v>235299</v>
      </c>
      <c r="J29" s="1">
        <v>47989</v>
      </c>
      <c r="K29" s="8"/>
      <c r="L29" s="8"/>
      <c r="M29" s="24"/>
      <c r="N29" s="4"/>
      <c r="O29" s="5"/>
      <c r="P29" s="5"/>
    </row>
    <row r="30" spans="1:22" ht="15" thickBot="1" x14ac:dyDescent="0.4">
      <c r="A30" s="3" t="s">
        <v>30</v>
      </c>
      <c r="B30" s="1">
        <v>16560</v>
      </c>
      <c r="C30" s="2"/>
      <c r="D30" s="2">
        <v>794</v>
      </c>
      <c r="E30" s="2"/>
      <c r="F30" s="1">
        <v>4563</v>
      </c>
      <c r="G30" s="1">
        <v>5564</v>
      </c>
      <c r="H30" s="2">
        <v>267</v>
      </c>
      <c r="I30" s="1">
        <v>192362</v>
      </c>
      <c r="J30" s="1">
        <v>64635</v>
      </c>
      <c r="K30" s="7"/>
      <c r="L30" s="8"/>
    </row>
    <row r="31" spans="1:22" ht="15" thickBot="1" x14ac:dyDescent="0.4">
      <c r="A31" s="3" t="s">
        <v>40</v>
      </c>
      <c r="B31" s="1">
        <v>15325</v>
      </c>
      <c r="C31" s="2"/>
      <c r="D31" s="2">
        <v>756</v>
      </c>
      <c r="E31" s="2"/>
      <c r="F31" s="1">
        <v>13243</v>
      </c>
      <c r="G31" s="1">
        <v>14466</v>
      </c>
      <c r="H31" s="2">
        <v>714</v>
      </c>
      <c r="I31" s="1">
        <v>165923</v>
      </c>
      <c r="J31" s="1">
        <v>156626</v>
      </c>
      <c r="K31" s="8"/>
      <c r="L31" s="8"/>
    </row>
    <row r="32" spans="1:22" ht="15" thickBot="1" x14ac:dyDescent="0.4">
      <c r="A32" s="3" t="s">
        <v>50</v>
      </c>
      <c r="B32" s="1">
        <v>15117</v>
      </c>
      <c r="C32" s="2"/>
      <c r="D32" s="2">
        <v>189</v>
      </c>
      <c r="E32" s="2"/>
      <c r="F32" s="1">
        <v>7330</v>
      </c>
      <c r="G32" s="1">
        <v>7815</v>
      </c>
      <c r="H32" s="2">
        <v>98</v>
      </c>
      <c r="I32" s="1">
        <v>114974</v>
      </c>
      <c r="J32" s="1">
        <v>59436</v>
      </c>
      <c r="K32" s="7"/>
      <c r="L32" s="8"/>
    </row>
    <row r="33" spans="1:12" ht="15" thickBot="1" x14ac:dyDescent="0.4">
      <c r="A33" s="3" t="s">
        <v>35</v>
      </c>
      <c r="B33" s="1">
        <v>14522</v>
      </c>
      <c r="C33" s="2"/>
      <c r="D33" s="2">
        <v>810</v>
      </c>
      <c r="E33" s="2"/>
      <c r="F33" s="1">
        <v>10315</v>
      </c>
      <c r="G33" s="1">
        <v>2366</v>
      </c>
      <c r="H33" s="2">
        <v>132</v>
      </c>
      <c r="I33" s="1">
        <v>245247</v>
      </c>
      <c r="J33" s="1">
        <v>39959</v>
      </c>
      <c r="K33" s="7"/>
      <c r="L33" s="8"/>
    </row>
    <row r="34" spans="1:12" ht="15" thickBot="1" x14ac:dyDescent="0.4">
      <c r="A34" s="3" t="s">
        <v>25</v>
      </c>
      <c r="B34" s="1">
        <v>13005</v>
      </c>
      <c r="C34" s="2"/>
      <c r="D34" s="2">
        <v>525</v>
      </c>
      <c r="E34" s="2"/>
      <c r="F34" s="1">
        <v>5504</v>
      </c>
      <c r="G34" s="1">
        <v>2526</v>
      </c>
      <c r="H34" s="2">
        <v>102</v>
      </c>
      <c r="I34" s="1">
        <v>238808</v>
      </c>
      <c r="J34" s="1">
        <v>46382</v>
      </c>
      <c r="K34" s="7"/>
      <c r="L34" s="8"/>
    </row>
    <row r="35" spans="1:12" ht="15" thickBot="1" x14ac:dyDescent="0.4">
      <c r="A35" s="3" t="s">
        <v>28</v>
      </c>
      <c r="B35" s="1">
        <v>10813</v>
      </c>
      <c r="C35" s="2"/>
      <c r="D35" s="2">
        <v>117</v>
      </c>
      <c r="E35" s="2"/>
      <c r="F35" s="1">
        <v>4068</v>
      </c>
      <c r="G35" s="1">
        <v>3373</v>
      </c>
      <c r="H35" s="2">
        <v>36</v>
      </c>
      <c r="I35" s="1">
        <v>227507</v>
      </c>
      <c r="J35" s="1">
        <v>70964</v>
      </c>
      <c r="K35" s="8"/>
      <c r="L35" s="8"/>
    </row>
    <row r="36" spans="1:12" ht="15" thickBot="1" x14ac:dyDescent="0.4">
      <c r="A36" s="3" t="s">
        <v>38</v>
      </c>
      <c r="B36" s="1">
        <v>10705</v>
      </c>
      <c r="C36" s="2"/>
      <c r="D36" s="2">
        <v>458</v>
      </c>
      <c r="E36" s="2"/>
      <c r="F36" s="1">
        <v>6944</v>
      </c>
      <c r="G36" s="1">
        <v>2396</v>
      </c>
      <c r="H36" s="2">
        <v>103</v>
      </c>
      <c r="I36" s="1">
        <v>262714</v>
      </c>
      <c r="J36" s="1">
        <v>58803</v>
      </c>
      <c r="K36" s="8"/>
      <c r="L36" s="8"/>
    </row>
    <row r="37" spans="1:12" ht="15" thickBot="1" x14ac:dyDescent="0.4">
      <c r="A37" s="3" t="s">
        <v>45</v>
      </c>
      <c r="B37" s="1">
        <v>10212</v>
      </c>
      <c r="C37" s="2"/>
      <c r="D37" s="2">
        <v>227</v>
      </c>
      <c r="E37" s="2"/>
      <c r="F37" s="1">
        <v>5233</v>
      </c>
      <c r="G37" s="1">
        <v>3505</v>
      </c>
      <c r="H37" s="2">
        <v>78</v>
      </c>
      <c r="I37" s="1">
        <v>108053</v>
      </c>
      <c r="J37" s="1">
        <v>37089</v>
      </c>
      <c r="K37" s="7"/>
      <c r="L37" s="8"/>
    </row>
    <row r="38" spans="1:12" ht="15" thickBot="1" x14ac:dyDescent="0.4">
      <c r="A38" s="3" t="s">
        <v>43</v>
      </c>
      <c r="B38" s="1">
        <v>9746</v>
      </c>
      <c r="C38" s="2"/>
      <c r="D38" s="2">
        <v>386</v>
      </c>
      <c r="E38" s="2"/>
      <c r="F38" s="1">
        <v>3798</v>
      </c>
      <c r="G38" s="1">
        <v>10009</v>
      </c>
      <c r="H38" s="2">
        <v>396</v>
      </c>
      <c r="I38" s="1">
        <v>65909</v>
      </c>
      <c r="J38" s="1">
        <v>67685</v>
      </c>
      <c r="K38" s="8"/>
      <c r="L38" s="8"/>
    </row>
    <row r="39" spans="1:12" ht="21.5" thickBot="1" x14ac:dyDescent="0.4">
      <c r="A39" s="3" t="s">
        <v>63</v>
      </c>
      <c r="B39" s="1">
        <v>9120</v>
      </c>
      <c r="C39" s="2"/>
      <c r="D39" s="2">
        <v>475</v>
      </c>
      <c r="E39" s="2"/>
      <c r="F39" s="1">
        <v>7507</v>
      </c>
      <c r="G39" s="1">
        <v>12922</v>
      </c>
      <c r="H39" s="2">
        <v>673</v>
      </c>
      <c r="I39" s="1">
        <v>51096</v>
      </c>
      <c r="J39" s="1">
        <v>72400</v>
      </c>
      <c r="K39" s="8"/>
      <c r="L39" s="8"/>
    </row>
    <row r="40" spans="1:12" ht="15" thickBot="1" x14ac:dyDescent="0.4">
      <c r="A40" s="3" t="s">
        <v>31</v>
      </c>
      <c r="B40" s="1">
        <v>9090</v>
      </c>
      <c r="C40" s="2"/>
      <c r="D40" s="2">
        <v>429</v>
      </c>
      <c r="E40" s="2"/>
      <c r="F40" s="1">
        <v>1843</v>
      </c>
      <c r="G40" s="1">
        <v>2951</v>
      </c>
      <c r="H40" s="2">
        <v>139</v>
      </c>
      <c r="I40" s="1">
        <v>185648</v>
      </c>
      <c r="J40" s="1">
        <v>60272</v>
      </c>
      <c r="K40" s="7"/>
      <c r="L40" s="8"/>
    </row>
    <row r="41" spans="1:12" ht="15" thickBot="1" x14ac:dyDescent="0.4">
      <c r="A41" s="3" t="s">
        <v>34</v>
      </c>
      <c r="B41" s="1">
        <v>8425</v>
      </c>
      <c r="C41" s="2"/>
      <c r="D41" s="2">
        <v>151</v>
      </c>
      <c r="E41" s="2"/>
      <c r="F41" s="1">
        <v>2355</v>
      </c>
      <c r="G41" s="1">
        <v>2792</v>
      </c>
      <c r="H41" s="2">
        <v>50</v>
      </c>
      <c r="I41" s="1">
        <v>147385</v>
      </c>
      <c r="J41" s="1">
        <v>48838</v>
      </c>
      <c r="K41" s="8"/>
      <c r="L41" s="8"/>
    </row>
    <row r="42" spans="1:12" ht="15" thickBot="1" x14ac:dyDescent="0.4">
      <c r="A42" s="3" t="s">
        <v>44</v>
      </c>
      <c r="B42" s="1">
        <v>8353</v>
      </c>
      <c r="C42" s="2"/>
      <c r="D42" s="2">
        <v>383</v>
      </c>
      <c r="E42" s="2"/>
      <c r="F42" s="1">
        <v>4855</v>
      </c>
      <c r="G42" s="1">
        <v>3984</v>
      </c>
      <c r="H42" s="2">
        <v>183</v>
      </c>
      <c r="I42" s="1">
        <v>217757</v>
      </c>
      <c r="J42" s="1">
        <v>103851</v>
      </c>
      <c r="K42" s="7"/>
      <c r="L42" s="8"/>
    </row>
    <row r="43" spans="1:12" ht="15" thickBot="1" x14ac:dyDescent="0.4">
      <c r="A43" s="3" t="s">
        <v>46</v>
      </c>
      <c r="B43" s="1">
        <v>6907</v>
      </c>
      <c r="C43" s="2"/>
      <c r="D43" s="2">
        <v>344</v>
      </c>
      <c r="E43" s="2"/>
      <c r="F43" s="2">
        <v>782</v>
      </c>
      <c r="G43" s="1">
        <v>1746</v>
      </c>
      <c r="H43" s="2">
        <v>87</v>
      </c>
      <c r="I43" s="1">
        <v>211722</v>
      </c>
      <c r="J43" s="1">
        <v>53506</v>
      </c>
      <c r="K43" s="7"/>
      <c r="L43" s="8"/>
    </row>
    <row r="44" spans="1:12" ht="15" thickBot="1" x14ac:dyDescent="0.4">
      <c r="A44" s="3" t="s">
        <v>54</v>
      </c>
      <c r="B44" s="1">
        <v>5247</v>
      </c>
      <c r="C44" s="2"/>
      <c r="D44" s="2">
        <v>64</v>
      </c>
      <c r="E44" s="2"/>
      <c r="F44" s="1">
        <v>1099</v>
      </c>
      <c r="G44" s="1">
        <v>5931</v>
      </c>
      <c r="H44" s="2">
        <v>72</v>
      </c>
      <c r="I44" s="1">
        <v>52622</v>
      </c>
      <c r="J44" s="1">
        <v>59483</v>
      </c>
      <c r="K44" s="8"/>
      <c r="L44" s="8"/>
    </row>
    <row r="45" spans="1:12" ht="15" thickBot="1" x14ac:dyDescent="0.4">
      <c r="A45" s="3" t="s">
        <v>42</v>
      </c>
      <c r="B45" s="1">
        <v>4876</v>
      </c>
      <c r="C45" s="2"/>
      <c r="D45" s="2">
        <v>273</v>
      </c>
      <c r="E45" s="2"/>
      <c r="F45" s="1">
        <v>1416</v>
      </c>
      <c r="G45" s="1">
        <v>3586</v>
      </c>
      <c r="H45" s="2">
        <v>201</v>
      </c>
      <c r="I45" s="1">
        <v>92709</v>
      </c>
      <c r="J45" s="1">
        <v>68183</v>
      </c>
      <c r="K45" s="8"/>
      <c r="L45" s="8"/>
    </row>
    <row r="46" spans="1:12" ht="15" thickBot="1" x14ac:dyDescent="0.4">
      <c r="A46" s="3" t="s">
        <v>37</v>
      </c>
      <c r="B46" s="1">
        <v>4474</v>
      </c>
      <c r="C46" s="2"/>
      <c r="D46" s="2">
        <v>159</v>
      </c>
      <c r="E46" s="2"/>
      <c r="F46" s="1">
        <v>2421</v>
      </c>
      <c r="G46" s="1">
        <v>1061</v>
      </c>
      <c r="H46" s="2">
        <v>38</v>
      </c>
      <c r="I46" s="1">
        <v>139312</v>
      </c>
      <c r="J46" s="1">
        <v>33030</v>
      </c>
      <c r="K46" s="7"/>
      <c r="L46" s="8"/>
    </row>
    <row r="47" spans="1:12" ht="15" thickBot="1" x14ac:dyDescent="0.4">
      <c r="A47" s="3" t="s">
        <v>49</v>
      </c>
      <c r="B47" s="1">
        <v>3054</v>
      </c>
      <c r="C47" s="2"/>
      <c r="D47" s="2">
        <v>83</v>
      </c>
      <c r="E47" s="2"/>
      <c r="F47" s="2">
        <v>609</v>
      </c>
      <c r="G47" s="1">
        <v>1709</v>
      </c>
      <c r="H47" s="2">
        <v>46</v>
      </c>
      <c r="I47" s="1">
        <v>53333</v>
      </c>
      <c r="J47" s="1">
        <v>29844</v>
      </c>
      <c r="K47" s="7"/>
      <c r="L47" s="8"/>
    </row>
    <row r="48" spans="1:12" ht="15" thickBot="1" x14ac:dyDescent="0.4">
      <c r="A48" s="3" t="s">
        <v>53</v>
      </c>
      <c r="B48" s="1">
        <v>2706</v>
      </c>
      <c r="C48" s="2"/>
      <c r="D48" s="2">
        <v>66</v>
      </c>
      <c r="E48" s="2"/>
      <c r="F48" s="2">
        <v>431</v>
      </c>
      <c r="G48" s="1">
        <v>3551</v>
      </c>
      <c r="H48" s="2">
        <v>87</v>
      </c>
      <c r="I48" s="1">
        <v>75744</v>
      </c>
      <c r="J48" s="1">
        <v>99393</v>
      </c>
      <c r="K48" s="8"/>
      <c r="L48" s="8"/>
    </row>
    <row r="49" spans="1:12" ht="15" thickBot="1" x14ac:dyDescent="0.4">
      <c r="A49" s="3" t="s">
        <v>39</v>
      </c>
      <c r="B49" s="1">
        <v>2446</v>
      </c>
      <c r="C49" s="2"/>
      <c r="D49" s="2">
        <v>95</v>
      </c>
      <c r="E49" s="2"/>
      <c r="F49" s="2">
        <v>612</v>
      </c>
      <c r="G49" s="1">
        <v>1820</v>
      </c>
      <c r="H49" s="2">
        <v>71</v>
      </c>
      <c r="I49" s="1">
        <v>61432</v>
      </c>
      <c r="J49" s="1">
        <v>45701</v>
      </c>
      <c r="K49" s="7"/>
      <c r="L49" s="8"/>
    </row>
    <row r="50" spans="1:12" ht="15" thickBot="1" x14ac:dyDescent="0.4">
      <c r="A50" s="3" t="s">
        <v>56</v>
      </c>
      <c r="B50" s="1">
        <v>2102</v>
      </c>
      <c r="C50" s="2"/>
      <c r="D50" s="2">
        <v>79</v>
      </c>
      <c r="E50" s="2"/>
      <c r="F50" s="2">
        <v>599</v>
      </c>
      <c r="G50" s="1">
        <v>1173</v>
      </c>
      <c r="H50" s="2">
        <v>44</v>
      </c>
      <c r="I50" s="1">
        <v>106535</v>
      </c>
      <c r="J50" s="1">
        <v>59445</v>
      </c>
      <c r="K50" s="8"/>
      <c r="L50" s="8"/>
    </row>
    <row r="51" spans="1:12" ht="15" thickBot="1" x14ac:dyDescent="0.4">
      <c r="A51" s="3" t="s">
        <v>48</v>
      </c>
      <c r="B51" s="1">
        <v>1026</v>
      </c>
      <c r="C51" s="2"/>
      <c r="D51" s="2">
        <v>55</v>
      </c>
      <c r="E51" s="2"/>
      <c r="F51" s="2">
        <v>90</v>
      </c>
      <c r="G51" s="1">
        <v>1644</v>
      </c>
      <c r="H51" s="2">
        <v>88</v>
      </c>
      <c r="I51" s="1">
        <v>37834</v>
      </c>
      <c r="J51" s="1">
        <v>60632</v>
      </c>
      <c r="K51" s="8"/>
      <c r="L51" s="8"/>
    </row>
    <row r="52" spans="1:12" ht="15" thickBot="1" x14ac:dyDescent="0.4">
      <c r="A52" s="3" t="s">
        <v>55</v>
      </c>
      <c r="B52" s="2">
        <v>921</v>
      </c>
      <c r="C52" s="2"/>
      <c r="D52" s="2">
        <v>17</v>
      </c>
      <c r="E52" s="2"/>
      <c r="F52" s="2">
        <v>169</v>
      </c>
      <c r="G52" s="1">
        <v>1591</v>
      </c>
      <c r="H52" s="2">
        <v>29</v>
      </c>
      <c r="I52" s="1">
        <v>26989</v>
      </c>
      <c r="J52" s="1">
        <v>46633</v>
      </c>
      <c r="K52" s="7"/>
      <c r="L52" s="8"/>
    </row>
    <row r="53" spans="1:12" ht="15" thickBot="1" x14ac:dyDescent="0.4">
      <c r="A53" s="3" t="s">
        <v>47</v>
      </c>
      <c r="B53" s="2">
        <v>655</v>
      </c>
      <c r="C53" s="2"/>
      <c r="D53" s="2">
        <v>17</v>
      </c>
      <c r="E53" s="2"/>
      <c r="F53" s="2">
        <v>27</v>
      </c>
      <c r="G53" s="2">
        <v>463</v>
      </c>
      <c r="H53" s="2">
        <v>12</v>
      </c>
      <c r="I53" s="1">
        <v>57942</v>
      </c>
      <c r="J53" s="1">
        <v>40923</v>
      </c>
      <c r="K53" s="7"/>
      <c r="L53" s="8"/>
    </row>
    <row r="54" spans="1:12" ht="15" thickBot="1" x14ac:dyDescent="0.4">
      <c r="A54" s="3" t="s">
        <v>51</v>
      </c>
      <c r="B54" s="2">
        <v>539</v>
      </c>
      <c r="C54" s="2"/>
      <c r="D54" s="2">
        <v>17</v>
      </c>
      <c r="E54" s="2"/>
      <c r="F54" s="2">
        <v>55</v>
      </c>
      <c r="G54" s="2">
        <v>504</v>
      </c>
      <c r="H54" s="2">
        <v>16</v>
      </c>
      <c r="I54" s="1">
        <v>44642</v>
      </c>
      <c r="J54" s="1">
        <v>41769</v>
      </c>
      <c r="K54" s="7"/>
      <c r="L54" s="8"/>
    </row>
    <row r="55" spans="1:12" ht="15" thickBot="1" x14ac:dyDescent="0.4">
      <c r="A55" s="3" t="s">
        <v>52</v>
      </c>
      <c r="B55" s="2">
        <v>513</v>
      </c>
      <c r="C55" s="2"/>
      <c r="D55" s="2">
        <v>10</v>
      </c>
      <c r="E55" s="2"/>
      <c r="F55" s="2">
        <v>127</v>
      </c>
      <c r="G55" s="2">
        <v>701</v>
      </c>
      <c r="H55" s="2">
        <v>14</v>
      </c>
      <c r="I55" s="1">
        <v>60097</v>
      </c>
      <c r="J55" s="1">
        <v>82151</v>
      </c>
      <c r="K55" s="8"/>
      <c r="L55" s="8"/>
    </row>
    <row r="56" spans="1:12" ht="15" thickBot="1" x14ac:dyDescent="0.4">
      <c r="A56" s="3" t="s">
        <v>64</v>
      </c>
      <c r="B56" s="2">
        <v>179</v>
      </c>
      <c r="C56" s="2"/>
      <c r="D56" s="2">
        <v>5</v>
      </c>
      <c r="E56" s="2"/>
      <c r="F56" s="2">
        <v>12</v>
      </c>
      <c r="G56" s="2"/>
      <c r="H56" s="2"/>
      <c r="I56" s="1">
        <v>6590</v>
      </c>
      <c r="J56" s="2"/>
      <c r="K56" s="8"/>
      <c r="L56" s="7"/>
    </row>
    <row r="57" spans="1:12" ht="21.5" thickBot="1" x14ac:dyDescent="0.4">
      <c r="A57" s="3" t="s">
        <v>67</v>
      </c>
      <c r="B57" s="2">
        <v>26</v>
      </c>
      <c r="C57" s="2"/>
      <c r="D57" s="2">
        <v>2</v>
      </c>
      <c r="E57" s="2"/>
      <c r="F57" s="2">
        <v>8</v>
      </c>
      <c r="G57" s="2"/>
      <c r="H57" s="2"/>
      <c r="I57" s="1">
        <v>6695</v>
      </c>
      <c r="J57" s="2"/>
      <c r="K57" s="8"/>
      <c r="L57" s="7"/>
    </row>
    <row r="58" spans="1:12" ht="15" thickBot="1" x14ac:dyDescent="0.4">
      <c r="A58" s="3" t="s">
        <v>65</v>
      </c>
      <c r="B58" s="1">
        <v>4508</v>
      </c>
      <c r="C58" s="2"/>
      <c r="D58" s="2">
        <v>140</v>
      </c>
      <c r="E58" s="2"/>
      <c r="F58" s="1">
        <v>3518</v>
      </c>
      <c r="G58" s="1">
        <v>1331</v>
      </c>
      <c r="H58" s="2">
        <v>41</v>
      </c>
      <c r="I58" s="1">
        <v>13022</v>
      </c>
      <c r="J58" s="1">
        <v>3845</v>
      </c>
      <c r="K58" s="7"/>
      <c r="L58" s="7"/>
    </row>
    <row r="59" spans="1:12" ht="21.5" thickBot="1" x14ac:dyDescent="0.4">
      <c r="A59" s="56" t="s">
        <v>66</v>
      </c>
      <c r="B59" s="57">
        <v>71</v>
      </c>
      <c r="C59" s="57"/>
      <c r="D59" s="57">
        <v>6</v>
      </c>
      <c r="E59" s="57"/>
      <c r="F59" s="57">
        <v>3</v>
      </c>
      <c r="G59" s="57"/>
      <c r="H59" s="57"/>
      <c r="I59" s="58">
        <v>2048</v>
      </c>
      <c r="J59" s="57"/>
      <c r="K59" s="59"/>
      <c r="L59" s="45"/>
    </row>
  </sheetData>
  <mergeCells count="2">
    <mergeCell ref="L1:N1"/>
    <mergeCell ref="Q1:U1"/>
  </mergeCells>
  <hyperlinks>
    <hyperlink ref="A5" r:id="rId1" display="https://www.worldometers.info/coronavirus/usa/new-york/" xr:uid="{44488CF3-D7ED-47E8-B913-5FB912B596EF}"/>
    <hyperlink ref="A6" r:id="rId2" display="https://www.worldometers.info/coronavirus/usa/new-jersey/" xr:uid="{BEAB79B0-E0DE-450C-8F52-50623EC170E8}"/>
    <hyperlink ref="A7" r:id="rId3" display="https://www.worldometers.info/coronavirus/usa/illinois/" xr:uid="{AE2B2A82-FFD8-4F9B-835D-6F47E3679E5F}"/>
    <hyperlink ref="A8" r:id="rId4" display="https://www.worldometers.info/coronavirus/usa/california/" xr:uid="{F2FC3434-4105-45C7-9D7F-D170C9780DC1}"/>
    <hyperlink ref="A9" r:id="rId5" display="https://www.worldometers.info/coronavirus/usa/massachusetts/" xr:uid="{96C7FF04-07A9-478E-83A9-05217B43D9DC}"/>
    <hyperlink ref="A10" r:id="rId6" display="https://www.worldometers.info/coronavirus/usa/pennsylvania/" xr:uid="{06BDB968-5594-49F2-99E9-8B978F3841DD}"/>
    <hyperlink ref="A11" r:id="rId7" display="https://www.worldometers.info/coronavirus/usa/texas/" xr:uid="{F7D24E29-260C-46A4-A028-784B564AF8AD}"/>
    <hyperlink ref="A12" r:id="rId8" display="https://www.worldometers.info/coronavirus/usa/florida/" xr:uid="{EEE82D9D-A24B-4CD3-96D3-3E2A75117F52}"/>
    <hyperlink ref="A18" r:id="rId9" display="https://www.worldometers.info/coronavirus/usa/louisiana/" xr:uid="{376AD66B-3034-44FE-89A4-2EC3D596E97B}"/>
    <hyperlink ref="A19" r:id="rId10" display="https://www.worldometers.info/coronavirus/usa/ohio/" xr:uid="{D91449E2-400F-4601-B9E6-228B5632E78A}"/>
    <hyperlink ref="A25" r:id="rId11" display="https://www.worldometers.info/coronavirus/usa/washington/" xr:uid="{8F7C9A46-E573-480B-872C-F3978B03AA33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7"/>
  <sheetViews>
    <sheetView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3" customWidth="1"/>
    <col min="2" max="2" width="11.90625" style="33" customWidth="1"/>
    <col min="3" max="3" width="14.36328125" style="33" hidden="1" customWidth="1"/>
    <col min="4" max="4" width="14.36328125" style="33" customWidth="1"/>
    <col min="5" max="5" width="14.36328125" style="33" hidden="1" customWidth="1"/>
    <col min="6" max="10" width="14.36328125" style="33" customWidth="1"/>
    <col min="11" max="11" width="4.08984375" style="32" customWidth="1"/>
    <col min="12" max="12" width="10.08984375" style="32" customWidth="1"/>
    <col min="13" max="13" width="8.7265625" style="32"/>
    <col min="14" max="14" width="12.6328125" style="32" customWidth="1"/>
    <col min="15" max="15" width="9.81640625" style="52" customWidth="1"/>
    <col min="16" max="16384" width="8.7265625" style="32"/>
  </cols>
  <sheetData>
    <row r="1" spans="1:15" customFormat="1" ht="44" thickBot="1" x14ac:dyDescent="0.4">
      <c r="A1" s="30" t="s">
        <v>1</v>
      </c>
      <c r="B1" s="31" t="s">
        <v>93</v>
      </c>
      <c r="C1" s="31" t="s">
        <v>92</v>
      </c>
      <c r="D1" s="31" t="s">
        <v>91</v>
      </c>
      <c r="E1" s="31" t="s">
        <v>90</v>
      </c>
      <c r="F1" s="31" t="s">
        <v>89</v>
      </c>
      <c r="G1" s="31" t="s">
        <v>88</v>
      </c>
      <c r="H1" s="31" t="s">
        <v>94</v>
      </c>
      <c r="I1" s="31" t="s">
        <v>87</v>
      </c>
      <c r="J1" s="31" t="s">
        <v>86</v>
      </c>
      <c r="L1" s="31" t="s">
        <v>98</v>
      </c>
      <c r="M1" s="31" t="s">
        <v>99</v>
      </c>
      <c r="N1" s="31" t="s">
        <v>100</v>
      </c>
      <c r="O1" s="31" t="s">
        <v>101</v>
      </c>
    </row>
    <row r="2" spans="1:15" ht="14.5" thickBot="1" x14ac:dyDescent="0.35">
      <c r="A2" s="3" t="s">
        <v>36</v>
      </c>
      <c r="B2" s="1">
        <v>19072</v>
      </c>
      <c r="C2" s="2"/>
      <c r="D2" s="2">
        <v>653</v>
      </c>
      <c r="E2" s="2"/>
      <c r="F2" s="1">
        <v>7024</v>
      </c>
      <c r="G2" s="1">
        <v>3890</v>
      </c>
      <c r="H2" s="2">
        <v>133</v>
      </c>
      <c r="I2" s="1">
        <v>235299</v>
      </c>
      <c r="J2" s="1">
        <v>47989</v>
      </c>
      <c r="K2" s="42"/>
      <c r="L2" s="49">
        <f>IFERROR(B2/I2,0)</f>
        <v>8.1054318122898955E-2</v>
      </c>
      <c r="M2" s="50">
        <f>IFERROR(H2/G2,0)</f>
        <v>3.419023136246787E-2</v>
      </c>
      <c r="N2" s="48">
        <f>D2*250</f>
        <v>163250</v>
      </c>
      <c r="O2" s="51">
        <f>ABS(N2-B2)/B2</f>
        <v>7.5596686241610742</v>
      </c>
    </row>
    <row r="3" spans="1:15" ht="14.5" thickBot="1" x14ac:dyDescent="0.35">
      <c r="A3" s="3" t="s">
        <v>52</v>
      </c>
      <c r="B3" s="2">
        <v>513</v>
      </c>
      <c r="C3" s="2"/>
      <c r="D3" s="2">
        <v>10</v>
      </c>
      <c r="E3" s="2"/>
      <c r="F3" s="2">
        <v>127</v>
      </c>
      <c r="G3" s="2">
        <v>701</v>
      </c>
      <c r="H3" s="2">
        <v>14</v>
      </c>
      <c r="I3" s="1">
        <v>60097</v>
      </c>
      <c r="J3" s="1">
        <v>82151</v>
      </c>
      <c r="K3" s="42"/>
      <c r="L3" s="49">
        <f>IFERROR(B3/I3,0)</f>
        <v>8.5361998103066702E-3</v>
      </c>
      <c r="M3" s="50">
        <f>IFERROR(H3/G3,0)</f>
        <v>1.9971469329529243E-2</v>
      </c>
      <c r="N3" s="48">
        <f>D3*250</f>
        <v>2500</v>
      </c>
      <c r="O3" s="51">
        <f t="shared" ref="O3:O56" si="0">ABS(N3-B3)/B3</f>
        <v>3.8732943469785575</v>
      </c>
    </row>
    <row r="4" spans="1:15" ht="14.5" thickBot="1" x14ac:dyDescent="0.35">
      <c r="A4" s="3" t="s">
        <v>33</v>
      </c>
      <c r="B4" s="1">
        <v>22753</v>
      </c>
      <c r="C4" s="2"/>
      <c r="D4" s="2">
        <v>996</v>
      </c>
      <c r="E4" s="2"/>
      <c r="F4" s="1">
        <v>21687</v>
      </c>
      <c r="G4" s="1">
        <v>3126</v>
      </c>
      <c r="H4" s="2">
        <v>137</v>
      </c>
      <c r="I4" s="1">
        <v>350902</v>
      </c>
      <c r="J4" s="1">
        <v>48209</v>
      </c>
      <c r="K4" s="42"/>
      <c r="L4" s="49">
        <f>IFERROR(B4/I4,0)</f>
        <v>6.4841465708374416E-2</v>
      </c>
      <c r="M4" s="50">
        <f>IFERROR(H4/G4,0)</f>
        <v>4.3825975687779913E-2</v>
      </c>
      <c r="N4" s="48">
        <f>D4*250</f>
        <v>249000</v>
      </c>
      <c r="O4" s="51">
        <f t="shared" si="0"/>
        <v>9.943611831406848</v>
      </c>
    </row>
    <row r="5" spans="1:15" ht="12.5" customHeight="1" thickBot="1" x14ac:dyDescent="0.35">
      <c r="A5" s="3" t="s">
        <v>34</v>
      </c>
      <c r="B5" s="1">
        <v>8425</v>
      </c>
      <c r="C5" s="2"/>
      <c r="D5" s="2">
        <v>151</v>
      </c>
      <c r="E5" s="2"/>
      <c r="F5" s="1">
        <v>2355</v>
      </c>
      <c r="G5" s="1">
        <v>2792</v>
      </c>
      <c r="H5" s="2">
        <v>50</v>
      </c>
      <c r="I5" s="1">
        <v>147385</v>
      </c>
      <c r="J5" s="1">
        <v>48838</v>
      </c>
      <c r="K5" s="41"/>
      <c r="L5" s="49">
        <f>IFERROR(B5/I5,0)</f>
        <v>5.7163211995793328E-2</v>
      </c>
      <c r="M5" s="50">
        <f>IFERROR(H5/G5,0)</f>
        <v>1.7908309455587391E-2</v>
      </c>
      <c r="N5" s="48">
        <f>D5*250</f>
        <v>37750</v>
      </c>
      <c r="O5" s="51">
        <f t="shared" si="0"/>
        <v>3.4807121661721068</v>
      </c>
    </row>
    <row r="6" spans="1:15" ht="15" thickBot="1" x14ac:dyDescent="0.35">
      <c r="A6" s="44" t="s">
        <v>10</v>
      </c>
      <c r="B6" s="1">
        <v>122808</v>
      </c>
      <c r="C6" s="2"/>
      <c r="D6" s="1">
        <v>4484</v>
      </c>
      <c r="E6" s="2"/>
      <c r="F6" s="1">
        <v>88631</v>
      </c>
      <c r="G6" s="1">
        <v>3108</v>
      </c>
      <c r="H6" s="2">
        <v>113</v>
      </c>
      <c r="I6" s="1">
        <v>2182671</v>
      </c>
      <c r="J6" s="1">
        <v>55240</v>
      </c>
      <c r="K6" s="41"/>
      <c r="L6" s="49">
        <f>IFERROR(B6/I6,0)</f>
        <v>5.6265007415226574E-2</v>
      </c>
      <c r="M6" s="50">
        <f>IFERROR(H6/G6,0)</f>
        <v>3.6357786357786359E-2</v>
      </c>
      <c r="N6" s="48">
        <f>D6*250</f>
        <v>1121000</v>
      </c>
      <c r="O6" s="51">
        <f t="shared" si="0"/>
        <v>8.1280698325841971</v>
      </c>
    </row>
    <row r="7" spans="1:15" ht="15" thickBot="1" x14ac:dyDescent="0.35">
      <c r="A7" s="3" t="s">
        <v>18</v>
      </c>
      <c r="B7" s="1">
        <v>27360</v>
      </c>
      <c r="C7" s="2"/>
      <c r="D7" s="1">
        <v>1512</v>
      </c>
      <c r="E7" s="2"/>
      <c r="F7" s="1">
        <v>23621</v>
      </c>
      <c r="G7" s="1">
        <v>4751</v>
      </c>
      <c r="H7" s="2">
        <v>263</v>
      </c>
      <c r="I7" s="1">
        <v>200912</v>
      </c>
      <c r="J7" s="1">
        <v>34888</v>
      </c>
      <c r="K7" s="41"/>
      <c r="L7" s="49">
        <f>IFERROR(B7/I7,0)</f>
        <v>0.13617902365214621</v>
      </c>
      <c r="M7" s="50">
        <f>IFERROR(H7/G7,0)</f>
        <v>5.5356766996421808E-2</v>
      </c>
      <c r="N7" s="48">
        <f>D7*250</f>
        <v>378000</v>
      </c>
      <c r="O7" s="51">
        <f t="shared" si="0"/>
        <v>12.815789473684211</v>
      </c>
    </row>
    <row r="8" spans="1:15" ht="15" thickBot="1" x14ac:dyDescent="0.35">
      <c r="A8" s="3" t="s">
        <v>23</v>
      </c>
      <c r="B8" s="1">
        <v>43239</v>
      </c>
      <c r="C8" s="2"/>
      <c r="D8" s="1">
        <v>4007</v>
      </c>
      <c r="E8" s="2"/>
      <c r="F8" s="1">
        <v>31543</v>
      </c>
      <c r="G8" s="1">
        <v>12128</v>
      </c>
      <c r="H8" s="1">
        <v>1124</v>
      </c>
      <c r="I8" s="1">
        <v>281525</v>
      </c>
      <c r="J8" s="1">
        <v>78963</v>
      </c>
      <c r="K8" s="53"/>
      <c r="L8" s="49">
        <f>IFERROR(B8/I8,0)</f>
        <v>0.15358849125299706</v>
      </c>
      <c r="M8" s="50">
        <f>IFERROR(H8/G8,0)</f>
        <v>9.2678100263852245E-2</v>
      </c>
      <c r="N8" s="48">
        <f>D8*250</f>
        <v>1001750</v>
      </c>
      <c r="O8" s="51">
        <f t="shared" si="0"/>
        <v>22.167742084692062</v>
      </c>
    </row>
    <row r="9" spans="1:15" ht="14.5" thickBot="1" x14ac:dyDescent="0.35">
      <c r="A9" s="3" t="s">
        <v>43</v>
      </c>
      <c r="B9" s="1">
        <v>9746</v>
      </c>
      <c r="C9" s="2"/>
      <c r="D9" s="2">
        <v>386</v>
      </c>
      <c r="E9" s="2"/>
      <c r="F9" s="1">
        <v>3798</v>
      </c>
      <c r="G9" s="1">
        <v>10009</v>
      </c>
      <c r="H9" s="2">
        <v>396</v>
      </c>
      <c r="I9" s="1">
        <v>65909</v>
      </c>
      <c r="J9" s="1">
        <v>67685</v>
      </c>
      <c r="K9" s="42"/>
      <c r="L9" s="49">
        <f>IFERROR(B9/I9,0)</f>
        <v>0.14787054878696385</v>
      </c>
      <c r="M9" s="50">
        <f>IFERROR(H9/G9,0)</f>
        <v>3.9564392047157559E-2</v>
      </c>
      <c r="N9" s="48">
        <f>D9*250</f>
        <v>96500</v>
      </c>
      <c r="O9" s="51">
        <f t="shared" si="0"/>
        <v>8.9014980504822496</v>
      </c>
    </row>
    <row r="10" spans="1:15" ht="15" thickBot="1" x14ac:dyDescent="0.35">
      <c r="A10" s="3" t="s">
        <v>63</v>
      </c>
      <c r="B10" s="1">
        <v>9120</v>
      </c>
      <c r="C10" s="2"/>
      <c r="D10" s="2">
        <v>475</v>
      </c>
      <c r="E10" s="2"/>
      <c r="F10" s="1">
        <v>7507</v>
      </c>
      <c r="G10" s="1">
        <v>12922</v>
      </c>
      <c r="H10" s="2">
        <v>673</v>
      </c>
      <c r="I10" s="1">
        <v>51096</v>
      </c>
      <c r="J10" s="1">
        <v>72400</v>
      </c>
      <c r="K10" s="41"/>
      <c r="L10" s="49">
        <f>IFERROR(B10/I10,0)</f>
        <v>0.17848755284170972</v>
      </c>
      <c r="M10" s="50">
        <f>IFERROR(H10/G10,0)</f>
        <v>5.2081721095805604E-2</v>
      </c>
      <c r="N10" s="48">
        <f>D10*250</f>
        <v>118750</v>
      </c>
      <c r="O10" s="51">
        <f t="shared" si="0"/>
        <v>12.020833333333334</v>
      </c>
    </row>
    <row r="11" spans="1:15" ht="15" thickBot="1" x14ac:dyDescent="0.35">
      <c r="A11" s="44" t="s">
        <v>13</v>
      </c>
      <c r="B11" s="1">
        <v>60183</v>
      </c>
      <c r="C11" s="2"/>
      <c r="D11" s="1">
        <v>2610</v>
      </c>
      <c r="E11" s="2"/>
      <c r="F11" s="1">
        <v>47400</v>
      </c>
      <c r="G11" s="1">
        <v>2802</v>
      </c>
      <c r="H11" s="2">
        <v>122</v>
      </c>
      <c r="I11" s="1">
        <v>1107952</v>
      </c>
      <c r="J11" s="1">
        <v>51586</v>
      </c>
      <c r="K11" s="42"/>
      <c r="L11" s="49">
        <f>IFERROR(B11/I11,0)</f>
        <v>5.4319140179357954E-2</v>
      </c>
      <c r="M11" s="50">
        <f>IFERROR(H11/G11,0)</f>
        <v>4.3540328336902211E-2</v>
      </c>
      <c r="N11" s="48">
        <f>D11*250</f>
        <v>652500</v>
      </c>
      <c r="O11" s="51">
        <f t="shared" si="0"/>
        <v>9.8419321070734256</v>
      </c>
    </row>
    <row r="12" spans="1:15" ht="14.5" thickBot="1" x14ac:dyDescent="0.35">
      <c r="A12" s="3" t="s">
        <v>16</v>
      </c>
      <c r="B12" s="1">
        <v>49847</v>
      </c>
      <c r="C12" s="2"/>
      <c r="D12" s="1">
        <v>2147</v>
      </c>
      <c r="E12" s="2"/>
      <c r="F12" s="1">
        <v>46842</v>
      </c>
      <c r="G12" s="1">
        <v>4695</v>
      </c>
      <c r="H12" s="2">
        <v>202</v>
      </c>
      <c r="I12" s="1">
        <v>590957</v>
      </c>
      <c r="J12" s="1">
        <v>55659</v>
      </c>
      <c r="K12" s="42"/>
      <c r="L12" s="49">
        <f>IFERROR(B12/I12,0)</f>
        <v>8.4349622730587839E-2</v>
      </c>
      <c r="M12" s="50">
        <f>IFERROR(H12/G12,0)</f>
        <v>4.3024494142705004E-2</v>
      </c>
      <c r="N12" s="48">
        <f>D12*250</f>
        <v>536750</v>
      </c>
      <c r="O12" s="51">
        <f t="shared" si="0"/>
        <v>9.767949926775934</v>
      </c>
    </row>
    <row r="13" spans="1:15" ht="15" thickBot="1" x14ac:dyDescent="0.35">
      <c r="A13" s="3" t="s">
        <v>64</v>
      </c>
      <c r="B13" s="2">
        <v>179</v>
      </c>
      <c r="C13" s="2"/>
      <c r="D13" s="2">
        <v>5</v>
      </c>
      <c r="E13" s="2"/>
      <c r="F13" s="2">
        <v>12</v>
      </c>
      <c r="G13" s="2"/>
      <c r="H13" s="2"/>
      <c r="I13" s="1">
        <v>6590</v>
      </c>
      <c r="J13" s="2"/>
      <c r="K13" s="41"/>
      <c r="L13" s="49">
        <f>IFERROR(B13/I13,0)</f>
        <v>2.716236722306525E-2</v>
      </c>
      <c r="M13" s="50">
        <f>IFERROR(H13/G13,0)</f>
        <v>0</v>
      </c>
      <c r="N13" s="48">
        <f>D13*250</f>
        <v>1250</v>
      </c>
      <c r="O13" s="51">
        <f t="shared" si="0"/>
        <v>5.983240223463687</v>
      </c>
    </row>
    <row r="14" spans="1:15" ht="14.5" thickBot="1" x14ac:dyDescent="0.35">
      <c r="A14" s="3" t="s">
        <v>47</v>
      </c>
      <c r="B14" s="2">
        <v>655</v>
      </c>
      <c r="C14" s="2"/>
      <c r="D14" s="2">
        <v>17</v>
      </c>
      <c r="E14" s="2"/>
      <c r="F14" s="2">
        <v>27</v>
      </c>
      <c r="G14" s="2">
        <v>463</v>
      </c>
      <c r="H14" s="2">
        <v>12</v>
      </c>
      <c r="I14" s="1">
        <v>57942</v>
      </c>
      <c r="J14" s="1">
        <v>40923</v>
      </c>
      <c r="K14" s="42"/>
      <c r="L14" s="49">
        <f>IFERROR(B14/I14,0)</f>
        <v>1.1304407856131994E-2</v>
      </c>
      <c r="M14" s="50">
        <f>IFERROR(H14/G14,0)</f>
        <v>2.591792656587473E-2</v>
      </c>
      <c r="N14" s="48">
        <f>D14*250</f>
        <v>4250</v>
      </c>
      <c r="O14" s="51">
        <f t="shared" si="0"/>
        <v>5.4885496183206106</v>
      </c>
    </row>
    <row r="15" spans="1:15" ht="15" thickBot="1" x14ac:dyDescent="0.35">
      <c r="A15" s="3" t="s">
        <v>49</v>
      </c>
      <c r="B15" s="1">
        <v>3054</v>
      </c>
      <c r="C15" s="2"/>
      <c r="D15" s="2">
        <v>83</v>
      </c>
      <c r="E15" s="2"/>
      <c r="F15" s="2">
        <v>609</v>
      </c>
      <c r="G15" s="1">
        <v>1709</v>
      </c>
      <c r="H15" s="2">
        <v>46</v>
      </c>
      <c r="I15" s="1">
        <v>53333</v>
      </c>
      <c r="J15" s="1">
        <v>29844</v>
      </c>
      <c r="K15" s="41"/>
      <c r="L15" s="49">
        <f>IFERROR(B15/I15,0)</f>
        <v>5.7262857892861833E-2</v>
      </c>
      <c r="M15" s="50">
        <f>IFERROR(H15/G15,0)</f>
        <v>2.6916325336454067E-2</v>
      </c>
      <c r="N15" s="48">
        <f>D15*250</f>
        <v>20750</v>
      </c>
      <c r="O15" s="51">
        <f t="shared" si="0"/>
        <v>5.7943680419122465</v>
      </c>
    </row>
    <row r="16" spans="1:15" ht="15" thickBot="1" x14ac:dyDescent="0.35">
      <c r="A16" s="44" t="s">
        <v>12</v>
      </c>
      <c r="B16" s="1">
        <v>124759</v>
      </c>
      <c r="C16" s="2"/>
      <c r="D16" s="1">
        <v>5736</v>
      </c>
      <c r="E16" s="2"/>
      <c r="F16" s="1">
        <v>53059</v>
      </c>
      <c r="G16" s="1">
        <v>9845</v>
      </c>
      <c r="H16" s="2">
        <v>453</v>
      </c>
      <c r="I16" s="1">
        <v>982016</v>
      </c>
      <c r="J16" s="1">
        <v>77496</v>
      </c>
      <c r="K16" s="42"/>
      <c r="L16" s="49">
        <f>IFERROR(B16/I16,0)</f>
        <v>0.12704375488790406</v>
      </c>
      <c r="M16" s="50">
        <f>IFERROR(H16/G16,0)</f>
        <v>4.601320467242255E-2</v>
      </c>
      <c r="N16" s="48">
        <f>D16*250</f>
        <v>1434000</v>
      </c>
      <c r="O16" s="51">
        <f t="shared" si="0"/>
        <v>10.494160741910402</v>
      </c>
    </row>
    <row r="17" spans="1:15" ht="15" thickBot="1" x14ac:dyDescent="0.35">
      <c r="A17" s="3" t="s">
        <v>27</v>
      </c>
      <c r="B17" s="1">
        <v>36096</v>
      </c>
      <c r="C17" s="2"/>
      <c r="D17" s="1">
        <v>2231</v>
      </c>
      <c r="E17" s="2"/>
      <c r="F17" s="1">
        <v>10158</v>
      </c>
      <c r="G17" s="1">
        <v>5362</v>
      </c>
      <c r="H17" s="2">
        <v>331</v>
      </c>
      <c r="I17" s="1">
        <v>285234</v>
      </c>
      <c r="J17" s="1">
        <v>42368</v>
      </c>
      <c r="K17" s="41"/>
      <c r="L17" s="49">
        <f>IFERROR(B17/I17,0)</f>
        <v>0.12654872841246134</v>
      </c>
      <c r="M17" s="50">
        <f>IFERROR(H17/G17,0)</f>
        <v>6.1730697500932491E-2</v>
      </c>
      <c r="N17" s="48">
        <f>D17*250</f>
        <v>557750</v>
      </c>
      <c r="O17" s="51">
        <f t="shared" si="0"/>
        <v>14.451850620567376</v>
      </c>
    </row>
    <row r="18" spans="1:15" ht="14.5" thickBot="1" x14ac:dyDescent="0.35">
      <c r="A18" s="3" t="s">
        <v>41</v>
      </c>
      <c r="B18" s="1">
        <v>20943</v>
      </c>
      <c r="C18" s="62">
        <v>138</v>
      </c>
      <c r="D18" s="2">
        <v>589</v>
      </c>
      <c r="E18" s="63">
        <v>6</v>
      </c>
      <c r="F18" s="1">
        <v>7934</v>
      </c>
      <c r="G18" s="1">
        <v>6638</v>
      </c>
      <c r="H18" s="2">
        <v>187</v>
      </c>
      <c r="I18" s="1">
        <v>175336</v>
      </c>
      <c r="J18" s="1">
        <v>55573</v>
      </c>
      <c r="K18" s="42"/>
      <c r="L18" s="49">
        <f>IFERROR(B18/I18,0)</f>
        <v>0.11944495140758316</v>
      </c>
      <c r="M18" s="50">
        <f>IFERROR(H18/G18,0)</f>
        <v>2.8171135884302499E-2</v>
      </c>
      <c r="N18" s="48">
        <f>D18*250</f>
        <v>147250</v>
      </c>
      <c r="O18" s="51">
        <f t="shared" si="0"/>
        <v>6.0309888745642937</v>
      </c>
    </row>
    <row r="19" spans="1:15" ht="15" thickBot="1" x14ac:dyDescent="0.35">
      <c r="A19" s="3" t="s">
        <v>45</v>
      </c>
      <c r="B19" s="1">
        <v>10212</v>
      </c>
      <c r="C19" s="2"/>
      <c r="D19" s="2">
        <v>227</v>
      </c>
      <c r="E19" s="2"/>
      <c r="F19" s="1">
        <v>5233</v>
      </c>
      <c r="G19" s="1">
        <v>3505</v>
      </c>
      <c r="H19" s="2">
        <v>78</v>
      </c>
      <c r="I19" s="1">
        <v>108053</v>
      </c>
      <c r="J19" s="1">
        <v>37089</v>
      </c>
      <c r="K19" s="41"/>
      <c r="L19" s="49">
        <f>IFERROR(B19/I19,0)</f>
        <v>9.450917605249276E-2</v>
      </c>
      <c r="M19" s="50">
        <f>IFERROR(H19/G19,0)</f>
        <v>2.225392296718973E-2</v>
      </c>
      <c r="N19" s="48">
        <f>D19*250</f>
        <v>56750</v>
      </c>
      <c r="O19" s="51">
        <f t="shared" si="0"/>
        <v>4.5571876224050136</v>
      </c>
    </row>
    <row r="20" spans="1:15" ht="14.5" thickBot="1" x14ac:dyDescent="0.35">
      <c r="A20" s="3" t="s">
        <v>38</v>
      </c>
      <c r="B20" s="1">
        <v>10705</v>
      </c>
      <c r="C20" s="2"/>
      <c r="D20" s="2">
        <v>458</v>
      </c>
      <c r="E20" s="2"/>
      <c r="F20" s="1">
        <v>6944</v>
      </c>
      <c r="G20" s="1">
        <v>2396</v>
      </c>
      <c r="H20" s="2">
        <v>103</v>
      </c>
      <c r="I20" s="1">
        <v>262714</v>
      </c>
      <c r="J20" s="1">
        <v>58803</v>
      </c>
      <c r="K20" s="42"/>
      <c r="L20" s="49">
        <f>IFERROR(B20/I20,0)</f>
        <v>4.0747733276490783E-2</v>
      </c>
      <c r="M20" s="50">
        <f>IFERROR(H20/G20,0)</f>
        <v>4.2988313856427381E-2</v>
      </c>
      <c r="N20" s="48">
        <f>D20*250</f>
        <v>114500</v>
      </c>
      <c r="O20" s="51">
        <f t="shared" si="0"/>
        <v>9.6959364782811779</v>
      </c>
    </row>
    <row r="21" spans="1:15" ht="15" thickBot="1" x14ac:dyDescent="0.35">
      <c r="A21" s="44" t="s">
        <v>14</v>
      </c>
      <c r="B21" s="1">
        <v>41562</v>
      </c>
      <c r="C21" s="2"/>
      <c r="D21" s="1">
        <v>2883</v>
      </c>
      <c r="E21" s="2"/>
      <c r="F21" s="1">
        <v>6951</v>
      </c>
      <c r="G21" s="1">
        <v>8940</v>
      </c>
      <c r="H21" s="2">
        <v>620</v>
      </c>
      <c r="I21" s="1">
        <v>411186</v>
      </c>
      <c r="J21" s="1">
        <v>88450</v>
      </c>
      <c r="K21" s="42"/>
      <c r="L21" s="49">
        <f>IFERROR(B21/I21,0)</f>
        <v>0.10107834410704644</v>
      </c>
      <c r="M21" s="50">
        <f>IFERROR(H21/G21,0)</f>
        <v>6.9351230425055935E-2</v>
      </c>
      <c r="N21" s="48">
        <f>D21*250</f>
        <v>720750</v>
      </c>
      <c r="O21" s="51">
        <f t="shared" si="0"/>
        <v>16.341562003753427</v>
      </c>
    </row>
    <row r="22" spans="1:15" ht="14.5" thickBot="1" x14ac:dyDescent="0.35">
      <c r="A22" s="3" t="s">
        <v>39</v>
      </c>
      <c r="B22" s="1">
        <v>2446</v>
      </c>
      <c r="C22" s="2"/>
      <c r="D22" s="2">
        <v>95</v>
      </c>
      <c r="E22" s="2"/>
      <c r="F22" s="2">
        <v>612</v>
      </c>
      <c r="G22" s="1">
        <v>1820</v>
      </c>
      <c r="H22" s="2">
        <v>71</v>
      </c>
      <c r="I22" s="1">
        <v>61432</v>
      </c>
      <c r="J22" s="1">
        <v>45701</v>
      </c>
      <c r="K22" s="42"/>
      <c r="L22" s="49">
        <f>IFERROR(B22/I22,0)</f>
        <v>3.9816382341450712E-2</v>
      </c>
      <c r="M22" s="50">
        <f>IFERROR(H22/G22,0)</f>
        <v>3.9010989010989011E-2</v>
      </c>
      <c r="N22" s="48">
        <f>D22*250</f>
        <v>23750</v>
      </c>
      <c r="O22" s="51">
        <f t="shared" si="0"/>
        <v>8.7097301717089124</v>
      </c>
    </row>
    <row r="23" spans="1:15" ht="15" thickBot="1" x14ac:dyDescent="0.35">
      <c r="A23" s="3" t="s">
        <v>26</v>
      </c>
      <c r="B23" s="1">
        <v>55858</v>
      </c>
      <c r="C23" s="2"/>
      <c r="D23" s="1">
        <v>2668</v>
      </c>
      <c r="E23" s="2"/>
      <c r="F23" s="1">
        <v>49205</v>
      </c>
      <c r="G23" s="1">
        <v>9239</v>
      </c>
      <c r="H23" s="2">
        <v>441</v>
      </c>
      <c r="I23" s="1">
        <v>392240</v>
      </c>
      <c r="J23" s="1">
        <v>64879</v>
      </c>
      <c r="K23" s="41"/>
      <c r="L23" s="49">
        <f>IFERROR(B23/I23,0)</f>
        <v>0.14240770956557211</v>
      </c>
      <c r="M23" s="50">
        <f>IFERROR(H23/G23,0)</f>
        <v>4.7732438575603421E-2</v>
      </c>
      <c r="N23" s="48">
        <f>D23*250</f>
        <v>667000</v>
      </c>
      <c r="O23" s="51">
        <f t="shared" si="0"/>
        <v>10.940993232840416</v>
      </c>
    </row>
    <row r="24" spans="1:15" ht="15" thickBot="1" x14ac:dyDescent="0.35">
      <c r="A24" s="44" t="s">
        <v>17</v>
      </c>
      <c r="B24" s="1">
        <v>102063</v>
      </c>
      <c r="C24" s="2"/>
      <c r="D24" s="1">
        <v>7201</v>
      </c>
      <c r="E24" s="2"/>
      <c r="F24" s="1">
        <v>16754</v>
      </c>
      <c r="G24" s="1">
        <v>14808</v>
      </c>
      <c r="H24" s="1">
        <v>1045</v>
      </c>
      <c r="I24" s="1">
        <v>669684</v>
      </c>
      <c r="J24" s="1">
        <v>97161</v>
      </c>
      <c r="K24" s="42"/>
      <c r="L24" s="49">
        <f>IFERROR(B24/I24,0)</f>
        <v>0.15240471625423335</v>
      </c>
      <c r="M24" s="50">
        <f>IFERROR(H24/G24,0)</f>
        <v>7.0569962182604001E-2</v>
      </c>
      <c r="N24" s="48">
        <f>D24*250</f>
        <v>1800250</v>
      </c>
      <c r="O24" s="51">
        <f t="shared" si="0"/>
        <v>16.638615365019646</v>
      </c>
    </row>
    <row r="25" spans="1:15" ht="15" thickBot="1" x14ac:dyDescent="0.35">
      <c r="A25" s="3" t="s">
        <v>11</v>
      </c>
      <c r="B25" s="1">
        <v>58241</v>
      </c>
      <c r="C25" s="2"/>
      <c r="D25" s="1">
        <v>5595</v>
      </c>
      <c r="E25" s="2"/>
      <c r="F25" s="1">
        <v>14547</v>
      </c>
      <c r="G25" s="1">
        <v>5832</v>
      </c>
      <c r="H25" s="2">
        <v>560</v>
      </c>
      <c r="I25" s="1">
        <v>608983</v>
      </c>
      <c r="J25" s="1">
        <v>60978</v>
      </c>
      <c r="K25" s="41"/>
      <c r="L25" s="49">
        <f>IFERROR(B25/I25,0)</f>
        <v>9.563649560004138E-2</v>
      </c>
      <c r="M25" s="50">
        <f>IFERROR(H25/G25,0)</f>
        <v>9.6021947873799723E-2</v>
      </c>
      <c r="N25" s="48">
        <f>D25*250</f>
        <v>1398750</v>
      </c>
      <c r="O25" s="51">
        <f t="shared" si="0"/>
        <v>23.016586253670095</v>
      </c>
    </row>
    <row r="26" spans="1:15" ht="15" thickBot="1" x14ac:dyDescent="0.35">
      <c r="A26" s="3" t="s">
        <v>32</v>
      </c>
      <c r="B26" s="1">
        <v>26273</v>
      </c>
      <c r="C26" s="2"/>
      <c r="D26" s="1">
        <v>1126</v>
      </c>
      <c r="E26" s="2"/>
      <c r="F26" s="1">
        <v>3657</v>
      </c>
      <c r="G26" s="1">
        <v>4659</v>
      </c>
      <c r="H26" s="2">
        <v>200</v>
      </c>
      <c r="I26" s="1">
        <v>275622</v>
      </c>
      <c r="J26" s="1">
        <v>48872</v>
      </c>
      <c r="K26" s="41"/>
      <c r="L26" s="49">
        <f>IFERROR(B26/I26,0)</f>
        <v>9.5322579474787936E-2</v>
      </c>
      <c r="M26" s="50">
        <f>IFERROR(H26/G26,0)</f>
        <v>4.2927666881305004E-2</v>
      </c>
      <c r="N26" s="48">
        <f>D26*250</f>
        <v>281500</v>
      </c>
      <c r="O26" s="51">
        <f t="shared" si="0"/>
        <v>9.7144216496022526</v>
      </c>
    </row>
    <row r="27" spans="1:15" ht="14.5" thickBot="1" x14ac:dyDescent="0.35">
      <c r="A27" s="3" t="s">
        <v>30</v>
      </c>
      <c r="B27" s="1">
        <v>16560</v>
      </c>
      <c r="C27" s="2"/>
      <c r="D27" s="2">
        <v>794</v>
      </c>
      <c r="E27" s="2"/>
      <c r="F27" s="1">
        <v>4563</v>
      </c>
      <c r="G27" s="1">
        <v>5564</v>
      </c>
      <c r="H27" s="2">
        <v>267</v>
      </c>
      <c r="I27" s="1">
        <v>192362</v>
      </c>
      <c r="J27" s="1">
        <v>64635</v>
      </c>
      <c r="K27" s="42"/>
      <c r="L27" s="49">
        <f>IFERROR(B27/I27,0)</f>
        <v>8.6087688836672518E-2</v>
      </c>
      <c r="M27" s="50">
        <f>IFERROR(H27/G27,0)</f>
        <v>4.798705966930266E-2</v>
      </c>
      <c r="N27" s="48">
        <f>D27*250</f>
        <v>198500</v>
      </c>
      <c r="O27" s="51">
        <f t="shared" si="0"/>
        <v>10.986714975845411</v>
      </c>
    </row>
    <row r="28" spans="1:15" ht="14.5" thickBot="1" x14ac:dyDescent="0.35">
      <c r="A28" s="3" t="s">
        <v>35</v>
      </c>
      <c r="B28" s="1">
        <v>14522</v>
      </c>
      <c r="C28" s="2"/>
      <c r="D28" s="2">
        <v>810</v>
      </c>
      <c r="E28" s="2"/>
      <c r="F28" s="1">
        <v>10315</v>
      </c>
      <c r="G28" s="1">
        <v>2366</v>
      </c>
      <c r="H28" s="2">
        <v>132</v>
      </c>
      <c r="I28" s="1">
        <v>245247</v>
      </c>
      <c r="J28" s="1">
        <v>39959</v>
      </c>
      <c r="K28" s="42"/>
      <c r="L28" s="49">
        <f>IFERROR(B28/I28,0)</f>
        <v>5.9213772237784762E-2</v>
      </c>
      <c r="M28" s="50">
        <f>IFERROR(H28/G28,0)</f>
        <v>5.5790363482671176E-2</v>
      </c>
      <c r="N28" s="48">
        <f>D28*250</f>
        <v>202500</v>
      </c>
      <c r="O28" s="51">
        <f t="shared" si="0"/>
        <v>12.944360280953036</v>
      </c>
    </row>
    <row r="29" spans="1:15" ht="14.5" thickBot="1" x14ac:dyDescent="0.35">
      <c r="A29" s="3" t="s">
        <v>51</v>
      </c>
      <c r="B29" s="2">
        <v>539</v>
      </c>
      <c r="C29" s="2"/>
      <c r="D29" s="2">
        <v>17</v>
      </c>
      <c r="E29" s="2"/>
      <c r="F29" s="2">
        <v>55</v>
      </c>
      <c r="G29" s="2">
        <v>504</v>
      </c>
      <c r="H29" s="2">
        <v>16</v>
      </c>
      <c r="I29" s="1">
        <v>44642</v>
      </c>
      <c r="J29" s="1">
        <v>41769</v>
      </c>
      <c r="K29" s="42"/>
      <c r="L29" s="49">
        <f>IFERROR(B29/I29,0)</f>
        <v>1.2073831817570897E-2</v>
      </c>
      <c r="M29" s="50">
        <f>IFERROR(H29/G29,0)</f>
        <v>3.1746031746031744E-2</v>
      </c>
      <c r="N29" s="48">
        <f>D29*250</f>
        <v>4250</v>
      </c>
      <c r="O29" s="51">
        <f t="shared" si="0"/>
        <v>6.8849721706864564</v>
      </c>
    </row>
    <row r="30" spans="1:15" ht="15" thickBot="1" x14ac:dyDescent="0.35">
      <c r="A30" s="3" t="s">
        <v>50</v>
      </c>
      <c r="B30" s="1">
        <v>15117</v>
      </c>
      <c r="C30" s="2"/>
      <c r="D30" s="2">
        <v>189</v>
      </c>
      <c r="E30" s="2"/>
      <c r="F30" s="1">
        <v>7330</v>
      </c>
      <c r="G30" s="1">
        <v>7815</v>
      </c>
      <c r="H30" s="2">
        <v>98</v>
      </c>
      <c r="I30" s="1">
        <v>114974</v>
      </c>
      <c r="J30" s="1">
        <v>59436</v>
      </c>
      <c r="K30" s="41"/>
      <c r="L30" s="49">
        <f>IFERROR(B30/I30,0)</f>
        <v>0.13148190025570999</v>
      </c>
      <c r="M30" s="50">
        <f>IFERROR(H30/G30,0)</f>
        <v>1.253998720409469E-2</v>
      </c>
      <c r="N30" s="48">
        <f>D30*250</f>
        <v>47250</v>
      </c>
      <c r="O30" s="51">
        <f t="shared" si="0"/>
        <v>2.1256201627307005</v>
      </c>
    </row>
    <row r="31" spans="1:15" ht="14.5" thickBot="1" x14ac:dyDescent="0.35">
      <c r="A31" s="3" t="s">
        <v>31</v>
      </c>
      <c r="B31" s="1">
        <v>9090</v>
      </c>
      <c r="C31" s="2"/>
      <c r="D31" s="2">
        <v>429</v>
      </c>
      <c r="E31" s="2"/>
      <c r="F31" s="1">
        <v>1843</v>
      </c>
      <c r="G31" s="1">
        <v>2951</v>
      </c>
      <c r="H31" s="2">
        <v>139</v>
      </c>
      <c r="I31" s="1">
        <v>185648</v>
      </c>
      <c r="J31" s="1">
        <v>60272</v>
      </c>
      <c r="K31" s="42"/>
      <c r="L31" s="49">
        <f>IFERROR(B31/I31,0)</f>
        <v>4.8963630095664915E-2</v>
      </c>
      <c r="M31" s="50">
        <f>IFERROR(H31/G31,0)</f>
        <v>4.7102677058624198E-2</v>
      </c>
      <c r="N31" s="48">
        <f>D31*250</f>
        <v>107250</v>
      </c>
      <c r="O31" s="51">
        <f t="shared" si="0"/>
        <v>10.798679867986799</v>
      </c>
    </row>
    <row r="32" spans="1:15" ht="15" thickBot="1" x14ac:dyDescent="0.35">
      <c r="A32" s="3" t="s">
        <v>42</v>
      </c>
      <c r="B32" s="1">
        <v>4876</v>
      </c>
      <c r="C32" s="2"/>
      <c r="D32" s="2">
        <v>273</v>
      </c>
      <c r="E32" s="2"/>
      <c r="F32" s="1">
        <v>1416</v>
      </c>
      <c r="G32" s="1">
        <v>3586</v>
      </c>
      <c r="H32" s="2">
        <v>201</v>
      </c>
      <c r="I32" s="1">
        <v>92709</v>
      </c>
      <c r="J32" s="1">
        <v>68183</v>
      </c>
      <c r="K32" s="41"/>
      <c r="L32" s="49">
        <f>IFERROR(B32/I32,0)</f>
        <v>5.2594677970855042E-2</v>
      </c>
      <c r="M32" s="50">
        <f>IFERROR(H32/G32,0)</f>
        <v>5.6051310652537649E-2</v>
      </c>
      <c r="N32" s="48">
        <f>D32*250</f>
        <v>68250</v>
      </c>
      <c r="O32" s="51">
        <f t="shared" si="0"/>
        <v>12.99712879409352</v>
      </c>
    </row>
    <row r="33" spans="1:15" ht="15" thickBot="1" x14ac:dyDescent="0.35">
      <c r="A33" s="44" t="s">
        <v>8</v>
      </c>
      <c r="B33" s="1">
        <v>164519</v>
      </c>
      <c r="C33" s="2"/>
      <c r="D33" s="1">
        <v>12006</v>
      </c>
      <c r="E33" s="2"/>
      <c r="F33" s="1">
        <v>130550</v>
      </c>
      <c r="G33" s="1">
        <v>18522</v>
      </c>
      <c r="H33" s="1">
        <v>1352</v>
      </c>
      <c r="I33" s="1">
        <v>857729</v>
      </c>
      <c r="J33" s="1">
        <v>96567</v>
      </c>
      <c r="K33" s="42"/>
      <c r="L33" s="49">
        <f>IFERROR(B33/I33,0)</f>
        <v>0.19180766885578079</v>
      </c>
      <c r="M33" s="50">
        <f>IFERROR(H33/G33,0)</f>
        <v>7.2994277075909733E-2</v>
      </c>
      <c r="N33" s="48">
        <f>D33*250</f>
        <v>3001500</v>
      </c>
      <c r="O33" s="51">
        <f t="shared" si="0"/>
        <v>17.244093387389906</v>
      </c>
    </row>
    <row r="34" spans="1:15" ht="14.5" thickBot="1" x14ac:dyDescent="0.35">
      <c r="A34" s="3" t="s">
        <v>44</v>
      </c>
      <c r="B34" s="1">
        <v>8353</v>
      </c>
      <c r="C34" s="2"/>
      <c r="D34" s="2">
        <v>383</v>
      </c>
      <c r="E34" s="2"/>
      <c r="F34" s="1">
        <v>4855</v>
      </c>
      <c r="G34" s="1">
        <v>3984</v>
      </c>
      <c r="H34" s="2">
        <v>183</v>
      </c>
      <c r="I34" s="1">
        <v>217757</v>
      </c>
      <c r="J34" s="1">
        <v>103851</v>
      </c>
      <c r="K34" s="42"/>
      <c r="L34" s="49">
        <f>IFERROR(B34/I34,0)</f>
        <v>3.835927203258678E-2</v>
      </c>
      <c r="M34" s="50">
        <f>IFERROR(H34/G34,0)</f>
        <v>4.5933734939759038E-2</v>
      </c>
      <c r="N34" s="48">
        <f>D34*250</f>
        <v>95750</v>
      </c>
      <c r="O34" s="51">
        <f t="shared" si="0"/>
        <v>10.462947444032084</v>
      </c>
    </row>
    <row r="35" spans="1:15" ht="15" thickBot="1" x14ac:dyDescent="0.35">
      <c r="A35" s="44" t="s">
        <v>7</v>
      </c>
      <c r="B35" s="1">
        <v>383899</v>
      </c>
      <c r="C35" s="2"/>
      <c r="D35" s="1">
        <v>30281</v>
      </c>
      <c r="E35" s="2"/>
      <c r="F35" s="1">
        <v>284780</v>
      </c>
      <c r="G35" s="1">
        <v>19734</v>
      </c>
      <c r="H35" s="1">
        <v>1557</v>
      </c>
      <c r="I35" s="1">
        <v>2293730</v>
      </c>
      <c r="J35" s="1">
        <v>117908</v>
      </c>
      <c r="K35" s="42"/>
      <c r="L35" s="49">
        <f>IFERROR(B35/I35,0)</f>
        <v>0.16736887079124396</v>
      </c>
      <c r="M35" s="50">
        <f>IFERROR(H35/G35,0)</f>
        <v>7.8899361508057167E-2</v>
      </c>
      <c r="N35" s="48">
        <f>D35*250</f>
        <v>7570250</v>
      </c>
      <c r="O35" s="51">
        <f t="shared" si="0"/>
        <v>18.71937931591382</v>
      </c>
    </row>
    <row r="36" spans="1:15" ht="14.5" thickBot="1" x14ac:dyDescent="0.35">
      <c r="A36" s="3" t="s">
        <v>24</v>
      </c>
      <c r="B36" s="1">
        <v>32074</v>
      </c>
      <c r="C36" s="2"/>
      <c r="D36" s="1">
        <v>1006</v>
      </c>
      <c r="E36" s="2"/>
      <c r="F36" s="1">
        <v>12208</v>
      </c>
      <c r="G36" s="1">
        <v>3058</v>
      </c>
      <c r="H36" s="2">
        <v>96</v>
      </c>
      <c r="I36" s="1">
        <v>468302</v>
      </c>
      <c r="J36" s="1">
        <v>44651</v>
      </c>
      <c r="K36" s="42"/>
      <c r="L36" s="49">
        <f>IFERROR(B36/I36,0)</f>
        <v>6.8489991501210754E-2</v>
      </c>
      <c r="M36" s="50">
        <f>IFERROR(H36/G36,0)</f>
        <v>3.1393067364290386E-2</v>
      </c>
      <c r="N36" s="48">
        <f>D36*250</f>
        <v>251500</v>
      </c>
      <c r="O36" s="51">
        <f t="shared" si="0"/>
        <v>6.8412421275799717</v>
      </c>
    </row>
    <row r="37" spans="1:15" ht="15" thickBot="1" x14ac:dyDescent="0.35">
      <c r="A37" s="3" t="s">
        <v>53</v>
      </c>
      <c r="B37" s="1">
        <v>2706</v>
      </c>
      <c r="C37" s="2"/>
      <c r="D37" s="2">
        <v>66</v>
      </c>
      <c r="E37" s="2"/>
      <c r="F37" s="2">
        <v>431</v>
      </c>
      <c r="G37" s="1">
        <v>3551</v>
      </c>
      <c r="H37" s="2">
        <v>87</v>
      </c>
      <c r="I37" s="1">
        <v>75744</v>
      </c>
      <c r="J37" s="1">
        <v>99393</v>
      </c>
      <c r="K37" s="41"/>
      <c r="L37" s="49">
        <f>IFERROR(B37/I37,0)</f>
        <v>3.5725602027883399E-2</v>
      </c>
      <c r="M37" s="50">
        <f>IFERROR(H37/G37,0)</f>
        <v>2.4500140805406929E-2</v>
      </c>
      <c r="N37" s="48">
        <f>D37*250</f>
        <v>16500</v>
      </c>
      <c r="O37" s="51">
        <f t="shared" si="0"/>
        <v>5.0975609756097562</v>
      </c>
    </row>
    <row r="38" spans="1:15" ht="15" thickBot="1" x14ac:dyDescent="0.35">
      <c r="A38" s="3" t="s">
        <v>67</v>
      </c>
      <c r="B38" s="2">
        <v>26</v>
      </c>
      <c r="C38" s="2"/>
      <c r="D38" s="2">
        <v>2</v>
      </c>
      <c r="E38" s="2"/>
      <c r="F38" s="2">
        <v>8</v>
      </c>
      <c r="G38" s="2"/>
      <c r="H38" s="2"/>
      <c r="I38" s="1">
        <v>6695</v>
      </c>
      <c r="J38" s="2"/>
      <c r="K38" s="41"/>
      <c r="L38" s="49">
        <f>IFERROR(B38/I38,0)</f>
        <v>3.8834951456310678E-3</v>
      </c>
      <c r="M38" s="50">
        <f>IFERROR(H38/G38,0)</f>
        <v>0</v>
      </c>
      <c r="N38" s="48">
        <f>D38*250</f>
        <v>500</v>
      </c>
      <c r="O38" s="51">
        <f t="shared" si="0"/>
        <v>18.23076923076923</v>
      </c>
    </row>
    <row r="39" spans="1:15" ht="15" thickBot="1" x14ac:dyDescent="0.35">
      <c r="A39" s="44" t="s">
        <v>21</v>
      </c>
      <c r="B39" s="1">
        <v>37421</v>
      </c>
      <c r="C39" s="2"/>
      <c r="D39" s="1">
        <v>2342</v>
      </c>
      <c r="E39" s="2"/>
      <c r="F39" s="1">
        <v>27949</v>
      </c>
      <c r="G39" s="1">
        <v>3201</v>
      </c>
      <c r="H39" s="2">
        <v>200</v>
      </c>
      <c r="I39" s="1">
        <v>437251</v>
      </c>
      <c r="J39" s="1">
        <v>37407</v>
      </c>
      <c r="K39" s="42"/>
      <c r="L39" s="49">
        <f>IFERROR(B39/I39,0)</f>
        <v>8.5582422910410724E-2</v>
      </c>
      <c r="M39" s="50">
        <f>IFERROR(H39/G39,0)</f>
        <v>6.2480474851608875E-2</v>
      </c>
      <c r="N39" s="48">
        <f>D39*250</f>
        <v>585500</v>
      </c>
      <c r="O39" s="51">
        <f t="shared" si="0"/>
        <v>14.646294861174207</v>
      </c>
    </row>
    <row r="40" spans="1:15" ht="14.5" thickBot="1" x14ac:dyDescent="0.35">
      <c r="A40" s="3" t="s">
        <v>46</v>
      </c>
      <c r="B40" s="1">
        <v>6907</v>
      </c>
      <c r="C40" s="2"/>
      <c r="D40" s="2">
        <v>344</v>
      </c>
      <c r="E40" s="2"/>
      <c r="F40" s="2">
        <v>782</v>
      </c>
      <c r="G40" s="1">
        <v>1746</v>
      </c>
      <c r="H40" s="2">
        <v>87</v>
      </c>
      <c r="I40" s="1">
        <v>211722</v>
      </c>
      <c r="J40" s="1">
        <v>53506</v>
      </c>
      <c r="K40" s="42"/>
      <c r="L40" s="49">
        <f>IFERROR(B40/I40,0)</f>
        <v>3.2622967854072794E-2</v>
      </c>
      <c r="M40" s="50">
        <f>IFERROR(H40/G40,0)</f>
        <v>4.9828178694158079E-2</v>
      </c>
      <c r="N40" s="48">
        <f>D40*250</f>
        <v>86000</v>
      </c>
      <c r="O40" s="51">
        <f t="shared" si="0"/>
        <v>11.451136528159838</v>
      </c>
    </row>
    <row r="41" spans="1:15" ht="15" thickBot="1" x14ac:dyDescent="0.35">
      <c r="A41" s="3" t="s">
        <v>37</v>
      </c>
      <c r="B41" s="1">
        <v>4474</v>
      </c>
      <c r="C41" s="2"/>
      <c r="D41" s="2">
        <v>159</v>
      </c>
      <c r="E41" s="2"/>
      <c r="F41" s="1">
        <v>2421</v>
      </c>
      <c r="G41" s="1">
        <v>1061</v>
      </c>
      <c r="H41" s="2">
        <v>38</v>
      </c>
      <c r="I41" s="1">
        <v>139312</v>
      </c>
      <c r="J41" s="1">
        <v>33030</v>
      </c>
      <c r="K41" s="41"/>
      <c r="L41" s="49">
        <f>IFERROR(B41/I41,0)</f>
        <v>3.2114964970713221E-2</v>
      </c>
      <c r="M41" s="50">
        <f>IFERROR(H41/G41,0)</f>
        <v>3.581526861451461E-2</v>
      </c>
      <c r="N41" s="48">
        <f>D41*250</f>
        <v>39750</v>
      </c>
      <c r="O41" s="51">
        <f t="shared" si="0"/>
        <v>7.884666964684846</v>
      </c>
    </row>
    <row r="42" spans="1:15" ht="15" thickBot="1" x14ac:dyDescent="0.35">
      <c r="A42" s="44" t="s">
        <v>19</v>
      </c>
      <c r="B42" s="1">
        <v>78433</v>
      </c>
      <c r="C42" s="2"/>
      <c r="D42" s="1">
        <v>5883</v>
      </c>
      <c r="E42" s="2"/>
      <c r="F42" s="1">
        <v>21530</v>
      </c>
      <c r="G42" s="1">
        <v>6127</v>
      </c>
      <c r="H42" s="2">
        <v>460</v>
      </c>
      <c r="I42" s="1">
        <v>508989</v>
      </c>
      <c r="J42" s="1">
        <v>39759</v>
      </c>
      <c r="K42" s="41"/>
      <c r="L42" s="49">
        <f>IFERROR(B42/I42,0)</f>
        <v>0.15409566807927086</v>
      </c>
      <c r="M42" s="50">
        <f>IFERROR(H42/G42,0)</f>
        <v>7.5077525705891948E-2</v>
      </c>
      <c r="N42" s="48">
        <f>D42*250</f>
        <v>1470750</v>
      </c>
      <c r="O42" s="51">
        <f t="shared" si="0"/>
        <v>17.751673402776891</v>
      </c>
    </row>
    <row r="43" spans="1:15" ht="14.5" thickBot="1" x14ac:dyDescent="0.35">
      <c r="A43" s="3" t="s">
        <v>65</v>
      </c>
      <c r="B43" s="1">
        <v>4508</v>
      </c>
      <c r="C43" s="2"/>
      <c r="D43" s="2">
        <v>140</v>
      </c>
      <c r="E43" s="2"/>
      <c r="F43" s="1">
        <v>3518</v>
      </c>
      <c r="G43" s="1">
        <v>1331</v>
      </c>
      <c r="H43" s="2">
        <v>41</v>
      </c>
      <c r="I43" s="1">
        <v>13022</v>
      </c>
      <c r="J43" s="1">
        <v>3845</v>
      </c>
      <c r="K43" s="42"/>
      <c r="L43" s="49">
        <f>IFERROR(B43/I43,0)</f>
        <v>0.34618338196897558</v>
      </c>
      <c r="M43" s="50">
        <f>IFERROR(H43/G43,0)</f>
        <v>3.0803906836964687E-2</v>
      </c>
      <c r="N43" s="48">
        <f>D43*250</f>
        <v>35000</v>
      </c>
      <c r="O43" s="51">
        <f t="shared" si="0"/>
        <v>6.7639751552795033</v>
      </c>
    </row>
    <row r="44" spans="1:15" ht="15" thickBot="1" x14ac:dyDescent="0.35">
      <c r="A44" s="3" t="s">
        <v>40</v>
      </c>
      <c r="B44" s="1">
        <v>15325</v>
      </c>
      <c r="C44" s="2"/>
      <c r="D44" s="2">
        <v>756</v>
      </c>
      <c r="E44" s="2"/>
      <c r="F44" s="1">
        <v>13243</v>
      </c>
      <c r="G44" s="1">
        <v>14466</v>
      </c>
      <c r="H44" s="2">
        <v>714</v>
      </c>
      <c r="I44" s="1">
        <v>165923</v>
      </c>
      <c r="J44" s="1">
        <v>156626</v>
      </c>
      <c r="K44" s="41"/>
      <c r="L44" s="49">
        <f>IFERROR(B44/I44,0)</f>
        <v>9.2362119778451449E-2</v>
      </c>
      <c r="M44" s="50">
        <f>IFERROR(H44/G44,0)</f>
        <v>4.9357113231024471E-2</v>
      </c>
      <c r="N44" s="48">
        <f>D44*250</f>
        <v>189000</v>
      </c>
      <c r="O44" s="51">
        <f t="shared" si="0"/>
        <v>11.33278955954323</v>
      </c>
    </row>
    <row r="45" spans="1:15" ht="15" thickBot="1" x14ac:dyDescent="0.35">
      <c r="A45" s="3" t="s">
        <v>25</v>
      </c>
      <c r="B45" s="1">
        <v>13005</v>
      </c>
      <c r="C45" s="2"/>
      <c r="D45" s="2">
        <v>525</v>
      </c>
      <c r="E45" s="2"/>
      <c r="F45" s="1">
        <v>5504</v>
      </c>
      <c r="G45" s="1">
        <v>2526</v>
      </c>
      <c r="H45" s="2">
        <v>102</v>
      </c>
      <c r="I45" s="1">
        <v>238808</v>
      </c>
      <c r="J45" s="1">
        <v>46382</v>
      </c>
      <c r="K45" s="41"/>
      <c r="L45" s="49">
        <f>IFERROR(B45/I45,0)</f>
        <v>5.4457974607215839E-2</v>
      </c>
      <c r="M45" s="50">
        <f>IFERROR(H45/G45,0)</f>
        <v>4.0380047505938245E-2</v>
      </c>
      <c r="N45" s="48">
        <f>D45*250</f>
        <v>131250</v>
      </c>
      <c r="O45" s="51">
        <f t="shared" si="0"/>
        <v>9.0922722029988474</v>
      </c>
    </row>
    <row r="46" spans="1:15" ht="14.5" thickBot="1" x14ac:dyDescent="0.35">
      <c r="A46" s="3" t="s">
        <v>54</v>
      </c>
      <c r="B46" s="1">
        <v>5247</v>
      </c>
      <c r="C46" s="2"/>
      <c r="D46" s="2">
        <v>64</v>
      </c>
      <c r="E46" s="2"/>
      <c r="F46" s="1">
        <v>1099</v>
      </c>
      <c r="G46" s="1">
        <v>5931</v>
      </c>
      <c r="H46" s="2">
        <v>72</v>
      </c>
      <c r="I46" s="1">
        <v>52622</v>
      </c>
      <c r="J46" s="1">
        <v>59483</v>
      </c>
      <c r="K46" s="42"/>
      <c r="L46" s="49">
        <f>IFERROR(B46/I46,0)</f>
        <v>9.9711147428832053E-2</v>
      </c>
      <c r="M46" s="50">
        <f>IFERROR(H46/G46,0)</f>
        <v>1.2139605462822459E-2</v>
      </c>
      <c r="N46" s="48">
        <f>D46*250</f>
        <v>16000</v>
      </c>
      <c r="O46" s="51">
        <f t="shared" si="0"/>
        <v>2.0493615399275775</v>
      </c>
    </row>
    <row r="47" spans="1:15" ht="14.5" thickBot="1" x14ac:dyDescent="0.35">
      <c r="A47" s="3" t="s">
        <v>20</v>
      </c>
      <c r="B47" s="1">
        <v>25120</v>
      </c>
      <c r="C47" s="2"/>
      <c r="D47" s="2">
        <v>401</v>
      </c>
      <c r="E47" s="2"/>
      <c r="F47" s="1">
        <v>8076</v>
      </c>
      <c r="G47" s="1">
        <v>3678</v>
      </c>
      <c r="H47" s="2">
        <v>59</v>
      </c>
      <c r="I47" s="1">
        <v>476138</v>
      </c>
      <c r="J47" s="1">
        <v>69721</v>
      </c>
      <c r="K47" s="42"/>
      <c r="L47" s="49">
        <f>IFERROR(B47/I47,0)</f>
        <v>5.2757813911093E-2</v>
      </c>
      <c r="M47" s="50">
        <f>IFERROR(H47/G47,0)</f>
        <v>1.6041326808047852E-2</v>
      </c>
      <c r="N47" s="48">
        <f>D47*250</f>
        <v>100250</v>
      </c>
      <c r="O47" s="51">
        <f t="shared" si="0"/>
        <v>2.9908439490445859</v>
      </c>
    </row>
    <row r="48" spans="1:15" ht="15" thickBot="1" x14ac:dyDescent="0.35">
      <c r="A48" s="44" t="s">
        <v>15</v>
      </c>
      <c r="B48" s="1">
        <v>71206</v>
      </c>
      <c r="C48" s="2"/>
      <c r="D48" s="1">
        <v>1800</v>
      </c>
      <c r="E48" s="2"/>
      <c r="F48" s="1">
        <v>22549</v>
      </c>
      <c r="G48" s="1">
        <v>2456</v>
      </c>
      <c r="H48" s="2">
        <v>62</v>
      </c>
      <c r="I48" s="1">
        <v>1174948</v>
      </c>
      <c r="J48" s="1">
        <v>40521</v>
      </c>
      <c r="K48" s="42"/>
      <c r="L48" s="49">
        <f>IFERROR(B48/I48,0)</f>
        <v>6.0603533092528347E-2</v>
      </c>
      <c r="M48" s="50">
        <f>IFERROR(H48/G48,0)</f>
        <v>2.5244299674267102E-2</v>
      </c>
      <c r="N48" s="48">
        <f>D48*250</f>
        <v>450000</v>
      </c>
      <c r="O48" s="51">
        <f t="shared" si="0"/>
        <v>5.3196921607729681</v>
      </c>
    </row>
    <row r="49" spans="1:15" ht="14.5" thickBot="1" x14ac:dyDescent="0.35">
      <c r="A49" s="60" t="s">
        <v>66</v>
      </c>
      <c r="B49" s="54">
        <v>71</v>
      </c>
      <c r="C49" s="54"/>
      <c r="D49" s="54">
        <v>6</v>
      </c>
      <c r="E49" s="54"/>
      <c r="F49" s="54">
        <v>3</v>
      </c>
      <c r="G49" s="54"/>
      <c r="H49" s="54"/>
      <c r="I49" s="55">
        <v>2048</v>
      </c>
      <c r="J49" s="54"/>
      <c r="K49" s="42"/>
      <c r="L49" s="49">
        <f>IFERROR(B49/I49,0)</f>
        <v>3.466796875E-2</v>
      </c>
      <c r="M49" s="50">
        <f>IFERROR(H49/G49,0)</f>
        <v>0</v>
      </c>
      <c r="N49" s="48">
        <f>D49*250</f>
        <v>1500</v>
      </c>
      <c r="O49" s="51">
        <f t="shared" si="0"/>
        <v>20.12676056338028</v>
      </c>
    </row>
    <row r="50" spans="1:15" ht="14.5" thickBot="1" x14ac:dyDescent="0.35">
      <c r="A50" s="3" t="s">
        <v>28</v>
      </c>
      <c r="B50" s="1">
        <v>10813</v>
      </c>
      <c r="C50" s="2"/>
      <c r="D50" s="2">
        <v>117</v>
      </c>
      <c r="E50" s="2"/>
      <c r="F50" s="1">
        <v>4068</v>
      </c>
      <c r="G50" s="1">
        <v>3373</v>
      </c>
      <c r="H50" s="2">
        <v>36</v>
      </c>
      <c r="I50" s="1">
        <v>227507</v>
      </c>
      <c r="J50" s="1">
        <v>70964</v>
      </c>
      <c r="K50" s="42"/>
      <c r="L50" s="49">
        <f>IFERROR(B50/I50,0)</f>
        <v>4.752820792327269E-2</v>
      </c>
      <c r="M50" s="50">
        <f>IFERROR(H50/G50,0)</f>
        <v>1.0672991402312482E-2</v>
      </c>
      <c r="N50" s="48">
        <f>D50*250</f>
        <v>29250</v>
      </c>
      <c r="O50" s="51">
        <f t="shared" si="0"/>
        <v>1.7050772218625729</v>
      </c>
    </row>
    <row r="51" spans="1:15" ht="14.5" thickBot="1" x14ac:dyDescent="0.35">
      <c r="A51" s="3" t="s">
        <v>48</v>
      </c>
      <c r="B51" s="1">
        <v>1026</v>
      </c>
      <c r="C51" s="2"/>
      <c r="D51" s="2">
        <v>55</v>
      </c>
      <c r="E51" s="2"/>
      <c r="F51" s="2">
        <v>90</v>
      </c>
      <c r="G51" s="1">
        <v>1644</v>
      </c>
      <c r="H51" s="2">
        <v>88</v>
      </c>
      <c r="I51" s="1">
        <v>37834</v>
      </c>
      <c r="J51" s="1">
        <v>60632</v>
      </c>
      <c r="K51" s="42"/>
      <c r="L51" s="49">
        <f>IFERROR(B51/I51,0)</f>
        <v>2.7118464872865677E-2</v>
      </c>
      <c r="M51" s="50">
        <f>IFERROR(H51/G51,0)</f>
        <v>5.3527980535279802E-2</v>
      </c>
      <c r="N51" s="48">
        <f>D51*250</f>
        <v>13750</v>
      </c>
      <c r="O51" s="51">
        <f t="shared" si="0"/>
        <v>12.401559454191034</v>
      </c>
    </row>
    <row r="52" spans="1:15" ht="14.5" thickBot="1" x14ac:dyDescent="0.35">
      <c r="A52" s="3" t="s">
        <v>29</v>
      </c>
      <c r="B52" s="1">
        <v>47856</v>
      </c>
      <c r="C52" s="2"/>
      <c r="D52" s="1">
        <v>1445</v>
      </c>
      <c r="E52" s="2"/>
      <c r="F52" s="1">
        <v>40127</v>
      </c>
      <c r="G52" s="1">
        <v>5607</v>
      </c>
      <c r="H52" s="2">
        <v>169</v>
      </c>
      <c r="I52" s="1">
        <v>394066</v>
      </c>
      <c r="J52" s="1">
        <v>46168</v>
      </c>
      <c r="K52" s="42"/>
      <c r="L52" s="49">
        <f>IFERROR(B52/I52,0)</f>
        <v>0.12144158592723046</v>
      </c>
      <c r="M52" s="50">
        <f>IFERROR(H52/G52,0)</f>
        <v>3.0140895309434635E-2</v>
      </c>
      <c r="N52" s="48">
        <f>D52*250</f>
        <v>361250</v>
      </c>
      <c r="O52" s="51">
        <f t="shared" si="0"/>
        <v>6.5486877298562352</v>
      </c>
    </row>
    <row r="53" spans="1:15" ht="15" thickBot="1" x14ac:dyDescent="0.35">
      <c r="A53" s="44" t="s">
        <v>9</v>
      </c>
      <c r="B53" s="1">
        <v>23847</v>
      </c>
      <c r="C53" s="2"/>
      <c r="D53" s="1">
        <v>1149</v>
      </c>
      <c r="E53" s="2"/>
      <c r="F53" s="1">
        <v>15366</v>
      </c>
      <c r="G53" s="1">
        <v>3132</v>
      </c>
      <c r="H53" s="2">
        <v>151</v>
      </c>
      <c r="I53" s="1">
        <v>383587</v>
      </c>
      <c r="J53" s="1">
        <v>50373</v>
      </c>
      <c r="K53" s="42"/>
      <c r="L53" s="49">
        <f>IFERROR(B53/I53,0)</f>
        <v>6.2168425937271073E-2</v>
      </c>
      <c r="M53" s="50">
        <f>IFERROR(H53/G53,0)</f>
        <v>4.8212005108556832E-2</v>
      </c>
      <c r="N53" s="48">
        <f>D53*250</f>
        <v>287250</v>
      </c>
      <c r="O53" s="51">
        <f t="shared" si="0"/>
        <v>11.045540319537048</v>
      </c>
    </row>
    <row r="54" spans="1:15" ht="14.5" thickBot="1" x14ac:dyDescent="0.35">
      <c r="A54" s="3" t="s">
        <v>56</v>
      </c>
      <c r="B54" s="1">
        <v>2102</v>
      </c>
      <c r="C54" s="2"/>
      <c r="D54" s="2">
        <v>79</v>
      </c>
      <c r="E54" s="2"/>
      <c r="F54" s="2">
        <v>599</v>
      </c>
      <c r="G54" s="1">
        <v>1173</v>
      </c>
      <c r="H54" s="2">
        <v>44</v>
      </c>
      <c r="I54" s="1">
        <v>106535</v>
      </c>
      <c r="J54" s="1">
        <v>59445</v>
      </c>
      <c r="K54" s="42"/>
      <c r="L54" s="49">
        <f>IFERROR(B54/I54,0)</f>
        <v>1.9730604965504293E-2</v>
      </c>
      <c r="M54" s="50">
        <f>IFERROR(H54/G54,0)</f>
        <v>3.7510656436487641E-2</v>
      </c>
      <c r="N54" s="48">
        <f>D54*250</f>
        <v>19750</v>
      </c>
      <c r="O54" s="51">
        <f t="shared" si="0"/>
        <v>8.3958135109419594</v>
      </c>
    </row>
    <row r="55" spans="1:15" ht="14.5" thickBot="1" x14ac:dyDescent="0.35">
      <c r="A55" s="3" t="s">
        <v>22</v>
      </c>
      <c r="B55" s="1">
        <v>19892</v>
      </c>
      <c r="C55" s="2"/>
      <c r="D55" s="2">
        <v>626</v>
      </c>
      <c r="E55" s="2"/>
      <c r="F55" s="1">
        <v>6286</v>
      </c>
      <c r="G55" s="1">
        <v>3416</v>
      </c>
      <c r="H55" s="2">
        <v>108</v>
      </c>
      <c r="I55" s="1">
        <v>311259</v>
      </c>
      <c r="J55" s="1">
        <v>53459</v>
      </c>
      <c r="K55" s="42"/>
      <c r="L55" s="49">
        <f>IFERROR(B55/I55,0)</f>
        <v>6.3908192212915937E-2</v>
      </c>
      <c r="M55" s="50">
        <f>IFERROR(H55/G55,0)</f>
        <v>3.161592505854801E-2</v>
      </c>
      <c r="N55" s="48">
        <f>D55*250</f>
        <v>156500</v>
      </c>
      <c r="O55" s="51">
        <f t="shared" si="0"/>
        <v>6.8674844158455661</v>
      </c>
    </row>
    <row r="56" spans="1:15" ht="15" thickBot="1" x14ac:dyDescent="0.35">
      <c r="A56" s="14" t="s">
        <v>55</v>
      </c>
      <c r="B56" s="15">
        <v>921</v>
      </c>
      <c r="C56" s="15"/>
      <c r="D56" s="15">
        <v>17</v>
      </c>
      <c r="E56" s="15"/>
      <c r="F56" s="15">
        <v>169</v>
      </c>
      <c r="G56" s="36">
        <v>1591</v>
      </c>
      <c r="H56" s="15">
        <v>29</v>
      </c>
      <c r="I56" s="36">
        <v>26989</v>
      </c>
      <c r="J56" s="36">
        <v>46633</v>
      </c>
      <c r="K56" s="66"/>
      <c r="L56" s="49">
        <f>IFERROR(B56/I56,0)</f>
        <v>3.4125013894549631E-2</v>
      </c>
      <c r="M56" s="50">
        <f>IFERROR(H56/G56,0)</f>
        <v>1.8227529855436832E-2</v>
      </c>
      <c r="N56" s="48">
        <f>D56*250</f>
        <v>4250</v>
      </c>
      <c r="O56" s="51">
        <f t="shared" si="0"/>
        <v>3.6145494028230183</v>
      </c>
    </row>
    <row r="57" spans="1:15" ht="15" thickBot="1" x14ac:dyDescent="0.35">
      <c r="A57" s="3"/>
      <c r="B57" s="47">
        <f>SUM(B2:B56)</f>
        <v>1886567</v>
      </c>
      <c r="C57" s="2"/>
      <c r="D57" s="47">
        <f>SUM(D2:D56)</f>
        <v>108509</v>
      </c>
      <c r="E57" s="2"/>
      <c r="F57" s="47">
        <f>SUM(F2:F56)</f>
        <v>1087970</v>
      </c>
      <c r="G57" s="1"/>
      <c r="H57" s="2"/>
      <c r="I57" s="47">
        <f>SUM(I2:I56)</f>
        <v>19329169</v>
      </c>
      <c r="J57" s="1"/>
      <c r="K57" s="8"/>
      <c r="N57" s="47">
        <f>SUM(N2:N56)</f>
        <v>27127250</v>
      </c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7"/>
      <c r="L58" s="35"/>
    </row>
    <row r="59" spans="1:15" ht="13.5" thickBot="1" x14ac:dyDescent="0.35">
      <c r="A59" s="3"/>
      <c r="B59" s="1"/>
      <c r="C59" s="2"/>
      <c r="D59" s="2"/>
      <c r="E59" s="2"/>
      <c r="F59" s="1"/>
      <c r="G59" s="2"/>
      <c r="H59" s="2"/>
      <c r="I59" s="1"/>
      <c r="J59" s="1"/>
      <c r="K59" s="7"/>
      <c r="L59" s="35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7"/>
      <c r="L60" s="35"/>
    </row>
    <row r="61" spans="1:15" ht="13.5" thickBot="1" x14ac:dyDescent="0.35">
      <c r="A61" s="3"/>
      <c r="B61" s="1"/>
      <c r="C61" s="2"/>
      <c r="D61" s="2"/>
      <c r="E61" s="2"/>
      <c r="F61" s="1"/>
      <c r="G61" s="1"/>
      <c r="H61" s="2"/>
      <c r="I61" s="1"/>
      <c r="J61" s="1"/>
      <c r="K61" s="7"/>
      <c r="L61" s="35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8"/>
      <c r="L62" s="35"/>
    </row>
    <row r="63" spans="1:15" ht="15" thickBot="1" x14ac:dyDescent="0.35">
      <c r="A63" s="3"/>
      <c r="B63" s="2"/>
      <c r="C63" s="2"/>
      <c r="D63" s="2"/>
      <c r="E63" s="2"/>
      <c r="F63" s="2"/>
      <c r="G63" s="2"/>
      <c r="H63" s="2"/>
      <c r="I63" s="1"/>
      <c r="J63" s="1"/>
      <c r="K63" s="8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7"/>
    </row>
    <row r="65" spans="1:12" ht="13.5" thickBot="1" x14ac:dyDescent="0.35">
      <c r="A65" s="3"/>
      <c r="B65" s="1"/>
      <c r="C65" s="2"/>
      <c r="D65" s="2"/>
      <c r="E65" s="2"/>
      <c r="F65" s="1"/>
      <c r="G65" s="2"/>
      <c r="H65" s="2"/>
      <c r="I65" s="1"/>
      <c r="J65" s="1"/>
      <c r="K65" s="7"/>
      <c r="L65" s="35"/>
    </row>
    <row r="66" spans="1:12" ht="13.5" thickBot="1" x14ac:dyDescent="0.35">
      <c r="A66" s="3"/>
      <c r="B66" s="2"/>
      <c r="C66" s="2"/>
      <c r="D66" s="2"/>
      <c r="E66" s="2"/>
      <c r="F66" s="2"/>
      <c r="G66" s="2"/>
      <c r="H66" s="2"/>
      <c r="I66" s="1"/>
      <c r="J66" s="1"/>
      <c r="K66" s="7"/>
      <c r="L66" s="35"/>
    </row>
    <row r="67" spans="1:12" ht="13.5" thickBot="1" x14ac:dyDescent="0.35">
      <c r="A67" s="14"/>
      <c r="B67" s="15"/>
      <c r="C67" s="15"/>
      <c r="D67" s="15"/>
      <c r="E67" s="15"/>
      <c r="F67" s="15"/>
      <c r="G67" s="15"/>
      <c r="H67" s="15"/>
      <c r="I67" s="36"/>
      <c r="J67" s="36"/>
      <c r="K67" s="37"/>
    </row>
  </sheetData>
  <autoFilter ref="A1:N56" xr:uid="{0FFC770D-E812-4BB2-BFE4-43D655F753EE}">
    <sortState xmlns:xlrd2="http://schemas.microsoft.com/office/spreadsheetml/2017/richdata2" ref="A2:N57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5" r:id="rId1" display="https://www.worldometers.info/coronavirus/usa/new-york/" xr:uid="{2B708700-342A-451A-BA3A-DDD1660598E6}"/>
    <hyperlink ref="A33" r:id="rId2" display="https://www.worldometers.info/coronavirus/usa/new-jersey/" xr:uid="{2C76AA76-5D44-4A10-8463-D1EB4407B5A0}"/>
    <hyperlink ref="A16" r:id="rId3" display="https://www.worldometers.info/coronavirus/usa/illinois/" xr:uid="{91EAC8EE-0267-4CD5-AD97-BB964DDB8494}"/>
    <hyperlink ref="A6" r:id="rId4" display="https://www.worldometers.info/coronavirus/usa/california/" xr:uid="{0A87EFCA-6BDB-433D-B32F-D59CF66878D9}"/>
    <hyperlink ref="A24" r:id="rId5" display="https://www.worldometers.info/coronavirus/usa/massachusetts/" xr:uid="{4A771F11-D3B8-4B96-B9F9-885EDBA0EEE7}"/>
    <hyperlink ref="A42" r:id="rId6" display="https://www.worldometers.info/coronavirus/usa/pennsylvania/" xr:uid="{58702DB1-9CED-4E58-B82E-98605AF55790}"/>
    <hyperlink ref="A48" r:id="rId7" display="https://www.worldometers.info/coronavirus/usa/texas/" xr:uid="{FDFBFFF5-6DDA-4001-B10B-E6D171787A01}"/>
    <hyperlink ref="A11" r:id="rId8" display="https://www.worldometers.info/coronavirus/usa/florida/" xr:uid="{69889546-12B2-4717-B97F-20E0C1711599}"/>
    <hyperlink ref="A21" r:id="rId9" display="https://www.worldometers.info/coronavirus/usa/louisiana/" xr:uid="{428336DC-CBF3-420C-A113-3239EEE192F2}"/>
    <hyperlink ref="A39" r:id="rId10" display="https://www.worldometers.info/coronavirus/usa/ohio/" xr:uid="{D2C3888B-D6E7-47E3-8703-9D84EBA7DB28}"/>
    <hyperlink ref="A53" r:id="rId11" display="https://www.worldometers.info/coronavirus/usa/washington/" xr:uid="{4EF87F52-C4F4-4854-8C28-FD701349162D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9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43"/>
  </cols>
  <sheetData>
    <row r="1" spans="1:2" ht="15" thickBot="1" x14ac:dyDescent="0.4"/>
    <row r="2" spans="1:2" ht="15" thickBot="1" x14ac:dyDescent="0.4">
      <c r="A2" s="3" t="s">
        <v>36</v>
      </c>
      <c r="B2" s="38">
        <v>653</v>
      </c>
    </row>
    <row r="3" spans="1:2" ht="15" thickBot="1" x14ac:dyDescent="0.4">
      <c r="A3" s="3" t="s">
        <v>52</v>
      </c>
      <c r="B3" s="38">
        <v>10</v>
      </c>
    </row>
    <row r="4" spans="1:2" ht="15" thickBot="1" x14ac:dyDescent="0.4">
      <c r="A4" s="3" t="s">
        <v>33</v>
      </c>
      <c r="B4" s="38">
        <v>996</v>
      </c>
    </row>
    <row r="5" spans="1:2" ht="15" thickBot="1" x14ac:dyDescent="0.4">
      <c r="A5" s="3" t="s">
        <v>34</v>
      </c>
      <c r="B5" s="38">
        <v>151</v>
      </c>
    </row>
    <row r="6" spans="1:2" ht="15" thickBot="1" x14ac:dyDescent="0.4">
      <c r="A6" s="44" t="s">
        <v>10</v>
      </c>
      <c r="B6" s="38">
        <v>4484</v>
      </c>
    </row>
    <row r="7" spans="1:2" ht="15" thickBot="1" x14ac:dyDescent="0.4">
      <c r="A7" s="3" t="s">
        <v>18</v>
      </c>
      <c r="B7" s="38">
        <v>1512</v>
      </c>
    </row>
    <row r="8" spans="1:2" ht="15" thickBot="1" x14ac:dyDescent="0.4">
      <c r="A8" s="3" t="s">
        <v>23</v>
      </c>
      <c r="B8" s="38">
        <v>4007</v>
      </c>
    </row>
    <row r="9" spans="1:2" ht="15" thickBot="1" x14ac:dyDescent="0.4">
      <c r="A9" s="3" t="s">
        <v>43</v>
      </c>
      <c r="B9" s="38">
        <v>386</v>
      </c>
    </row>
    <row r="10" spans="1:2" ht="21.5" thickBot="1" x14ac:dyDescent="0.4">
      <c r="A10" s="3" t="s">
        <v>63</v>
      </c>
      <c r="B10" s="38">
        <v>475</v>
      </c>
    </row>
    <row r="11" spans="1:2" ht="15" thickBot="1" x14ac:dyDescent="0.4">
      <c r="A11" s="44" t="s">
        <v>13</v>
      </c>
      <c r="B11" s="38">
        <v>2610</v>
      </c>
    </row>
    <row r="12" spans="1:2" ht="15" thickBot="1" x14ac:dyDescent="0.4">
      <c r="A12" s="3" t="s">
        <v>16</v>
      </c>
      <c r="B12" s="38">
        <v>2147</v>
      </c>
    </row>
    <row r="13" spans="1:2" ht="15" thickBot="1" x14ac:dyDescent="0.4">
      <c r="A13" s="3" t="s">
        <v>64</v>
      </c>
      <c r="B13" s="38">
        <v>5</v>
      </c>
    </row>
    <row r="14" spans="1:2" ht="15" thickBot="1" x14ac:dyDescent="0.4">
      <c r="A14" s="3" t="s">
        <v>47</v>
      </c>
      <c r="B14" s="38">
        <v>17</v>
      </c>
    </row>
    <row r="15" spans="1:2" ht="15" thickBot="1" x14ac:dyDescent="0.4">
      <c r="A15" s="3" t="s">
        <v>49</v>
      </c>
      <c r="B15" s="38">
        <v>83</v>
      </c>
    </row>
    <row r="16" spans="1:2" ht="15" thickBot="1" x14ac:dyDescent="0.4">
      <c r="A16" s="44" t="s">
        <v>12</v>
      </c>
      <c r="B16" s="38">
        <v>5736</v>
      </c>
    </row>
    <row r="17" spans="1:2" ht="15" thickBot="1" x14ac:dyDescent="0.4">
      <c r="A17" s="3" t="s">
        <v>27</v>
      </c>
      <c r="B17" s="38">
        <v>2231</v>
      </c>
    </row>
    <row r="18" spans="1:2" ht="15" thickBot="1" x14ac:dyDescent="0.4">
      <c r="A18" s="3" t="s">
        <v>41</v>
      </c>
      <c r="B18" s="38">
        <v>589</v>
      </c>
    </row>
    <row r="19" spans="1:2" ht="15" thickBot="1" x14ac:dyDescent="0.4">
      <c r="A19" s="3" t="s">
        <v>45</v>
      </c>
      <c r="B19" s="38">
        <v>227</v>
      </c>
    </row>
    <row r="20" spans="1:2" ht="15" thickBot="1" x14ac:dyDescent="0.4">
      <c r="A20" s="3" t="s">
        <v>38</v>
      </c>
      <c r="B20" s="38">
        <v>458</v>
      </c>
    </row>
    <row r="21" spans="1:2" ht="15" thickBot="1" x14ac:dyDescent="0.4">
      <c r="A21" s="44" t="s">
        <v>14</v>
      </c>
      <c r="B21" s="38">
        <v>2883</v>
      </c>
    </row>
    <row r="22" spans="1:2" ht="15" thickBot="1" x14ac:dyDescent="0.4">
      <c r="A22" s="3" t="s">
        <v>39</v>
      </c>
      <c r="B22" s="38">
        <v>95</v>
      </c>
    </row>
    <row r="23" spans="1:2" ht="15" thickBot="1" x14ac:dyDescent="0.4">
      <c r="A23" s="3" t="s">
        <v>26</v>
      </c>
      <c r="B23" s="38">
        <v>2668</v>
      </c>
    </row>
    <row r="24" spans="1:2" ht="15" thickBot="1" x14ac:dyDescent="0.4">
      <c r="A24" s="44" t="s">
        <v>17</v>
      </c>
      <c r="B24" s="38">
        <v>7201</v>
      </c>
    </row>
    <row r="25" spans="1:2" ht="15" thickBot="1" x14ac:dyDescent="0.4">
      <c r="A25" s="3" t="s">
        <v>11</v>
      </c>
      <c r="B25" s="38">
        <v>5595</v>
      </c>
    </row>
    <row r="26" spans="1:2" ht="15" thickBot="1" x14ac:dyDescent="0.4">
      <c r="A26" s="3" t="s">
        <v>32</v>
      </c>
      <c r="B26" s="38">
        <v>1126</v>
      </c>
    </row>
    <row r="27" spans="1:2" ht="15" thickBot="1" x14ac:dyDescent="0.4">
      <c r="A27" s="3" t="s">
        <v>30</v>
      </c>
      <c r="B27" s="38">
        <v>794</v>
      </c>
    </row>
    <row r="28" spans="1:2" ht="15" thickBot="1" x14ac:dyDescent="0.4">
      <c r="A28" s="3" t="s">
        <v>35</v>
      </c>
      <c r="B28" s="38">
        <v>810</v>
      </c>
    </row>
    <row r="29" spans="1:2" ht="15" thickBot="1" x14ac:dyDescent="0.4">
      <c r="A29" s="3" t="s">
        <v>51</v>
      </c>
      <c r="B29" s="38">
        <v>17</v>
      </c>
    </row>
    <row r="30" spans="1:2" ht="15" thickBot="1" x14ac:dyDescent="0.4">
      <c r="A30" s="3" t="s">
        <v>50</v>
      </c>
      <c r="B30" s="38">
        <v>189</v>
      </c>
    </row>
    <row r="31" spans="1:2" ht="15" thickBot="1" x14ac:dyDescent="0.4">
      <c r="A31" s="3" t="s">
        <v>31</v>
      </c>
      <c r="B31" s="38">
        <v>429</v>
      </c>
    </row>
    <row r="32" spans="1:2" ht="15" thickBot="1" x14ac:dyDescent="0.4">
      <c r="A32" s="3" t="s">
        <v>42</v>
      </c>
      <c r="B32" s="38">
        <v>273</v>
      </c>
    </row>
    <row r="33" spans="1:2" ht="15" thickBot="1" x14ac:dyDescent="0.4">
      <c r="A33" s="44" t="s">
        <v>8</v>
      </c>
      <c r="B33" s="38">
        <v>12006</v>
      </c>
    </row>
    <row r="34" spans="1:2" ht="15" thickBot="1" x14ac:dyDescent="0.4">
      <c r="A34" s="3" t="s">
        <v>44</v>
      </c>
      <c r="B34" s="38">
        <v>383</v>
      </c>
    </row>
    <row r="35" spans="1:2" ht="15" thickBot="1" x14ac:dyDescent="0.4">
      <c r="A35" s="44" t="s">
        <v>7</v>
      </c>
      <c r="B35" s="38">
        <v>30281</v>
      </c>
    </row>
    <row r="36" spans="1:2" ht="15" thickBot="1" x14ac:dyDescent="0.4">
      <c r="A36" s="3" t="s">
        <v>24</v>
      </c>
      <c r="B36" s="38">
        <v>1006</v>
      </c>
    </row>
    <row r="37" spans="1:2" ht="15" thickBot="1" x14ac:dyDescent="0.4">
      <c r="A37" s="3" t="s">
        <v>53</v>
      </c>
      <c r="B37" s="38">
        <v>66</v>
      </c>
    </row>
    <row r="38" spans="1:2" ht="21.5" thickBot="1" x14ac:dyDescent="0.4">
      <c r="A38" s="3" t="s">
        <v>67</v>
      </c>
      <c r="B38" s="38">
        <v>2</v>
      </c>
    </row>
    <row r="39" spans="1:2" ht="15" thickBot="1" x14ac:dyDescent="0.4">
      <c r="A39" s="44" t="s">
        <v>21</v>
      </c>
      <c r="B39" s="38">
        <v>2342</v>
      </c>
    </row>
    <row r="40" spans="1:2" ht="15" thickBot="1" x14ac:dyDescent="0.4">
      <c r="A40" s="3" t="s">
        <v>46</v>
      </c>
      <c r="B40" s="38">
        <v>344</v>
      </c>
    </row>
    <row r="41" spans="1:2" ht="15" thickBot="1" x14ac:dyDescent="0.4">
      <c r="A41" s="3" t="s">
        <v>37</v>
      </c>
      <c r="B41" s="38">
        <v>159</v>
      </c>
    </row>
    <row r="42" spans="1:2" ht="15" thickBot="1" x14ac:dyDescent="0.4">
      <c r="A42" s="44" t="s">
        <v>19</v>
      </c>
      <c r="B42" s="38">
        <v>5883</v>
      </c>
    </row>
    <row r="43" spans="1:2" ht="15" thickBot="1" x14ac:dyDescent="0.4">
      <c r="A43" s="3" t="s">
        <v>65</v>
      </c>
      <c r="B43" s="38">
        <v>140</v>
      </c>
    </row>
    <row r="44" spans="1:2" ht="15" thickBot="1" x14ac:dyDescent="0.4">
      <c r="A44" s="3" t="s">
        <v>40</v>
      </c>
      <c r="B44" s="38">
        <v>756</v>
      </c>
    </row>
    <row r="45" spans="1:2" ht="15" thickBot="1" x14ac:dyDescent="0.4">
      <c r="A45" s="3" t="s">
        <v>25</v>
      </c>
      <c r="B45" s="38">
        <v>525</v>
      </c>
    </row>
    <row r="46" spans="1:2" ht="15" thickBot="1" x14ac:dyDescent="0.4">
      <c r="A46" s="3" t="s">
        <v>54</v>
      </c>
      <c r="B46" s="38">
        <v>64</v>
      </c>
    </row>
    <row r="47" spans="1:2" ht="15" thickBot="1" x14ac:dyDescent="0.4">
      <c r="A47" s="3" t="s">
        <v>20</v>
      </c>
      <c r="B47" s="38">
        <v>401</v>
      </c>
    </row>
    <row r="48" spans="1:2" ht="15" thickBot="1" x14ac:dyDescent="0.4">
      <c r="A48" s="44" t="s">
        <v>15</v>
      </c>
      <c r="B48" s="38">
        <v>1800</v>
      </c>
    </row>
    <row r="49" spans="1:2" ht="21.5" thickBot="1" x14ac:dyDescent="0.4">
      <c r="A49" s="60" t="s">
        <v>66</v>
      </c>
      <c r="B49" s="61">
        <v>6</v>
      </c>
    </row>
    <row r="50" spans="1:2" ht="15" thickBot="1" x14ac:dyDescent="0.4">
      <c r="A50" s="3" t="s">
        <v>28</v>
      </c>
      <c r="B50" s="38">
        <v>117</v>
      </c>
    </row>
    <row r="51" spans="1:2" ht="15" thickBot="1" x14ac:dyDescent="0.4">
      <c r="A51" s="3" t="s">
        <v>48</v>
      </c>
      <c r="B51" s="38">
        <v>55</v>
      </c>
    </row>
    <row r="52" spans="1:2" ht="15" thickBot="1" x14ac:dyDescent="0.4">
      <c r="A52" s="3" t="s">
        <v>29</v>
      </c>
      <c r="B52" s="38">
        <v>1445</v>
      </c>
    </row>
    <row r="53" spans="1:2" ht="15" thickBot="1" x14ac:dyDescent="0.4">
      <c r="A53" s="44" t="s">
        <v>9</v>
      </c>
      <c r="B53" s="38">
        <v>1149</v>
      </c>
    </row>
    <row r="54" spans="1:2" ht="15" thickBot="1" x14ac:dyDescent="0.4">
      <c r="A54" s="3" t="s">
        <v>56</v>
      </c>
      <c r="B54" s="38">
        <v>79</v>
      </c>
    </row>
    <row r="55" spans="1:2" ht="15" thickBot="1" x14ac:dyDescent="0.4">
      <c r="A55" s="3" t="s">
        <v>22</v>
      </c>
      <c r="B55" s="38">
        <v>626</v>
      </c>
    </row>
    <row r="56" spans="1:2" ht="15" thickBot="1" x14ac:dyDescent="0.4">
      <c r="A56" s="14" t="s">
        <v>55</v>
      </c>
      <c r="B56" s="39">
        <v>17</v>
      </c>
    </row>
    <row r="57" spans="1:2" ht="15" thickBot="1" x14ac:dyDescent="0.4">
      <c r="A57" s="3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4"/>
    </row>
  </sheetData>
  <autoFilter ref="A1:A56" xr:uid="{1D19E26B-1765-4516-BAF0-E2894C03DB8E}"/>
  <hyperlinks>
    <hyperlink ref="A35" r:id="rId1" display="https://www.worldometers.info/coronavirus/usa/new-york/" xr:uid="{70A9287D-DB10-4465-9A91-C89126259D28}"/>
    <hyperlink ref="A33" r:id="rId2" display="https://www.worldometers.info/coronavirus/usa/new-jersey/" xr:uid="{BB9F279D-BFD9-4D4E-804A-887A2D9E24DD}"/>
    <hyperlink ref="A16" r:id="rId3" display="https://www.worldometers.info/coronavirus/usa/illinois/" xr:uid="{4F0C41DE-2DF7-4E40-85E0-C6695FA8B873}"/>
    <hyperlink ref="A6" r:id="rId4" display="https://www.worldometers.info/coronavirus/usa/california/" xr:uid="{2709A2A7-8F45-40A6-8F18-DE219BB1DB6E}"/>
    <hyperlink ref="A24" r:id="rId5" display="https://www.worldometers.info/coronavirus/usa/massachusetts/" xr:uid="{09F0BFA5-2E87-43E9-B8BF-9087862669E7}"/>
    <hyperlink ref="A42" r:id="rId6" display="https://www.worldometers.info/coronavirus/usa/pennsylvania/" xr:uid="{F5B956B2-EC52-4C84-912C-C97BC861BB25}"/>
    <hyperlink ref="A48" r:id="rId7" display="https://www.worldometers.info/coronavirus/usa/texas/" xr:uid="{05F4A0A4-E527-4178-9C7E-02ABF3CDFF18}"/>
    <hyperlink ref="A11" r:id="rId8" display="https://www.worldometers.info/coronavirus/usa/florida/" xr:uid="{E0C0AE58-E94F-4FF2-BCFA-08B49A157020}"/>
    <hyperlink ref="A21" r:id="rId9" display="https://www.worldometers.info/coronavirus/usa/louisiana/" xr:uid="{79C2C656-FD1C-4142-9DE3-771A1B318193}"/>
    <hyperlink ref="A39" r:id="rId10" display="https://www.worldometers.info/coronavirus/usa/ohio/" xr:uid="{4C4C8C05-099A-472B-98AE-24C14B13FA2D}"/>
    <hyperlink ref="A53" r:id="rId11" display="https://www.worldometers.info/coronavirus/usa/washington/" xr:uid="{FA713680-A323-4F88-9ECA-0535B26C67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4" bestFit="1" customWidth="1"/>
    <col min="3" max="3" width="10" style="40" bestFit="1" customWidth="1"/>
    <col min="4" max="16384" width="8.7265625" style="34"/>
  </cols>
  <sheetData>
    <row r="1" spans="1:3" ht="13" thickBot="1" x14ac:dyDescent="0.4">
      <c r="A1" s="34" t="s">
        <v>97</v>
      </c>
      <c r="C1" s="40" t="s">
        <v>96</v>
      </c>
    </row>
    <row r="2" spans="1:3" ht="13" thickBot="1" x14ac:dyDescent="0.4">
      <c r="A2" s="34" t="s">
        <v>36</v>
      </c>
      <c r="B2" s="3" t="s">
        <v>36</v>
      </c>
      <c r="C2" s="38">
        <v>653</v>
      </c>
    </row>
    <row r="3" spans="1:3" ht="13" thickBot="1" x14ac:dyDescent="0.4">
      <c r="B3" s="3" t="s">
        <v>52</v>
      </c>
      <c r="C3" s="38">
        <v>10</v>
      </c>
    </row>
    <row r="4" spans="1:3" ht="13" thickBot="1" x14ac:dyDescent="0.4">
      <c r="A4" s="34" t="s">
        <v>33</v>
      </c>
      <c r="B4" s="3" t="s">
        <v>33</v>
      </c>
      <c r="C4" s="38">
        <v>996</v>
      </c>
    </row>
    <row r="5" spans="1:3" ht="13" thickBot="1" x14ac:dyDescent="0.4">
      <c r="A5" s="34" t="s">
        <v>34</v>
      </c>
      <c r="B5" s="3" t="s">
        <v>34</v>
      </c>
      <c r="C5" s="38">
        <v>151</v>
      </c>
    </row>
    <row r="6" spans="1:3" ht="15" thickBot="1" x14ac:dyDescent="0.4">
      <c r="A6" s="34" t="s">
        <v>10</v>
      </c>
      <c r="B6" s="44" t="s">
        <v>10</v>
      </c>
      <c r="C6" s="38">
        <v>4484</v>
      </c>
    </row>
    <row r="7" spans="1:3" ht="13" thickBot="1" x14ac:dyDescent="0.4">
      <c r="A7" s="34" t="s">
        <v>18</v>
      </c>
      <c r="B7" s="3" t="s">
        <v>18</v>
      </c>
      <c r="C7" s="38">
        <v>1512</v>
      </c>
    </row>
    <row r="8" spans="1:3" ht="13" thickBot="1" x14ac:dyDescent="0.4">
      <c r="A8" s="34" t="s">
        <v>23</v>
      </c>
      <c r="B8" s="3" t="s">
        <v>23</v>
      </c>
      <c r="C8" s="38">
        <v>4007</v>
      </c>
    </row>
    <row r="9" spans="1:3" ht="13" thickBot="1" x14ac:dyDescent="0.4">
      <c r="A9" s="34" t="s">
        <v>43</v>
      </c>
      <c r="B9" s="3" t="s">
        <v>43</v>
      </c>
      <c r="C9" s="38">
        <v>386</v>
      </c>
    </row>
    <row r="10" spans="1:3" ht="13" thickBot="1" x14ac:dyDescent="0.4">
      <c r="A10" s="34" t="s">
        <v>95</v>
      </c>
      <c r="B10" s="3" t="s">
        <v>63</v>
      </c>
      <c r="C10" s="38">
        <v>475</v>
      </c>
    </row>
    <row r="11" spans="1:3" ht="15" thickBot="1" x14ac:dyDescent="0.4">
      <c r="A11" s="34" t="s">
        <v>13</v>
      </c>
      <c r="B11" s="44" t="s">
        <v>13</v>
      </c>
      <c r="C11" s="38">
        <v>2610</v>
      </c>
    </row>
    <row r="12" spans="1:3" ht="13" thickBot="1" x14ac:dyDescent="0.4">
      <c r="A12" s="34" t="s">
        <v>16</v>
      </c>
      <c r="B12" s="3" t="s">
        <v>16</v>
      </c>
      <c r="C12" s="38">
        <v>2147</v>
      </c>
    </row>
    <row r="13" spans="1:3" ht="13" thickBot="1" x14ac:dyDescent="0.4">
      <c r="A13" s="34" t="s">
        <v>64</v>
      </c>
      <c r="B13" s="3" t="s">
        <v>64</v>
      </c>
      <c r="C13" s="38">
        <v>5</v>
      </c>
    </row>
    <row r="14" spans="1:3" ht="13" thickBot="1" x14ac:dyDescent="0.4">
      <c r="B14" s="3" t="s">
        <v>47</v>
      </c>
      <c r="C14" s="38">
        <v>17</v>
      </c>
    </row>
    <row r="15" spans="1:3" ht="13" thickBot="1" x14ac:dyDescent="0.4">
      <c r="A15" s="34" t="s">
        <v>49</v>
      </c>
      <c r="B15" s="3" t="s">
        <v>49</v>
      </c>
      <c r="C15" s="38">
        <v>83</v>
      </c>
    </row>
    <row r="16" spans="1:3" ht="15" thickBot="1" x14ac:dyDescent="0.4">
      <c r="A16" s="34" t="s">
        <v>12</v>
      </c>
      <c r="B16" s="44" t="s">
        <v>12</v>
      </c>
      <c r="C16" s="38">
        <v>5736</v>
      </c>
    </row>
    <row r="17" spans="1:3" ht="13" thickBot="1" x14ac:dyDescent="0.4">
      <c r="A17" s="34" t="s">
        <v>27</v>
      </c>
      <c r="B17" s="3" t="s">
        <v>27</v>
      </c>
      <c r="C17" s="38">
        <v>2231</v>
      </c>
    </row>
    <row r="18" spans="1:3" ht="13" thickBot="1" x14ac:dyDescent="0.4">
      <c r="A18" s="34" t="s">
        <v>41</v>
      </c>
      <c r="B18" s="3" t="s">
        <v>41</v>
      </c>
      <c r="C18" s="38">
        <v>589</v>
      </c>
    </row>
    <row r="19" spans="1:3" ht="13" thickBot="1" x14ac:dyDescent="0.4">
      <c r="A19" s="34" t="s">
        <v>45</v>
      </c>
      <c r="B19" s="3" t="s">
        <v>45</v>
      </c>
      <c r="C19" s="38">
        <v>227</v>
      </c>
    </row>
    <row r="20" spans="1:3" ht="13" thickBot="1" x14ac:dyDescent="0.4">
      <c r="A20" s="34" t="s">
        <v>38</v>
      </c>
      <c r="B20" s="3" t="s">
        <v>38</v>
      </c>
      <c r="C20" s="38">
        <v>458</v>
      </c>
    </row>
    <row r="21" spans="1:3" ht="15" thickBot="1" x14ac:dyDescent="0.4">
      <c r="A21" s="34" t="s">
        <v>14</v>
      </c>
      <c r="B21" s="44" t="s">
        <v>14</v>
      </c>
      <c r="C21" s="38">
        <v>2883</v>
      </c>
    </row>
    <row r="22" spans="1:3" ht="13" thickBot="1" x14ac:dyDescent="0.4">
      <c r="B22" s="3" t="s">
        <v>39</v>
      </c>
      <c r="C22" s="38">
        <v>95</v>
      </c>
    </row>
    <row r="23" spans="1:3" ht="13" thickBot="1" x14ac:dyDescent="0.4">
      <c r="A23" s="34" t="s">
        <v>26</v>
      </c>
      <c r="B23" s="3" t="s">
        <v>26</v>
      </c>
      <c r="C23" s="38">
        <v>2668</v>
      </c>
    </row>
    <row r="24" spans="1:3" ht="15" thickBot="1" x14ac:dyDescent="0.4">
      <c r="A24" s="34" t="s">
        <v>17</v>
      </c>
      <c r="B24" s="44" t="s">
        <v>17</v>
      </c>
      <c r="C24" s="38">
        <v>7201</v>
      </c>
    </row>
    <row r="25" spans="1:3" ht="13" thickBot="1" x14ac:dyDescent="0.4">
      <c r="A25" s="34" t="s">
        <v>11</v>
      </c>
      <c r="B25" s="3" t="s">
        <v>11</v>
      </c>
      <c r="C25" s="38">
        <v>5595</v>
      </c>
    </row>
    <row r="26" spans="1:3" ht="13" thickBot="1" x14ac:dyDescent="0.4">
      <c r="A26" s="34" t="s">
        <v>32</v>
      </c>
      <c r="B26" s="3" t="s">
        <v>32</v>
      </c>
      <c r="C26" s="38">
        <v>1126</v>
      </c>
    </row>
    <row r="27" spans="1:3" ht="13" thickBot="1" x14ac:dyDescent="0.4">
      <c r="A27" s="34" t="s">
        <v>30</v>
      </c>
      <c r="B27" s="3" t="s">
        <v>30</v>
      </c>
      <c r="C27" s="38">
        <v>794</v>
      </c>
    </row>
    <row r="28" spans="1:3" ht="13" thickBot="1" x14ac:dyDescent="0.4">
      <c r="A28" s="34" t="s">
        <v>35</v>
      </c>
      <c r="B28" s="3" t="s">
        <v>35</v>
      </c>
      <c r="C28" s="38">
        <v>810</v>
      </c>
    </row>
    <row r="29" spans="1:3" ht="13" thickBot="1" x14ac:dyDescent="0.4">
      <c r="B29" s="3" t="s">
        <v>51</v>
      </c>
      <c r="C29" s="38">
        <v>17</v>
      </c>
    </row>
    <row r="30" spans="1:3" ht="13" thickBot="1" x14ac:dyDescent="0.4">
      <c r="B30" s="3" t="s">
        <v>50</v>
      </c>
      <c r="C30" s="38">
        <v>189</v>
      </c>
    </row>
    <row r="31" spans="1:3" ht="13" thickBot="1" x14ac:dyDescent="0.4">
      <c r="A31" s="34" t="s">
        <v>31</v>
      </c>
      <c r="B31" s="3" t="s">
        <v>31</v>
      </c>
      <c r="C31" s="38">
        <v>429</v>
      </c>
    </row>
    <row r="32" spans="1:3" ht="13" thickBot="1" x14ac:dyDescent="0.4">
      <c r="A32" s="34" t="s">
        <v>42</v>
      </c>
      <c r="B32" s="3" t="s">
        <v>42</v>
      </c>
      <c r="C32" s="38">
        <v>273</v>
      </c>
    </row>
    <row r="33" spans="1:3" ht="15" thickBot="1" x14ac:dyDescent="0.4">
      <c r="A33" s="34" t="s">
        <v>8</v>
      </c>
      <c r="B33" s="44" t="s">
        <v>8</v>
      </c>
      <c r="C33" s="38">
        <v>12006</v>
      </c>
    </row>
    <row r="34" spans="1:3" ht="13" thickBot="1" x14ac:dyDescent="0.4">
      <c r="A34" s="34" t="s">
        <v>44</v>
      </c>
      <c r="B34" s="3" t="s">
        <v>44</v>
      </c>
      <c r="C34" s="38">
        <v>383</v>
      </c>
    </row>
    <row r="35" spans="1:3" ht="15" thickBot="1" x14ac:dyDescent="0.4">
      <c r="A35" s="34" t="s">
        <v>7</v>
      </c>
      <c r="B35" s="44" t="s">
        <v>7</v>
      </c>
      <c r="C35" s="38">
        <v>30281</v>
      </c>
    </row>
    <row r="36" spans="1:3" ht="13" thickBot="1" x14ac:dyDescent="0.4">
      <c r="A36" s="34" t="s">
        <v>24</v>
      </c>
      <c r="B36" s="3" t="s">
        <v>24</v>
      </c>
      <c r="C36" s="38">
        <v>1006</v>
      </c>
    </row>
    <row r="37" spans="1:3" ht="13" thickBot="1" x14ac:dyDescent="0.4">
      <c r="B37" s="3" t="s">
        <v>53</v>
      </c>
      <c r="C37" s="38">
        <v>66</v>
      </c>
    </row>
    <row r="38" spans="1:3" ht="15" thickBot="1" x14ac:dyDescent="0.4">
      <c r="A38" s="34" t="s">
        <v>21</v>
      </c>
      <c r="B38" s="44" t="s">
        <v>21</v>
      </c>
      <c r="C38" s="38">
        <v>2342</v>
      </c>
    </row>
    <row r="39" spans="1:3" ht="13" thickBot="1" x14ac:dyDescent="0.4">
      <c r="A39" s="34" t="s">
        <v>46</v>
      </c>
      <c r="B39" s="3" t="s">
        <v>46</v>
      </c>
      <c r="C39" s="38">
        <v>344</v>
      </c>
    </row>
    <row r="40" spans="1:3" ht="13" thickBot="1" x14ac:dyDescent="0.4">
      <c r="A40" s="34" t="s">
        <v>37</v>
      </c>
      <c r="B40" s="3" t="s">
        <v>37</v>
      </c>
      <c r="C40" s="38">
        <v>159</v>
      </c>
    </row>
    <row r="41" spans="1:3" ht="15" thickBot="1" x14ac:dyDescent="0.4">
      <c r="A41" s="34" t="s">
        <v>19</v>
      </c>
      <c r="B41" s="44" t="s">
        <v>19</v>
      </c>
      <c r="C41" s="38">
        <v>5883</v>
      </c>
    </row>
    <row r="42" spans="1:3" ht="13" thickBot="1" x14ac:dyDescent="0.4">
      <c r="A42" s="34" t="s">
        <v>65</v>
      </c>
      <c r="B42" s="3" t="s">
        <v>65</v>
      </c>
      <c r="C42" s="38">
        <v>140</v>
      </c>
    </row>
    <row r="43" spans="1:3" ht="13" thickBot="1" x14ac:dyDescent="0.4">
      <c r="B43" s="3" t="s">
        <v>40</v>
      </c>
      <c r="C43" s="38">
        <v>756</v>
      </c>
    </row>
    <row r="44" spans="1:3" ht="13" thickBot="1" x14ac:dyDescent="0.4">
      <c r="A44" s="34" t="s">
        <v>25</v>
      </c>
      <c r="B44" s="3" t="s">
        <v>25</v>
      </c>
      <c r="C44" s="38">
        <v>525</v>
      </c>
    </row>
    <row r="45" spans="1:3" ht="13" thickBot="1" x14ac:dyDescent="0.4">
      <c r="A45" s="34" t="s">
        <v>54</v>
      </c>
      <c r="B45" s="3" t="s">
        <v>54</v>
      </c>
      <c r="C45" s="38">
        <v>64</v>
      </c>
    </row>
    <row r="46" spans="1:3" ht="13" thickBot="1" x14ac:dyDescent="0.4">
      <c r="A46" s="34" t="s">
        <v>20</v>
      </c>
      <c r="B46" s="3" t="s">
        <v>20</v>
      </c>
      <c r="C46" s="38">
        <v>401</v>
      </c>
    </row>
    <row r="47" spans="1:3" ht="15" thickBot="1" x14ac:dyDescent="0.4">
      <c r="A47" s="34" t="s">
        <v>15</v>
      </c>
      <c r="B47" s="44" t="s">
        <v>15</v>
      </c>
      <c r="C47" s="38">
        <v>1800</v>
      </c>
    </row>
    <row r="48" spans="1:3" ht="13" thickBot="1" x14ac:dyDescent="0.4">
      <c r="A48" s="34" t="s">
        <v>28</v>
      </c>
      <c r="B48" s="3" t="s">
        <v>28</v>
      </c>
      <c r="C48" s="38">
        <v>117</v>
      </c>
    </row>
    <row r="49" spans="1:3" ht="13" thickBot="1" x14ac:dyDescent="0.4">
      <c r="A49" s="34" t="s">
        <v>48</v>
      </c>
      <c r="B49" s="3" t="s">
        <v>48</v>
      </c>
      <c r="C49" s="38">
        <v>55</v>
      </c>
    </row>
    <row r="50" spans="1:3" ht="13" thickBot="1" x14ac:dyDescent="0.4">
      <c r="A50" s="34" t="s">
        <v>29</v>
      </c>
      <c r="B50" s="3" t="s">
        <v>29</v>
      </c>
      <c r="C50" s="38">
        <v>1445</v>
      </c>
    </row>
    <row r="51" spans="1:3" ht="15" thickBot="1" x14ac:dyDescent="0.4">
      <c r="A51" s="34" t="s">
        <v>9</v>
      </c>
      <c r="B51" s="44" t="s">
        <v>9</v>
      </c>
      <c r="C51" s="38">
        <v>1149</v>
      </c>
    </row>
    <row r="52" spans="1:3" ht="13" thickBot="1" x14ac:dyDescent="0.4">
      <c r="B52" s="3" t="s">
        <v>56</v>
      </c>
      <c r="C52" s="38">
        <v>79</v>
      </c>
    </row>
    <row r="53" spans="1:3" ht="13" thickBot="1" x14ac:dyDescent="0.4">
      <c r="A53" s="34" t="s">
        <v>22</v>
      </c>
      <c r="B53" s="3" t="s">
        <v>22</v>
      </c>
      <c r="C53" s="38">
        <v>626</v>
      </c>
    </row>
    <row r="54" spans="1:3" ht="13" thickBot="1" x14ac:dyDescent="0.4">
      <c r="A54" s="34" t="s">
        <v>55</v>
      </c>
      <c r="B54" s="14" t="s">
        <v>55</v>
      </c>
      <c r="C54" s="39">
        <v>17</v>
      </c>
    </row>
    <row r="59" spans="1:3" ht="13" thickBot="1" x14ac:dyDescent="0.4"/>
    <row r="60" spans="1:3" ht="14.5" x14ac:dyDescent="0.35">
      <c r="B60" s="3"/>
      <c r="C60" s="43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5" r:id="rId1" display="https://www.worldometers.info/coronavirus/usa/new-york/" xr:uid="{E104B457-5BDA-4EA2-BD3F-AE0A7C23FA7C}"/>
    <hyperlink ref="B33" r:id="rId2" display="https://www.worldometers.info/coronavirus/usa/new-jersey/" xr:uid="{BAE6756C-7B1F-47C3-99A8-2A452DC6DA8E}"/>
    <hyperlink ref="B16" r:id="rId3" display="https://www.worldometers.info/coronavirus/usa/illinois/" xr:uid="{1D89041F-F85E-4D3B-B7F2-7061869DF3A4}"/>
    <hyperlink ref="B6" r:id="rId4" display="https://www.worldometers.info/coronavirus/usa/california/" xr:uid="{499CFB5A-70E7-4683-974C-D2696016B7D4}"/>
    <hyperlink ref="B24" r:id="rId5" display="https://www.worldometers.info/coronavirus/usa/massachusetts/" xr:uid="{69661E3D-572B-4337-AF99-C29EABFD1D9B}"/>
    <hyperlink ref="B41" r:id="rId6" display="https://www.worldometers.info/coronavirus/usa/pennsylvania/" xr:uid="{C76A778B-6459-4CD5-BD91-2A03A8BC5B50}"/>
    <hyperlink ref="B47" r:id="rId7" display="https://www.worldometers.info/coronavirus/usa/texas/" xr:uid="{ECC1031C-3FE3-43FF-AA61-F13896C529B3}"/>
    <hyperlink ref="B11" r:id="rId8" display="https://www.worldometers.info/coronavirus/usa/florida/" xr:uid="{D6C67EDF-C9C4-40BA-93AB-B5BEB3F7759C}"/>
    <hyperlink ref="B21" r:id="rId9" display="https://www.worldometers.info/coronavirus/usa/louisiana/" xr:uid="{4CFEF5D0-2E96-4815-B03A-0461E48C90A8}"/>
    <hyperlink ref="B38" r:id="rId10" display="https://www.worldometers.info/coronavirus/usa/ohio/" xr:uid="{07B977A7-E1F9-4A04-8A92-A7C0F99E45A2}"/>
    <hyperlink ref="B51" r:id="rId11" display="https://www.worldometers.info/coronavirus/usa/washington/" xr:uid="{D11411E6-978B-4ADC-90A4-1E3041968FD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2020-06-05T10:52:41Z</dcterms:modified>
</cp:coreProperties>
</file>