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69E68DA6-BEEF-4CE2-8703-5D9DD051A9DF}" xr6:coauthVersionLast="45" xr6:coauthVersionMax="45" xr10:uidLastSave="{1DDD6555-6ABE-4ADC-8BAE-B611EB5319CB}"/>
  <bookViews>
    <workbookView xWindow="-110" yWindow="-110" windowWidth="27580" windowHeight="178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Updates'!$A$1:$V$48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48" i="3"/>
  <c r="N33" i="3"/>
  <c r="N39" i="3"/>
  <c r="N6" i="3"/>
  <c r="N41" i="3"/>
  <c r="N13" i="3"/>
  <c r="N5" i="3"/>
  <c r="N14" i="3"/>
  <c r="N24" i="3"/>
  <c r="N3" i="3"/>
  <c r="N11" i="3"/>
  <c r="N36" i="3"/>
  <c r="N38" i="3"/>
  <c r="N40" i="3"/>
  <c r="N34" i="3"/>
  <c r="N42" i="3"/>
  <c r="N19" i="3"/>
  <c r="N29" i="3"/>
  <c r="N35" i="3"/>
  <c r="N7" i="3"/>
  <c r="N17" i="3"/>
  <c r="N53" i="3"/>
  <c r="N8" i="3"/>
  <c r="N28" i="3"/>
  <c r="N25" i="3"/>
  <c r="N2" i="3"/>
  <c r="N12" i="3"/>
  <c r="N30" i="3"/>
  <c r="N37" i="3"/>
  <c r="N32" i="3"/>
  <c r="N51" i="3"/>
  <c r="N52" i="3"/>
  <c r="N47" i="3"/>
  <c r="N50" i="3"/>
  <c r="N45" i="3"/>
  <c r="N15" i="3"/>
  <c r="N4" i="3"/>
  <c r="N16" i="3"/>
  <c r="N22" i="3"/>
  <c r="N46" i="3"/>
  <c r="N43" i="3"/>
  <c r="N10" i="3"/>
  <c r="N31" i="3"/>
  <c r="N26" i="3"/>
  <c r="N18" i="3"/>
  <c r="N21" i="3"/>
  <c r="N49" i="3"/>
  <c r="N54" i="3"/>
  <c r="N27" i="3"/>
  <c r="N44" i="3"/>
  <c r="N20" i="3"/>
  <c r="N9" i="3"/>
  <c r="N55" i="3"/>
  <c r="N56" i="3"/>
  <c r="N23" i="3"/>
  <c r="M50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50" i="3" l="1"/>
  <c r="L13" i="3"/>
  <c r="L46" i="3"/>
  <c r="L15" i="3"/>
  <c r="L44" i="3"/>
  <c r="L2" i="3"/>
  <c r="L48" i="3"/>
  <c r="L25" i="3"/>
  <c r="L30" i="3"/>
  <c r="L8" i="3"/>
  <c r="L40" i="3"/>
  <c r="L55" i="3"/>
  <c r="L22" i="3"/>
  <c r="L39" i="3"/>
  <c r="L19" i="3"/>
  <c r="L41" i="3"/>
  <c r="L9" i="3"/>
  <c r="L56" i="3"/>
  <c r="L37" i="3"/>
  <c r="L45" i="3"/>
  <c r="L24" i="3"/>
  <c r="L32" i="3"/>
  <c r="L26" i="3"/>
  <c r="L27" i="3"/>
  <c r="L14" i="3"/>
  <c r="L36" i="3"/>
  <c r="L53" i="3"/>
  <c r="L20" i="3"/>
  <c r="L18" i="3"/>
  <c r="L33" i="3"/>
  <c r="L29" i="3"/>
  <c r="L4" i="3"/>
  <c r="L16" i="3"/>
  <c r="L42" i="3"/>
  <c r="L7" i="3"/>
  <c r="L3" i="3"/>
  <c r="L17" i="3"/>
  <c r="L38" i="3"/>
  <c r="L54" i="3"/>
  <c r="L52" i="3"/>
  <c r="L51" i="3"/>
  <c r="L31" i="3"/>
  <c r="L21" i="3"/>
  <c r="L23" i="3"/>
  <c r="L49" i="3"/>
  <c r="L35" i="3"/>
  <c r="L10" i="3"/>
  <c r="L11" i="3"/>
  <c r="L47" i="3"/>
  <c r="L12" i="3"/>
  <c r="L28" i="3"/>
  <c r="L43" i="3"/>
  <c r="L6" i="3"/>
  <c r="L34" i="3"/>
  <c r="M38" i="3" l="1"/>
  <c r="M27" i="3"/>
  <c r="M37" i="3"/>
  <c r="M31" i="3"/>
  <c r="M48" i="3"/>
  <c r="M12" i="3"/>
  <c r="M54" i="3"/>
  <c r="M22" i="3"/>
  <c r="M32" i="3"/>
  <c r="M17" i="3"/>
  <c r="M36" i="3"/>
  <c r="M56" i="3"/>
  <c r="M14" i="3"/>
  <c r="M6" i="3"/>
  <c r="M5" i="3"/>
  <c r="M40" i="3"/>
  <c r="M24" i="3"/>
  <c r="M47" i="3"/>
  <c r="M13" i="3"/>
  <c r="M51" i="3"/>
  <c r="M45" i="3"/>
  <c r="M2" i="3"/>
  <c r="M7" i="3"/>
  <c r="M39" i="3"/>
  <c r="M55" i="3"/>
  <c r="M10" i="3"/>
  <c r="M30" i="3"/>
  <c r="M18" i="3"/>
  <c r="M20" i="3"/>
  <c r="M25" i="3"/>
  <c r="M42" i="3"/>
  <c r="M53" i="3"/>
  <c r="M49" i="3"/>
  <c r="M29" i="3"/>
  <c r="M11" i="3"/>
  <c r="M28" i="3"/>
  <c r="M16" i="3"/>
  <c r="M9" i="3"/>
  <c r="M41" i="3"/>
  <c r="M34" i="3"/>
  <c r="M3" i="3"/>
  <c r="M35" i="3"/>
  <c r="M33" i="3"/>
  <c r="M4" i="3"/>
  <c r="M26" i="3"/>
  <c r="M43" i="3"/>
  <c r="M23" i="3"/>
  <c r="M21" i="3"/>
  <c r="M44" i="3"/>
  <c r="M8" i="3"/>
  <c r="M52" i="3"/>
  <c r="M46" i="3"/>
  <c r="M19" i="3"/>
  <c r="M15" i="3"/>
  <c r="L5" i="3" l="1"/>
  <c r="N5" i="1" l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N21" i="1"/>
  <c r="O21" i="1" s="1"/>
  <c r="N22" i="1"/>
  <c r="O22" i="1" s="1"/>
  <c r="N23" i="1"/>
  <c r="O23" i="1" s="1"/>
  <c r="N24" i="1"/>
  <c r="N25" i="1"/>
  <c r="O25" i="1" s="1"/>
  <c r="N26" i="1"/>
  <c r="N27" i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N36" i="1"/>
  <c r="N37" i="1"/>
  <c r="O37" i="1" s="1"/>
  <c r="N38" i="1"/>
  <c r="O38" i="1" s="1"/>
  <c r="N39" i="1"/>
  <c r="O39" i="1" s="1"/>
  <c r="N40" i="1"/>
  <c r="O40" i="1" s="1"/>
  <c r="N41" i="1"/>
  <c r="O41" i="1" s="1"/>
  <c r="N42" i="1"/>
  <c r="N43" i="1"/>
  <c r="N44" i="1"/>
  <c r="N45" i="1"/>
  <c r="O45" i="1" s="1"/>
  <c r="N46" i="1"/>
  <c r="O46" i="1" s="1"/>
  <c r="O43" i="1" l="1"/>
  <c r="O24" i="1"/>
  <c r="O42" i="1"/>
  <c r="O27" i="1"/>
  <c r="O26" i="1"/>
  <c r="O19" i="1"/>
  <c r="O11" i="1"/>
  <c r="O35" i="1"/>
  <c r="O20" i="1"/>
  <c r="O44" i="1"/>
  <c r="O36" i="1"/>
  <c r="U2" i="1"/>
  <c r="N47" i="1" l="1"/>
  <c r="O47" i="1" l="1"/>
  <c r="U7" i="1"/>
  <c r="V7" i="1" s="1"/>
  <c r="U41" i="1"/>
  <c r="V41" i="1" s="1"/>
  <c r="U43" i="1"/>
  <c r="V43" i="1" s="1"/>
  <c r="U18" i="1"/>
  <c r="V18" i="1" s="1"/>
  <c r="U13" i="1"/>
  <c r="V13" i="1" s="1"/>
  <c r="U20" i="1"/>
  <c r="V20" i="1" s="1"/>
  <c r="U30" i="1"/>
  <c r="V30" i="1" s="1"/>
  <c r="U25" i="1"/>
  <c r="V25" i="1" s="1"/>
  <c r="U29" i="1"/>
  <c r="V29" i="1" s="1"/>
  <c r="U23" i="1"/>
  <c r="V23" i="1" s="1"/>
  <c r="U14" i="1"/>
  <c r="V14" i="1" s="1"/>
  <c r="U16" i="1"/>
  <c r="V16" i="1" s="1"/>
  <c r="U11" i="1"/>
  <c r="V11" i="1" s="1"/>
  <c r="U15" i="1"/>
  <c r="V15" i="1" s="1"/>
  <c r="U31" i="1"/>
  <c r="V31" i="1" s="1"/>
  <c r="U40" i="1"/>
  <c r="V40" i="1" s="1"/>
  <c r="U6" i="1"/>
  <c r="V6" i="1" s="1"/>
  <c r="U22" i="1"/>
  <c r="V22" i="1" s="1"/>
  <c r="U38" i="1"/>
  <c r="V38" i="1" s="1"/>
  <c r="U17" i="1"/>
  <c r="V17" i="1" s="1"/>
  <c r="U46" i="1"/>
  <c r="V46" i="1" s="1"/>
  <c r="U24" i="1"/>
  <c r="V24" i="1" s="1"/>
  <c r="U19" i="1"/>
  <c r="V19" i="1" s="1"/>
  <c r="U10" i="1"/>
  <c r="V10" i="1" s="1"/>
  <c r="U44" i="1"/>
  <c r="V44" i="1" s="1"/>
  <c r="U39" i="1"/>
  <c r="V39" i="1" s="1"/>
  <c r="U9" i="1"/>
  <c r="V9" i="1" s="1"/>
  <c r="U32" i="1"/>
  <c r="V32" i="1" s="1"/>
  <c r="U27" i="1"/>
  <c r="V27" i="1" s="1"/>
  <c r="U34" i="1"/>
  <c r="V34" i="1" s="1"/>
  <c r="U45" i="1"/>
  <c r="V45" i="1" s="1"/>
  <c r="U36" i="1"/>
  <c r="V36" i="1" s="1"/>
  <c r="U33" i="1"/>
  <c r="V33" i="1" s="1"/>
  <c r="U8" i="1"/>
  <c r="V8" i="1" s="1"/>
  <c r="U42" i="1"/>
  <c r="V42" i="1" s="1"/>
  <c r="U35" i="1"/>
  <c r="V35" i="1" s="1"/>
  <c r="U26" i="1"/>
  <c r="V26" i="1" s="1"/>
  <c r="U5" i="1"/>
  <c r="V5" i="1" s="1"/>
  <c r="U37" i="1"/>
  <c r="V37" i="1" s="1"/>
  <c r="U12" i="1"/>
  <c r="V12" i="1" s="1"/>
  <c r="U28" i="1"/>
  <c r="V28" i="1" s="1"/>
  <c r="U21" i="1"/>
  <c r="V21" i="1" s="1"/>
  <c r="S35" i="1"/>
  <c r="S19" i="1"/>
  <c r="S46" i="1"/>
  <c r="S38" i="1"/>
  <c r="S30" i="1"/>
  <c r="S22" i="1"/>
  <c r="S14" i="1"/>
  <c r="S6" i="1"/>
  <c r="S40" i="1"/>
  <c r="S32" i="1"/>
  <c r="S24" i="1"/>
  <c r="S16" i="1"/>
  <c r="S8" i="1"/>
  <c r="S11" i="1"/>
  <c r="S45" i="1"/>
  <c r="S37" i="1"/>
  <c r="S29" i="1"/>
  <c r="S13" i="1"/>
  <c r="S5" i="1"/>
  <c r="S42" i="1"/>
  <c r="S34" i="1"/>
  <c r="S26" i="1"/>
  <c r="S18" i="1"/>
  <c r="S10" i="1"/>
  <c r="S27" i="1"/>
  <c r="S39" i="1"/>
  <c r="S23" i="1"/>
  <c r="S7" i="1"/>
  <c r="S36" i="1"/>
  <c r="S28" i="1"/>
  <c r="S20" i="1"/>
  <c r="S12" i="1"/>
  <c r="S43" i="1"/>
  <c r="S31" i="1"/>
  <c r="S15" i="1"/>
  <c r="S44" i="1"/>
  <c r="S47" i="1" s="1"/>
  <c r="S41" i="1"/>
  <c r="S33" i="1"/>
  <c r="S25" i="1"/>
  <c r="S17" i="1"/>
  <c r="S9" i="1"/>
  <c r="S21" i="1"/>
  <c r="T40" i="1"/>
  <c r="T44" i="1"/>
  <c r="T47" i="1" s="1"/>
  <c r="T43" i="1"/>
  <c r="T35" i="1"/>
  <c r="T27" i="1"/>
  <c r="T19" i="1"/>
  <c r="T11" i="1"/>
  <c r="T16" i="1"/>
  <c r="T45" i="1"/>
  <c r="T13" i="1"/>
  <c r="T5" i="1"/>
  <c r="T37" i="1"/>
  <c r="T29" i="1"/>
  <c r="T42" i="1"/>
  <c r="T34" i="1"/>
  <c r="T26" i="1"/>
  <c r="T18" i="1"/>
  <c r="T10" i="1"/>
  <c r="T32" i="1"/>
  <c r="T8" i="1"/>
  <c r="T39" i="1"/>
  <c r="T31" i="1"/>
  <c r="T23" i="1"/>
  <c r="T15" i="1"/>
  <c r="T7" i="1"/>
  <c r="T28" i="1"/>
  <c r="T12" i="1"/>
  <c r="T41" i="1"/>
  <c r="T33" i="1"/>
  <c r="T25" i="1"/>
  <c r="T17" i="1"/>
  <c r="T9" i="1"/>
  <c r="T24" i="1"/>
  <c r="T36" i="1"/>
  <c r="T20" i="1"/>
  <c r="T46" i="1"/>
  <c r="T38" i="1"/>
  <c r="T30" i="1"/>
  <c r="T22" i="1"/>
  <c r="T14" i="1"/>
  <c r="T6" i="1"/>
  <c r="T21" i="1"/>
  <c r="R6" i="1"/>
  <c r="R41" i="1"/>
  <c r="R33" i="1"/>
  <c r="R25" i="1"/>
  <c r="R17" i="1"/>
  <c r="R9" i="1"/>
  <c r="R22" i="1"/>
  <c r="R38" i="1"/>
  <c r="R27" i="1"/>
  <c r="R11" i="1"/>
  <c r="R30" i="1"/>
  <c r="R43" i="1"/>
  <c r="R35" i="1"/>
  <c r="R19" i="1"/>
  <c r="R40" i="1"/>
  <c r="R32" i="1"/>
  <c r="R24" i="1"/>
  <c r="R16" i="1"/>
  <c r="R8" i="1"/>
  <c r="R46" i="1"/>
  <c r="R14" i="1"/>
  <c r="R45" i="1"/>
  <c r="R37" i="1"/>
  <c r="R29" i="1"/>
  <c r="R13" i="1"/>
  <c r="R5" i="1"/>
  <c r="R34" i="1"/>
  <c r="R18" i="1"/>
  <c r="R39" i="1"/>
  <c r="R31" i="1"/>
  <c r="R23" i="1"/>
  <c r="R15" i="1"/>
  <c r="R7" i="1"/>
  <c r="R42" i="1"/>
  <c r="R26" i="1"/>
  <c r="R10" i="1"/>
  <c r="R44" i="1"/>
  <c r="R47" i="1" s="1"/>
  <c r="R36" i="1"/>
  <c r="R28" i="1"/>
  <c r="R20" i="1"/>
  <c r="R12" i="1"/>
  <c r="R21" i="1"/>
  <c r="Q17" i="1"/>
  <c r="Q14" i="1"/>
  <c r="Q25" i="1"/>
  <c r="Q18" i="1"/>
  <c r="Q37" i="1"/>
  <c r="Q12" i="1"/>
  <c r="Q44" i="1"/>
  <c r="Q47" i="1" s="1"/>
  <c r="Q19" i="1"/>
  <c r="Q30" i="1"/>
  <c r="Q20" i="1"/>
  <c r="Q41" i="1"/>
  <c r="Q27" i="1"/>
  <c r="Q38" i="1"/>
  <c r="Q23" i="1"/>
  <c r="Q9" i="1"/>
  <c r="Q24" i="1"/>
  <c r="Q28" i="1"/>
  <c r="Q22" i="1"/>
  <c r="Q42" i="1"/>
  <c r="Q46" i="1"/>
  <c r="Q45" i="1"/>
  <c r="Q10" i="1"/>
  <c r="Q11" i="1"/>
  <c r="Q8" i="1"/>
  <c r="Q29" i="1"/>
  <c r="Q26" i="1"/>
  <c r="Q7" i="1"/>
  <c r="Q33" i="1"/>
  <c r="Q34" i="1"/>
  <c r="Q39" i="1"/>
  <c r="Q40" i="1"/>
  <c r="Q36" i="1"/>
  <c r="Q15" i="1"/>
  <c r="Q32" i="1"/>
  <c r="Q6" i="1"/>
  <c r="Q16" i="1"/>
  <c r="Q35" i="1"/>
  <c r="Q43" i="1"/>
  <c r="Q31" i="1"/>
  <c r="Q13" i="1"/>
  <c r="Q21" i="1"/>
  <c r="Q5" i="1"/>
  <c r="U47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<sst xmlns="http://schemas.openxmlformats.org/spreadsheetml/2006/main" count="321" uniqueCount="102">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</sst>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3" fillId="3" borderId="7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3" borderId="3" xfId="3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0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4" t="s">
        <v>68</v>
      </c>
      <c r="M1" s="64"/>
      <c r="N1" s="64"/>
      <c r="O1" s="6">
        <v>1.4999999999999999E-2</v>
      </c>
      <c r="P1" s="6"/>
      <c r="Q1" s="65" t="s">
        <v>77</v>
      </c>
      <c r="R1" s="65"/>
      <c r="S1" s="65"/>
      <c r="T1" s="65"/>
      <c r="U1" s="65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358099</v>
      </c>
      <c r="C5" s="2"/>
      <c r="D5" s="1">
        <v>28134</v>
      </c>
      <c r="E5" s="2"/>
      <c r="F5" s="1">
        <v>268568</v>
      </c>
      <c r="G5" s="1">
        <v>18408</v>
      </c>
      <c r="H5" s="1">
        <v>1446</v>
      </c>
      <c r="I5" s="1">
        <v>1408209</v>
      </c>
      <c r="J5" s="1">
        <v>72388</v>
      </c>
      <c r="K5" s="7"/>
      <c r="L5" s="8"/>
      <c r="M5" s="26">
        <f t="shared" ref="M5:M24" si="0">D5/B5</f>
        <v>7.8564866140369005E-2</v>
      </c>
      <c r="N5" s="4">
        <f t="shared" ref="N5:N24" si="1">D5/$O$1</f>
        <v>1875600</v>
      </c>
      <c r="O5" s="5">
        <f t="shared" ref="O5:O24" si="2">ABS(F5-N5)/N5</f>
        <v>0.85680955427596506</v>
      </c>
      <c r="P5" s="5"/>
      <c r="Q5" s="22">
        <f t="shared" ref="Q5:Q24" si="3">$Q$2*$N5</f>
        <v>281340</v>
      </c>
      <c r="R5" s="22">
        <f t="shared" ref="R5:R24" si="4">$R$2*$N5</f>
        <v>1125360</v>
      </c>
      <c r="S5" s="22">
        <f t="shared" ref="S5:S24" si="5">$S$2*$N5</f>
        <v>468900</v>
      </c>
      <c r="T5" s="22">
        <f t="shared" ref="T5:T24" si="6">$T$2*$N5</f>
        <v>234450</v>
      </c>
      <c r="U5" s="22">
        <f t="shared" ref="U5:U24" si="7">$U$2*$N5</f>
        <v>28134</v>
      </c>
      <c r="V5" s="19">
        <f t="shared" ref="V5:V24" si="8">N5-U5</f>
        <v>1847466</v>
      </c>
    </row>
    <row r="6" spans="1:22" ht="15" thickBot="1" x14ac:dyDescent="0.4">
      <c r="A6" s="46" t="s">
        <v>8</v>
      </c>
      <c r="B6" s="1">
        <v>146389</v>
      </c>
      <c r="C6" s="2"/>
      <c r="D6" s="1">
        <v>10260</v>
      </c>
      <c r="E6" s="2"/>
      <c r="F6" s="1">
        <v>132772</v>
      </c>
      <c r="G6" s="1">
        <v>16481</v>
      </c>
      <c r="H6" s="1">
        <v>1155</v>
      </c>
      <c r="I6" s="1">
        <v>475769</v>
      </c>
      <c r="J6" s="1">
        <v>53564</v>
      </c>
      <c r="K6" s="7"/>
      <c r="L6" s="8"/>
      <c r="M6" s="26">
        <f t="shared" si="0"/>
        <v>7.0087233330373186E-2</v>
      </c>
      <c r="N6" s="4">
        <f t="shared" si="1"/>
        <v>684000</v>
      </c>
      <c r="O6" s="5">
        <f t="shared" si="2"/>
        <v>0.80588888888888888</v>
      </c>
      <c r="P6" s="5"/>
      <c r="Q6" s="22">
        <f t="shared" si="3"/>
        <v>102600</v>
      </c>
      <c r="R6" s="22">
        <f t="shared" si="4"/>
        <v>410400</v>
      </c>
      <c r="S6" s="22">
        <f t="shared" si="5"/>
        <v>171000</v>
      </c>
      <c r="T6" s="22">
        <f t="shared" si="6"/>
        <v>85500</v>
      </c>
      <c r="U6" s="22">
        <f t="shared" si="7"/>
        <v>10260</v>
      </c>
      <c r="V6" s="19">
        <f t="shared" si="8"/>
        <v>673740</v>
      </c>
    </row>
    <row r="7" spans="1:22" ht="15" thickBot="1" x14ac:dyDescent="0.4">
      <c r="A7" s="3" t="s">
        <v>12</v>
      </c>
      <c r="B7" s="1">
        <v>92457</v>
      </c>
      <c r="C7" s="2"/>
      <c r="D7" s="1">
        <v>4129</v>
      </c>
      <c r="E7" s="2"/>
      <c r="F7" s="1">
        <v>86160</v>
      </c>
      <c r="G7" s="1">
        <v>7296</v>
      </c>
      <c r="H7" s="2">
        <v>326</v>
      </c>
      <c r="I7" s="1">
        <v>561649</v>
      </c>
      <c r="J7" s="1">
        <v>44323</v>
      </c>
      <c r="K7" s="7"/>
      <c r="L7" s="8"/>
      <c r="M7" s="26">
        <f t="shared" si="0"/>
        <v>4.4658598050985862E-2</v>
      </c>
      <c r="N7" s="4">
        <f t="shared" si="1"/>
        <v>275266.66666666669</v>
      </c>
      <c r="O7" s="5">
        <f t="shared" si="2"/>
        <v>0.68699442964398161</v>
      </c>
      <c r="P7" s="5"/>
      <c r="Q7" s="22">
        <f t="shared" si="3"/>
        <v>41290</v>
      </c>
      <c r="R7" s="22">
        <f t="shared" si="4"/>
        <v>165160</v>
      </c>
      <c r="S7" s="22">
        <f t="shared" si="5"/>
        <v>68816.666666666672</v>
      </c>
      <c r="T7" s="22">
        <f t="shared" si="6"/>
        <v>34408.333333333336</v>
      </c>
      <c r="U7" s="22">
        <f t="shared" si="7"/>
        <v>4129</v>
      </c>
      <c r="V7" s="19">
        <f t="shared" si="8"/>
        <v>271137.66666666669</v>
      </c>
    </row>
    <row r="8" spans="1:22" ht="15" thickBot="1" x14ac:dyDescent="0.4">
      <c r="A8" s="46" t="s">
        <v>17</v>
      </c>
      <c r="B8" s="1">
        <v>84933</v>
      </c>
      <c r="C8" s="2"/>
      <c r="D8" s="1">
        <v>5705</v>
      </c>
      <c r="E8" s="2"/>
      <c r="F8" s="1">
        <v>51416</v>
      </c>
      <c r="G8" s="1">
        <v>12323</v>
      </c>
      <c r="H8" s="2">
        <v>828</v>
      </c>
      <c r="I8" s="1">
        <v>448089</v>
      </c>
      <c r="J8" s="1">
        <v>65011</v>
      </c>
      <c r="K8" s="7"/>
      <c r="L8" s="8"/>
      <c r="M8" s="26">
        <f t="shared" si="0"/>
        <v>6.7170593291182468E-2</v>
      </c>
      <c r="N8" s="4">
        <f t="shared" si="1"/>
        <v>380333.33333333337</v>
      </c>
      <c r="O8" s="5">
        <f t="shared" si="2"/>
        <v>0.86481332164767744</v>
      </c>
      <c r="P8" s="5"/>
      <c r="Q8" s="22">
        <f t="shared" si="3"/>
        <v>57050.000000000007</v>
      </c>
      <c r="R8" s="22">
        <f t="shared" si="4"/>
        <v>228200.00000000003</v>
      </c>
      <c r="S8" s="22">
        <f t="shared" si="5"/>
        <v>95083.333333333343</v>
      </c>
      <c r="T8" s="22">
        <f t="shared" si="6"/>
        <v>47541.666666666672</v>
      </c>
      <c r="U8" s="22">
        <f t="shared" si="7"/>
        <v>5705</v>
      </c>
      <c r="V8" s="19">
        <f t="shared" si="8"/>
        <v>374628.33333333337</v>
      </c>
    </row>
    <row r="9" spans="1:22" ht="15" thickBot="1" x14ac:dyDescent="0.4">
      <c r="A9" s="46" t="s">
        <v>10</v>
      </c>
      <c r="B9" s="1">
        <v>78685</v>
      </c>
      <c r="C9" s="2"/>
      <c r="D9" s="1">
        <v>3208</v>
      </c>
      <c r="E9" s="2"/>
      <c r="F9" s="1">
        <v>62426</v>
      </c>
      <c r="G9" s="1">
        <v>1991</v>
      </c>
      <c r="H9" s="2">
        <v>81</v>
      </c>
      <c r="I9" s="1">
        <v>1188878</v>
      </c>
      <c r="J9" s="1">
        <v>30089</v>
      </c>
      <c r="K9" s="7"/>
      <c r="L9" s="8"/>
      <c r="M9" s="26">
        <f t="shared" si="0"/>
        <v>4.0770159496727458E-2</v>
      </c>
      <c r="N9" s="4">
        <f t="shared" si="1"/>
        <v>213866.66666666669</v>
      </c>
      <c r="O9" s="5">
        <f t="shared" si="2"/>
        <v>0.70810785536159604</v>
      </c>
      <c r="P9" s="5"/>
      <c r="Q9" s="22">
        <f t="shared" si="3"/>
        <v>32080</v>
      </c>
      <c r="R9" s="22">
        <f t="shared" si="4"/>
        <v>128320</v>
      </c>
      <c r="S9" s="22">
        <f t="shared" si="5"/>
        <v>53466.666666666672</v>
      </c>
      <c r="T9" s="22">
        <f t="shared" si="6"/>
        <v>26733.333333333336</v>
      </c>
      <c r="U9" s="22">
        <f t="shared" si="7"/>
        <v>3208</v>
      </c>
      <c r="V9" s="19">
        <f t="shared" si="8"/>
        <v>210658.66666666669</v>
      </c>
    </row>
    <row r="10" spans="1:22" ht="15" thickBot="1" x14ac:dyDescent="0.4">
      <c r="A10" s="46" t="s">
        <v>19</v>
      </c>
      <c r="B10" s="1">
        <v>65307</v>
      </c>
      <c r="C10" s="2"/>
      <c r="D10" s="1">
        <v>4489</v>
      </c>
      <c r="E10" s="2"/>
      <c r="F10" s="1">
        <v>54269</v>
      </c>
      <c r="G10" s="1">
        <v>5101</v>
      </c>
      <c r="H10" s="2">
        <v>351</v>
      </c>
      <c r="I10" s="1">
        <v>339528</v>
      </c>
      <c r="J10" s="1">
        <v>26522</v>
      </c>
      <c r="K10" s="7"/>
      <c r="L10" s="8"/>
      <c r="M10" s="26">
        <f t="shared" si="0"/>
        <v>6.8736888848056107E-2</v>
      </c>
      <c r="N10" s="4">
        <f t="shared" si="1"/>
        <v>299266.66666666669</v>
      </c>
      <c r="O10" s="5">
        <f t="shared" si="2"/>
        <v>0.81866005791935847</v>
      </c>
      <c r="P10" s="5"/>
      <c r="Q10" s="22">
        <f t="shared" si="3"/>
        <v>44890</v>
      </c>
      <c r="R10" s="22">
        <f t="shared" si="4"/>
        <v>179560</v>
      </c>
      <c r="S10" s="22">
        <f t="shared" si="5"/>
        <v>74816.666666666672</v>
      </c>
      <c r="T10" s="22">
        <f t="shared" si="6"/>
        <v>37408.333333333336</v>
      </c>
      <c r="U10" s="22">
        <f t="shared" si="7"/>
        <v>4489</v>
      </c>
      <c r="V10" s="19">
        <f t="shared" si="8"/>
        <v>294777.66666666669</v>
      </c>
    </row>
    <row r="11" spans="1:22" ht="15" thickBot="1" x14ac:dyDescent="0.4">
      <c r="A11" s="3" t="s">
        <v>11</v>
      </c>
      <c r="B11" s="1">
        <v>50504</v>
      </c>
      <c r="C11" s="2"/>
      <c r="D11" s="1">
        <v>4880</v>
      </c>
      <c r="E11" s="2"/>
      <c r="F11" s="1">
        <v>17390</v>
      </c>
      <c r="G11" s="1">
        <v>5057</v>
      </c>
      <c r="H11" s="2">
        <v>489</v>
      </c>
      <c r="I11" s="1">
        <v>411506</v>
      </c>
      <c r="J11" s="1">
        <v>41205</v>
      </c>
      <c r="K11" s="7"/>
      <c r="L11" s="8"/>
      <c r="M11" s="26">
        <f t="shared" si="0"/>
        <v>9.6626009821004277E-2</v>
      </c>
      <c r="N11" s="4">
        <f t="shared" si="1"/>
        <v>325333.33333333337</v>
      </c>
      <c r="O11" s="5">
        <f t="shared" si="2"/>
        <v>0.94654713114754097</v>
      </c>
      <c r="P11" s="5"/>
      <c r="Q11" s="22">
        <f t="shared" si="3"/>
        <v>48800.000000000007</v>
      </c>
      <c r="R11" s="22">
        <f t="shared" si="4"/>
        <v>195200.00000000003</v>
      </c>
      <c r="S11" s="22">
        <f t="shared" si="5"/>
        <v>81333.333333333343</v>
      </c>
      <c r="T11" s="22">
        <f t="shared" si="6"/>
        <v>40666.666666666672</v>
      </c>
      <c r="U11" s="22">
        <f t="shared" si="7"/>
        <v>4880</v>
      </c>
      <c r="V11" s="19">
        <f t="shared" si="8"/>
        <v>320453.33333333337</v>
      </c>
    </row>
    <row r="12" spans="1:22" ht="15" thickBot="1" x14ac:dyDescent="0.4">
      <c r="A12" s="46" t="s">
        <v>15</v>
      </c>
      <c r="B12" s="1">
        <v>47672</v>
      </c>
      <c r="C12" s="2"/>
      <c r="D12" s="1">
        <v>1340</v>
      </c>
      <c r="E12" s="2"/>
      <c r="F12" s="1">
        <v>19462</v>
      </c>
      <c r="G12" s="1">
        <v>1644</v>
      </c>
      <c r="H12" s="2">
        <v>46</v>
      </c>
      <c r="I12" s="1">
        <v>680913</v>
      </c>
      <c r="J12" s="1">
        <v>23483</v>
      </c>
      <c r="K12" s="7"/>
      <c r="L12" s="8"/>
      <c r="M12" s="26">
        <f t="shared" si="0"/>
        <v>2.81087430776976E-2</v>
      </c>
      <c r="N12" s="4">
        <f t="shared" si="1"/>
        <v>89333.333333333343</v>
      </c>
      <c r="O12" s="5">
        <f t="shared" si="2"/>
        <v>0.7821417910447761</v>
      </c>
      <c r="P12" s="5"/>
      <c r="Q12" s="22">
        <f t="shared" si="3"/>
        <v>13400.000000000002</v>
      </c>
      <c r="R12" s="22">
        <f t="shared" si="4"/>
        <v>53600.000000000007</v>
      </c>
      <c r="S12" s="22">
        <f t="shared" si="5"/>
        <v>22333.333333333336</v>
      </c>
      <c r="T12" s="22">
        <f t="shared" si="6"/>
        <v>11166.666666666668</v>
      </c>
      <c r="U12" s="22">
        <f t="shared" si="7"/>
        <v>1340</v>
      </c>
      <c r="V12" s="19">
        <f t="shared" si="8"/>
        <v>87993.333333333343</v>
      </c>
    </row>
    <row r="13" spans="1:22" ht="15" thickBot="1" x14ac:dyDescent="0.4">
      <c r="A13" s="46" t="s">
        <v>13</v>
      </c>
      <c r="B13" s="1">
        <v>44811</v>
      </c>
      <c r="C13" s="2"/>
      <c r="D13" s="1">
        <v>1965</v>
      </c>
      <c r="E13" s="2"/>
      <c r="F13" s="1">
        <v>35208</v>
      </c>
      <c r="G13" s="1">
        <v>2086</v>
      </c>
      <c r="H13" s="2">
        <v>91</v>
      </c>
      <c r="I13" s="1">
        <v>1073278</v>
      </c>
      <c r="J13" s="1">
        <v>49972</v>
      </c>
      <c r="K13" s="7"/>
      <c r="L13" s="8"/>
      <c r="M13" s="26">
        <f t="shared" si="0"/>
        <v>4.3850840195487718E-2</v>
      </c>
      <c r="N13" s="4">
        <f t="shared" si="1"/>
        <v>131000</v>
      </c>
      <c r="O13" s="5">
        <f t="shared" si="2"/>
        <v>0.731236641221374</v>
      </c>
      <c r="P13" s="5"/>
      <c r="Q13" s="22">
        <f t="shared" si="3"/>
        <v>19650</v>
      </c>
      <c r="R13" s="22">
        <f t="shared" si="4"/>
        <v>78600</v>
      </c>
      <c r="S13" s="22">
        <f t="shared" si="5"/>
        <v>32750</v>
      </c>
      <c r="T13" s="22">
        <f t="shared" si="6"/>
        <v>16375</v>
      </c>
      <c r="U13" s="22">
        <f t="shared" si="7"/>
        <v>1965</v>
      </c>
      <c r="V13" s="19">
        <f t="shared" si="8"/>
        <v>129035</v>
      </c>
    </row>
    <row r="14" spans="1:22" ht="15" thickBot="1" x14ac:dyDescent="0.4">
      <c r="A14" s="3" t="s">
        <v>26</v>
      </c>
      <c r="B14" s="1">
        <v>37968</v>
      </c>
      <c r="C14" s="2"/>
      <c r="D14" s="1">
        <v>1957</v>
      </c>
      <c r="E14" s="2"/>
      <c r="F14" s="1">
        <v>33205</v>
      </c>
      <c r="G14" s="1">
        <v>6280</v>
      </c>
      <c r="H14" s="2">
        <v>324</v>
      </c>
      <c r="I14" s="1">
        <v>190175</v>
      </c>
      <c r="J14" s="1">
        <v>31456</v>
      </c>
      <c r="K14" s="8"/>
      <c r="L14" s="8"/>
      <c r="M14" s="26">
        <f t="shared" si="0"/>
        <v>5.1543404972608516E-2</v>
      </c>
      <c r="N14" s="4">
        <f t="shared" si="1"/>
        <v>130466.66666666667</v>
      </c>
      <c r="O14" s="5">
        <f t="shared" si="2"/>
        <v>0.74549054675523763</v>
      </c>
      <c r="P14" s="5"/>
      <c r="Q14" s="22">
        <f t="shared" si="3"/>
        <v>19570</v>
      </c>
      <c r="R14" s="22">
        <f t="shared" si="4"/>
        <v>78280</v>
      </c>
      <c r="S14" s="22">
        <f t="shared" si="5"/>
        <v>32616.666666666668</v>
      </c>
      <c r="T14" s="22">
        <f t="shared" si="6"/>
        <v>16308.333333333334</v>
      </c>
      <c r="U14" s="22">
        <f t="shared" si="7"/>
        <v>1957</v>
      </c>
      <c r="V14" s="19">
        <f t="shared" si="8"/>
        <v>128509.66666666667</v>
      </c>
    </row>
    <row r="15" spans="1:22" ht="15" thickBot="1" x14ac:dyDescent="0.4">
      <c r="A15" s="3" t="s">
        <v>16</v>
      </c>
      <c r="B15" s="1">
        <v>37212</v>
      </c>
      <c r="C15" s="2"/>
      <c r="D15" s="1">
        <v>1598</v>
      </c>
      <c r="E15" s="2"/>
      <c r="F15" s="1">
        <v>35274</v>
      </c>
      <c r="G15" s="1">
        <v>3505</v>
      </c>
      <c r="H15" s="2">
        <v>151</v>
      </c>
      <c r="I15" s="1">
        <v>321069</v>
      </c>
      <c r="J15" s="1">
        <v>30240</v>
      </c>
      <c r="K15" s="8"/>
      <c r="L15" s="8"/>
      <c r="M15" s="26">
        <f t="shared" si="0"/>
        <v>4.2943136622594864E-2</v>
      </c>
      <c r="N15" s="4">
        <f t="shared" si="1"/>
        <v>106533.33333333334</v>
      </c>
      <c r="O15" s="5">
        <f t="shared" si="2"/>
        <v>0.66889236545682107</v>
      </c>
      <c r="P15" s="5"/>
      <c r="Q15" s="22">
        <f t="shared" si="3"/>
        <v>15980</v>
      </c>
      <c r="R15" s="22">
        <f t="shared" si="4"/>
        <v>63920</v>
      </c>
      <c r="S15" s="22">
        <f t="shared" si="5"/>
        <v>26633.333333333336</v>
      </c>
      <c r="T15" s="22">
        <f t="shared" si="6"/>
        <v>13316.666666666668</v>
      </c>
      <c r="U15" s="22">
        <f t="shared" si="7"/>
        <v>1598</v>
      </c>
      <c r="V15" s="19">
        <f t="shared" si="8"/>
        <v>104935.33333333334</v>
      </c>
    </row>
    <row r="16" spans="1:22" ht="15" thickBot="1" x14ac:dyDescent="0.4">
      <c r="A16" s="3" t="s">
        <v>23</v>
      </c>
      <c r="B16" s="1">
        <v>36703</v>
      </c>
      <c r="C16" s="2"/>
      <c r="D16" s="1">
        <v>3339</v>
      </c>
      <c r="E16" s="2"/>
      <c r="F16" s="1">
        <v>27100</v>
      </c>
      <c r="G16" s="1">
        <v>10295</v>
      </c>
      <c r="H16" s="2">
        <v>937</v>
      </c>
      <c r="I16" s="1">
        <v>164755</v>
      </c>
      <c r="J16" s="1">
        <v>46211</v>
      </c>
      <c r="K16" s="8"/>
      <c r="L16" s="8"/>
      <c r="M16" s="26">
        <f t="shared" si="0"/>
        <v>9.0973489905457325E-2</v>
      </c>
      <c r="N16" s="4">
        <f t="shared" si="1"/>
        <v>222600</v>
      </c>
      <c r="O16" s="5">
        <f t="shared" si="2"/>
        <v>0.87825696316262358</v>
      </c>
      <c r="P16" s="5"/>
      <c r="Q16" s="22">
        <f t="shared" si="3"/>
        <v>33390</v>
      </c>
      <c r="R16" s="22">
        <f t="shared" si="4"/>
        <v>133560</v>
      </c>
      <c r="S16" s="22">
        <f t="shared" si="5"/>
        <v>55650</v>
      </c>
      <c r="T16" s="22">
        <f t="shared" si="6"/>
        <v>27825</v>
      </c>
      <c r="U16" s="22">
        <f t="shared" si="7"/>
        <v>3339</v>
      </c>
      <c r="V16" s="19">
        <f t="shared" si="8"/>
        <v>219261</v>
      </c>
    </row>
    <row r="17" spans="1:22" ht="15" thickBot="1" x14ac:dyDescent="0.4">
      <c r="A17" s="46" t="s">
        <v>14</v>
      </c>
      <c r="B17" s="1">
        <v>34117</v>
      </c>
      <c r="C17" s="2"/>
      <c r="D17" s="1">
        <v>2479</v>
      </c>
      <c r="E17" s="2"/>
      <c r="F17" s="1">
        <v>9030</v>
      </c>
      <c r="G17" s="1">
        <v>7339</v>
      </c>
      <c r="H17" s="2">
        <v>533</v>
      </c>
      <c r="I17" s="1">
        <v>259829</v>
      </c>
      <c r="J17" s="1">
        <v>55892</v>
      </c>
      <c r="K17" s="7"/>
      <c r="L17" s="8"/>
      <c r="M17" s="26">
        <f t="shared" si="0"/>
        <v>7.2661722894744554E-2</v>
      </c>
      <c r="N17" s="4">
        <f t="shared" si="1"/>
        <v>165266.66666666669</v>
      </c>
      <c r="O17" s="5">
        <f t="shared" si="2"/>
        <v>0.94536103267446547</v>
      </c>
      <c r="P17" s="5"/>
      <c r="Q17" s="22">
        <f t="shared" si="3"/>
        <v>24790.000000000004</v>
      </c>
      <c r="R17" s="22">
        <f t="shared" si="4"/>
        <v>99160.000000000015</v>
      </c>
      <c r="S17" s="22">
        <f t="shared" si="5"/>
        <v>41316.666666666672</v>
      </c>
      <c r="T17" s="22">
        <f t="shared" si="6"/>
        <v>20658.333333333336</v>
      </c>
      <c r="U17" s="22">
        <f t="shared" si="7"/>
        <v>2479</v>
      </c>
      <c r="V17" s="19">
        <f t="shared" si="8"/>
        <v>162787.66666666669</v>
      </c>
    </row>
    <row r="18" spans="1:22" ht="15" thickBot="1" x14ac:dyDescent="0.4">
      <c r="A18" s="3" t="s">
        <v>29</v>
      </c>
      <c r="B18" s="1">
        <v>29683</v>
      </c>
      <c r="C18" s="2"/>
      <c r="D18" s="1">
        <v>1002</v>
      </c>
      <c r="E18" s="2"/>
      <c r="F18" s="1">
        <v>25003</v>
      </c>
      <c r="G18" s="1">
        <v>3478</v>
      </c>
      <c r="H18" s="2">
        <v>117</v>
      </c>
      <c r="I18" s="1">
        <v>205249</v>
      </c>
      <c r="J18" s="1">
        <v>24046</v>
      </c>
      <c r="K18" s="7"/>
      <c r="L18" s="8"/>
      <c r="M18" s="26">
        <f t="shared" si="0"/>
        <v>3.3756695751777109E-2</v>
      </c>
      <c r="N18" s="4">
        <f t="shared" si="1"/>
        <v>66800</v>
      </c>
      <c r="O18" s="5">
        <f t="shared" si="2"/>
        <v>0.62570359281437127</v>
      </c>
      <c r="P18" s="5"/>
      <c r="Q18" s="22">
        <f t="shared" si="3"/>
        <v>10020</v>
      </c>
      <c r="R18" s="22">
        <f t="shared" si="4"/>
        <v>40080</v>
      </c>
      <c r="S18" s="22">
        <f t="shared" si="5"/>
        <v>16700</v>
      </c>
      <c r="T18" s="22">
        <f t="shared" si="6"/>
        <v>8350</v>
      </c>
      <c r="U18" s="22">
        <f t="shared" si="7"/>
        <v>1002</v>
      </c>
      <c r="V18" s="19">
        <f t="shared" si="8"/>
        <v>65798</v>
      </c>
    </row>
    <row r="19" spans="1:22" ht="15" thickBot="1" x14ac:dyDescent="0.4">
      <c r="A19" s="46" t="s">
        <v>21</v>
      </c>
      <c r="B19" s="1">
        <v>27478</v>
      </c>
      <c r="C19" s="2"/>
      <c r="D19" s="1">
        <v>1614</v>
      </c>
      <c r="E19" s="2"/>
      <c r="F19" s="1">
        <v>21696</v>
      </c>
      <c r="G19" s="1">
        <v>2351</v>
      </c>
      <c r="H19" s="2">
        <v>138</v>
      </c>
      <c r="I19" s="1">
        <v>254914</v>
      </c>
      <c r="J19" s="1">
        <v>21808</v>
      </c>
      <c r="K19" s="7"/>
      <c r="L19" s="8"/>
      <c r="M19" s="26">
        <f t="shared" si="0"/>
        <v>5.8737899410437444E-2</v>
      </c>
      <c r="N19" s="4">
        <f t="shared" si="1"/>
        <v>107600</v>
      </c>
      <c r="O19" s="5">
        <f t="shared" si="2"/>
        <v>0.79836431226765803</v>
      </c>
      <c r="P19" s="5"/>
      <c r="Q19" s="22">
        <f t="shared" si="3"/>
        <v>16140</v>
      </c>
      <c r="R19" s="22">
        <f t="shared" si="4"/>
        <v>64560</v>
      </c>
      <c r="S19" s="22">
        <f t="shared" si="5"/>
        <v>26900</v>
      </c>
      <c r="T19" s="22">
        <f t="shared" si="6"/>
        <v>13450</v>
      </c>
      <c r="U19" s="22">
        <f t="shared" si="7"/>
        <v>1614</v>
      </c>
      <c r="V19" s="19">
        <f t="shared" si="8"/>
        <v>105986</v>
      </c>
    </row>
    <row r="20" spans="1:22" ht="15" thickBot="1" x14ac:dyDescent="0.4">
      <c r="A20" s="3" t="s">
        <v>27</v>
      </c>
      <c r="B20" s="1">
        <v>27280</v>
      </c>
      <c r="C20" s="2"/>
      <c r="D20" s="1">
        <v>1741</v>
      </c>
      <c r="E20" s="2"/>
      <c r="F20" s="1">
        <v>23670</v>
      </c>
      <c r="G20" s="1">
        <v>4052</v>
      </c>
      <c r="H20" s="2">
        <v>259</v>
      </c>
      <c r="I20" s="1">
        <v>171358</v>
      </c>
      <c r="J20" s="1">
        <v>25453</v>
      </c>
      <c r="K20" s="7"/>
      <c r="L20" s="8"/>
      <c r="M20" s="26">
        <f t="shared" si="0"/>
        <v>6.3819648093841636E-2</v>
      </c>
      <c r="N20" s="4">
        <f t="shared" si="1"/>
        <v>116066.66666666667</v>
      </c>
      <c r="O20" s="5">
        <f t="shared" si="2"/>
        <v>0.79606547960941987</v>
      </c>
      <c r="P20" s="5"/>
      <c r="Q20" s="22">
        <f t="shared" si="3"/>
        <v>17410</v>
      </c>
      <c r="R20" s="22">
        <f t="shared" si="4"/>
        <v>69640</v>
      </c>
      <c r="S20" s="22">
        <f t="shared" si="5"/>
        <v>29016.666666666668</v>
      </c>
      <c r="T20" s="22">
        <f t="shared" si="6"/>
        <v>14508.333333333334</v>
      </c>
      <c r="U20" s="22">
        <f t="shared" si="7"/>
        <v>1741</v>
      </c>
      <c r="V20" s="19">
        <f t="shared" si="8"/>
        <v>114325.66666666667</v>
      </c>
    </row>
    <row r="21" spans="1:22" ht="15" thickBot="1" x14ac:dyDescent="0.4">
      <c r="A21" s="3" t="s">
        <v>18</v>
      </c>
      <c r="B21" s="1">
        <v>21633</v>
      </c>
      <c r="C21" s="2"/>
      <c r="D21" s="1">
        <v>1192</v>
      </c>
      <c r="E21" s="2"/>
      <c r="F21" s="1">
        <v>18950</v>
      </c>
      <c r="G21" s="1">
        <v>3757</v>
      </c>
      <c r="H21" s="2">
        <v>207</v>
      </c>
      <c r="I21" s="1">
        <v>123422</v>
      </c>
      <c r="J21" s="1">
        <v>21432</v>
      </c>
      <c r="K21" s="8"/>
      <c r="L21" s="8"/>
      <c r="M21" s="26">
        <f t="shared" si="0"/>
        <v>5.5101003097120141E-2</v>
      </c>
      <c r="N21" s="30">
        <f t="shared" si="1"/>
        <v>79466.666666666672</v>
      </c>
      <c r="O21" s="31">
        <f t="shared" si="2"/>
        <v>0.76153523489932884</v>
      </c>
      <c r="P21" s="5"/>
      <c r="Q21" s="22">
        <f t="shared" si="3"/>
        <v>11920</v>
      </c>
      <c r="R21" s="22">
        <f t="shared" si="4"/>
        <v>47680</v>
      </c>
      <c r="S21" s="22">
        <f t="shared" si="5"/>
        <v>19866.666666666668</v>
      </c>
      <c r="T21" s="22">
        <f t="shared" si="6"/>
        <v>9933.3333333333339</v>
      </c>
      <c r="U21" s="22">
        <f t="shared" si="7"/>
        <v>1192</v>
      </c>
      <c r="V21" s="19">
        <f t="shared" si="8"/>
        <v>78274.666666666672</v>
      </c>
    </row>
    <row r="22" spans="1:22" ht="15" thickBot="1" x14ac:dyDescent="0.4">
      <c r="A22" s="46" t="s">
        <v>9</v>
      </c>
      <c r="B22" s="1">
        <v>19211</v>
      </c>
      <c r="C22" s="2"/>
      <c r="D22" s="1">
        <v>1015</v>
      </c>
      <c r="E22" s="2"/>
      <c r="F22" s="1">
        <v>13426</v>
      </c>
      <c r="G22" s="1">
        <v>2523</v>
      </c>
      <c r="H22" s="2">
        <v>133</v>
      </c>
      <c r="I22" s="1">
        <v>288495</v>
      </c>
      <c r="J22" s="1">
        <v>37886</v>
      </c>
      <c r="K22" s="7"/>
      <c r="L22" s="8"/>
      <c r="M22" s="26">
        <f t="shared" si="0"/>
        <v>5.2834313674457345E-2</v>
      </c>
      <c r="N22" s="4">
        <f t="shared" si="1"/>
        <v>67666.666666666672</v>
      </c>
      <c r="O22" s="5">
        <f t="shared" si="2"/>
        <v>0.80158620689655169</v>
      </c>
      <c r="P22" s="5"/>
      <c r="Q22" s="22">
        <f t="shared" si="3"/>
        <v>10150</v>
      </c>
      <c r="R22" s="22">
        <f t="shared" si="4"/>
        <v>40600</v>
      </c>
      <c r="S22" s="22">
        <f t="shared" si="5"/>
        <v>16916.666666666668</v>
      </c>
      <c r="T22" s="22">
        <f t="shared" si="6"/>
        <v>8458.3333333333339</v>
      </c>
      <c r="U22" s="22">
        <f t="shared" si="7"/>
        <v>1015</v>
      </c>
      <c r="V22" s="19">
        <f t="shared" si="8"/>
        <v>66651.666666666672</v>
      </c>
    </row>
    <row r="23" spans="1:22" ht="15" thickBot="1" x14ac:dyDescent="0.4">
      <c r="A23" s="3" t="s">
        <v>24</v>
      </c>
      <c r="B23" s="1">
        <v>18130</v>
      </c>
      <c r="C23" s="2"/>
      <c r="D23" s="2">
        <v>676</v>
      </c>
      <c r="E23" s="2"/>
      <c r="F23" s="1">
        <v>8339</v>
      </c>
      <c r="G23" s="1">
        <v>1729</v>
      </c>
      <c r="H23" s="2">
        <v>64</v>
      </c>
      <c r="I23" s="1">
        <v>238586</v>
      </c>
      <c r="J23" s="1">
        <v>22748</v>
      </c>
      <c r="K23" s="7"/>
      <c r="L23" s="8"/>
      <c r="M23" s="26">
        <f t="shared" si="0"/>
        <v>3.7286265857694428E-2</v>
      </c>
      <c r="N23" s="4">
        <f t="shared" si="1"/>
        <v>45066.666666666672</v>
      </c>
      <c r="O23" s="5">
        <f t="shared" si="2"/>
        <v>0.81496301775147928</v>
      </c>
      <c r="P23" s="5"/>
      <c r="Q23" s="22">
        <f t="shared" si="3"/>
        <v>6760.0000000000009</v>
      </c>
      <c r="R23" s="22">
        <f t="shared" si="4"/>
        <v>27040.000000000004</v>
      </c>
      <c r="S23" s="22">
        <f t="shared" si="5"/>
        <v>11266.666666666668</v>
      </c>
      <c r="T23" s="22">
        <f t="shared" si="6"/>
        <v>5633.3333333333339</v>
      </c>
      <c r="U23" s="22">
        <f t="shared" si="7"/>
        <v>676</v>
      </c>
      <c r="V23" s="19">
        <f t="shared" si="8"/>
        <v>44390.666666666672</v>
      </c>
    </row>
    <row r="24" spans="1:22" ht="15" thickBot="1" x14ac:dyDescent="0.4">
      <c r="A24" s="3" t="s">
        <v>20</v>
      </c>
      <c r="B24" s="1">
        <v>17288</v>
      </c>
      <c r="C24" s="2"/>
      <c r="D24" s="2">
        <v>295</v>
      </c>
      <c r="E24" s="2"/>
      <c r="F24" s="1">
        <v>7464</v>
      </c>
      <c r="G24" s="1">
        <v>2531</v>
      </c>
      <c r="H24" s="2">
        <v>43</v>
      </c>
      <c r="I24" s="1">
        <v>320201</v>
      </c>
      <c r="J24" s="1">
        <v>46887</v>
      </c>
      <c r="K24" s="7"/>
      <c r="L24" s="8"/>
      <c r="M24" s="26">
        <f t="shared" si="0"/>
        <v>1.7063859324386858E-2</v>
      </c>
      <c r="N24" s="4">
        <f t="shared" si="1"/>
        <v>19666.666666666668</v>
      </c>
      <c r="O24" s="5">
        <f t="shared" si="2"/>
        <v>0.62047457627118652</v>
      </c>
      <c r="P24" s="5"/>
      <c r="Q24" s="22">
        <f t="shared" si="3"/>
        <v>2950</v>
      </c>
      <c r="R24" s="22">
        <f t="shared" si="4"/>
        <v>11800</v>
      </c>
      <c r="S24" s="22">
        <f t="shared" si="5"/>
        <v>4916.666666666667</v>
      </c>
      <c r="T24" s="22">
        <f t="shared" si="6"/>
        <v>2458.3333333333335</v>
      </c>
      <c r="U24" s="22">
        <f t="shared" si="7"/>
        <v>295</v>
      </c>
      <c r="V24" s="19">
        <f t="shared" si="8"/>
        <v>19371.666666666668</v>
      </c>
    </row>
    <row r="25" spans="1:22" ht="15" thickBot="1" x14ac:dyDescent="0.4">
      <c r="A25" s="3" t="s">
        <v>32</v>
      </c>
      <c r="B25" s="1">
        <v>14969</v>
      </c>
      <c r="C25" s="2"/>
      <c r="D25" s="2">
        <v>709</v>
      </c>
      <c r="E25" s="2"/>
      <c r="F25" s="1">
        <v>3989</v>
      </c>
      <c r="G25" s="1">
        <v>2654</v>
      </c>
      <c r="H25" s="2">
        <v>126</v>
      </c>
      <c r="I25" s="1">
        <v>143281</v>
      </c>
      <c r="J25" s="1">
        <v>25406</v>
      </c>
      <c r="K25" s="7"/>
      <c r="L25" s="8"/>
      <c r="M25" s="26">
        <f t="shared" ref="M25:M46" si="9">D25/B25</f>
        <v>4.7364553410381455E-2</v>
      </c>
      <c r="N25" s="4">
        <f t="shared" ref="N25:N47" si="10">D25/$O$1</f>
        <v>47266.666666666672</v>
      </c>
      <c r="O25" s="5">
        <f t="shared" ref="O25:O47" si="11">ABS(F25-N25)/N25</f>
        <v>0.91560648801128353</v>
      </c>
      <c r="P25" s="5"/>
      <c r="Q25" s="22">
        <f t="shared" ref="Q25:Q46" si="12">$Q$2*$N25</f>
        <v>7090.0000000000009</v>
      </c>
      <c r="R25" s="22">
        <f t="shared" ref="R25:R46" si="13">$R$2*$N25</f>
        <v>28360.000000000004</v>
      </c>
      <c r="S25" s="22">
        <f t="shared" ref="S25:S46" si="14">$S$2*$N25</f>
        <v>11816.666666666668</v>
      </c>
      <c r="T25" s="22">
        <f t="shared" ref="T25:T46" si="15">$T$2*$N25</f>
        <v>5908.3333333333339</v>
      </c>
      <c r="U25" s="22">
        <f t="shared" ref="U25:U46" si="16">$U$2*$N25</f>
        <v>709</v>
      </c>
      <c r="V25" s="19">
        <f t="shared" ref="V25:V46" si="17">N25-U25</f>
        <v>46557.666666666672</v>
      </c>
    </row>
    <row r="26" spans="1:22" ht="15" thickBot="1" x14ac:dyDescent="0.4">
      <c r="A26" s="3" t="s">
        <v>41</v>
      </c>
      <c r="B26" s="1">
        <v>14328</v>
      </c>
      <c r="C26" s="2"/>
      <c r="D26" s="2">
        <v>346</v>
      </c>
      <c r="E26" s="2"/>
      <c r="F26" s="1">
        <v>7055</v>
      </c>
      <c r="G26" s="1">
        <v>4541</v>
      </c>
      <c r="H26" s="2">
        <v>110</v>
      </c>
      <c r="I26" s="1">
        <v>96300</v>
      </c>
      <c r="J26" s="1">
        <v>30522</v>
      </c>
      <c r="K26" s="7"/>
      <c r="L26" s="8"/>
      <c r="M26" s="26">
        <f t="shared" si="9"/>
        <v>2.4148520379676158E-2</v>
      </c>
      <c r="N26" s="4">
        <f t="shared" si="10"/>
        <v>23066.666666666668</v>
      </c>
      <c r="O26" s="5">
        <f t="shared" si="11"/>
        <v>0.69414739884393062</v>
      </c>
      <c r="P26" s="5"/>
      <c r="Q26" s="22">
        <f t="shared" si="12"/>
        <v>3460</v>
      </c>
      <c r="R26" s="22">
        <f t="shared" si="13"/>
        <v>13840</v>
      </c>
      <c r="S26" s="22">
        <f t="shared" si="14"/>
        <v>5766.666666666667</v>
      </c>
      <c r="T26" s="22">
        <f t="shared" si="15"/>
        <v>2883.3333333333335</v>
      </c>
      <c r="U26" s="22">
        <f t="shared" si="16"/>
        <v>346</v>
      </c>
      <c r="V26" s="19">
        <f t="shared" si="17"/>
        <v>22720.666666666668</v>
      </c>
    </row>
    <row r="27" spans="1:22" ht="15" thickBot="1" x14ac:dyDescent="0.4">
      <c r="A27" s="3" t="s">
        <v>33</v>
      </c>
      <c r="B27" s="1">
        <v>13631</v>
      </c>
      <c r="C27" s="2"/>
      <c r="D27" s="2">
        <v>679</v>
      </c>
      <c r="E27" s="2"/>
      <c r="F27" s="1">
        <v>12882</v>
      </c>
      <c r="G27" s="1">
        <v>1873</v>
      </c>
      <c r="H27" s="2">
        <v>93</v>
      </c>
      <c r="I27" s="1">
        <v>194504</v>
      </c>
      <c r="J27" s="1">
        <v>26722</v>
      </c>
      <c r="K27" s="8"/>
      <c r="L27" s="8"/>
      <c r="M27" s="26">
        <f t="shared" si="9"/>
        <v>4.9812926417724307E-2</v>
      </c>
      <c r="N27" s="4">
        <f t="shared" si="10"/>
        <v>45266.666666666672</v>
      </c>
      <c r="O27" s="5">
        <f t="shared" si="11"/>
        <v>0.71541973490427102</v>
      </c>
      <c r="P27" s="5"/>
      <c r="Q27" s="22">
        <f t="shared" si="12"/>
        <v>6790.0000000000009</v>
      </c>
      <c r="R27" s="22">
        <f t="shared" si="13"/>
        <v>27160.000000000004</v>
      </c>
      <c r="S27" s="22">
        <f t="shared" si="14"/>
        <v>11316.666666666668</v>
      </c>
      <c r="T27" s="22">
        <f t="shared" si="15"/>
        <v>5658.3333333333339</v>
      </c>
      <c r="U27" s="22">
        <f t="shared" si="16"/>
        <v>679</v>
      </c>
      <c r="V27" s="19">
        <f t="shared" si="17"/>
        <v>44587.666666666672</v>
      </c>
    </row>
    <row r="28" spans="1:22" ht="15" thickBot="1" x14ac:dyDescent="0.4">
      <c r="A28" s="3" t="s">
        <v>40</v>
      </c>
      <c r="B28" s="1">
        <v>12434</v>
      </c>
      <c r="C28" s="2"/>
      <c r="D28" s="2">
        <v>489</v>
      </c>
      <c r="E28" s="2"/>
      <c r="F28" s="1">
        <v>11059</v>
      </c>
      <c r="G28" s="1">
        <v>11737</v>
      </c>
      <c r="H28" s="2">
        <v>462</v>
      </c>
      <c r="I28" s="1">
        <v>108480</v>
      </c>
      <c r="J28" s="1">
        <v>102401</v>
      </c>
      <c r="K28" s="8"/>
      <c r="L28" s="8"/>
      <c r="M28" s="26">
        <f t="shared" si="9"/>
        <v>3.9327649991957536E-2</v>
      </c>
      <c r="N28" s="4">
        <f t="shared" si="10"/>
        <v>32600</v>
      </c>
      <c r="O28" s="5">
        <f t="shared" si="11"/>
        <v>0.66076687116564414</v>
      </c>
      <c r="P28" s="5"/>
      <c r="Q28" s="22">
        <f t="shared" si="12"/>
        <v>4890</v>
      </c>
      <c r="R28" s="22">
        <f t="shared" si="13"/>
        <v>19560</v>
      </c>
      <c r="S28" s="22">
        <f t="shared" si="14"/>
        <v>8150</v>
      </c>
      <c r="T28" s="22">
        <f t="shared" si="15"/>
        <v>4075</v>
      </c>
      <c r="U28" s="22">
        <f t="shared" si="16"/>
        <v>489</v>
      </c>
      <c r="V28" s="19">
        <f t="shared" si="17"/>
        <v>32111</v>
      </c>
    </row>
    <row r="29" spans="1:22" ht="15" thickBot="1" x14ac:dyDescent="0.4">
      <c r="A29" s="3" t="s">
        <v>22</v>
      </c>
      <c r="B29" s="1">
        <v>12187</v>
      </c>
      <c r="C29" s="2"/>
      <c r="D29" s="2">
        <v>453</v>
      </c>
      <c r="E29" s="2"/>
      <c r="F29" s="1">
        <v>5541</v>
      </c>
      <c r="G29" s="1">
        <v>2093</v>
      </c>
      <c r="H29" s="2">
        <v>78</v>
      </c>
      <c r="I29" s="1">
        <v>146393</v>
      </c>
      <c r="J29" s="1">
        <v>25143</v>
      </c>
      <c r="K29" s="7"/>
      <c r="L29" s="8"/>
      <c r="M29" s="26">
        <f t="shared" si="9"/>
        <v>3.7170755723311723E-2</v>
      </c>
      <c r="N29" s="4">
        <f t="shared" si="10"/>
        <v>30200</v>
      </c>
      <c r="O29" s="5">
        <f t="shared" si="11"/>
        <v>0.816523178807947</v>
      </c>
      <c r="P29" s="5"/>
      <c r="Q29" s="22">
        <f t="shared" si="12"/>
        <v>4530</v>
      </c>
      <c r="R29" s="22">
        <f t="shared" si="13"/>
        <v>18120</v>
      </c>
      <c r="S29" s="22">
        <f t="shared" si="14"/>
        <v>7550</v>
      </c>
      <c r="T29" s="22">
        <f t="shared" si="15"/>
        <v>3775</v>
      </c>
      <c r="U29" s="22">
        <f t="shared" si="16"/>
        <v>453</v>
      </c>
      <c r="V29" s="19">
        <f t="shared" si="17"/>
        <v>29747</v>
      </c>
    </row>
    <row r="30" spans="1:22" ht="15" thickBot="1" x14ac:dyDescent="0.4">
      <c r="A30" s="3" t="s">
        <v>36</v>
      </c>
      <c r="B30" s="1">
        <v>11699</v>
      </c>
      <c r="C30" s="63">
        <v>25</v>
      </c>
      <c r="D30" s="2">
        <v>485</v>
      </c>
      <c r="E30" s="2"/>
      <c r="F30" s="1">
        <v>11194</v>
      </c>
      <c r="G30" s="1">
        <v>2386</v>
      </c>
      <c r="H30" s="2">
        <v>99</v>
      </c>
      <c r="I30" s="1">
        <v>156350</v>
      </c>
      <c r="J30" s="1">
        <v>31887</v>
      </c>
      <c r="K30" s="8"/>
      <c r="L30" s="8"/>
      <c r="M30" s="26">
        <f t="shared" si="9"/>
        <v>4.1456534746559533E-2</v>
      </c>
      <c r="N30" s="4">
        <f t="shared" si="10"/>
        <v>32333.333333333336</v>
      </c>
      <c r="O30" s="5">
        <f t="shared" si="11"/>
        <v>0.65379381443298967</v>
      </c>
      <c r="P30" s="5"/>
      <c r="Q30" s="22">
        <f t="shared" si="12"/>
        <v>4850</v>
      </c>
      <c r="R30" s="22">
        <f t="shared" si="13"/>
        <v>19400</v>
      </c>
      <c r="S30" s="22">
        <f t="shared" si="14"/>
        <v>8083.3333333333339</v>
      </c>
      <c r="T30" s="22">
        <f t="shared" si="15"/>
        <v>4041.666666666667</v>
      </c>
      <c r="U30" s="22">
        <f t="shared" si="16"/>
        <v>485</v>
      </c>
      <c r="V30" s="19">
        <f t="shared" si="17"/>
        <v>31848.333333333336</v>
      </c>
    </row>
    <row r="31" spans="1:22" ht="15" thickBot="1" x14ac:dyDescent="0.4">
      <c r="A31" s="3" t="s">
        <v>30</v>
      </c>
      <c r="B31" s="1">
        <v>11123</v>
      </c>
      <c r="C31" s="2"/>
      <c r="D31" s="2">
        <v>510</v>
      </c>
      <c r="E31" s="2"/>
      <c r="F31" s="1">
        <v>4345</v>
      </c>
      <c r="G31" s="1">
        <v>3737</v>
      </c>
      <c r="H31" s="2">
        <v>171</v>
      </c>
      <c r="I31" s="1">
        <v>108476</v>
      </c>
      <c r="J31" s="1">
        <v>36448</v>
      </c>
      <c r="K31" s="7"/>
      <c r="L31" s="8"/>
      <c r="M31" s="26">
        <f t="shared" si="9"/>
        <v>4.5850939494740631E-2</v>
      </c>
      <c r="N31" s="4">
        <f t="shared" si="10"/>
        <v>34000</v>
      </c>
      <c r="O31" s="5">
        <f t="shared" si="11"/>
        <v>0.87220588235294116</v>
      </c>
      <c r="P31" s="5"/>
      <c r="Q31" s="22">
        <f t="shared" si="12"/>
        <v>5100</v>
      </c>
      <c r="R31" s="22">
        <f t="shared" si="13"/>
        <v>20400</v>
      </c>
      <c r="S31" s="22">
        <f t="shared" si="14"/>
        <v>8500</v>
      </c>
      <c r="T31" s="22">
        <f t="shared" si="15"/>
        <v>4250</v>
      </c>
      <c r="U31" s="22">
        <f t="shared" si="16"/>
        <v>510</v>
      </c>
      <c r="V31" s="19">
        <f t="shared" si="17"/>
        <v>33490</v>
      </c>
    </row>
    <row r="32" spans="1:22" ht="15" thickBot="1" x14ac:dyDescent="0.4">
      <c r="A32" s="3" t="s">
        <v>35</v>
      </c>
      <c r="B32" s="1">
        <v>10832</v>
      </c>
      <c r="C32" s="2"/>
      <c r="D32" s="2">
        <v>596</v>
      </c>
      <c r="E32" s="2"/>
      <c r="F32" s="1">
        <v>7429</v>
      </c>
      <c r="G32" s="1">
        <v>1765</v>
      </c>
      <c r="H32" s="2">
        <v>97</v>
      </c>
      <c r="I32" s="1">
        <v>139340</v>
      </c>
      <c r="J32" s="1">
        <v>22703</v>
      </c>
      <c r="K32" s="7"/>
      <c r="L32" s="8"/>
      <c r="M32" s="26">
        <f t="shared" si="9"/>
        <v>5.5022156573116689E-2</v>
      </c>
      <c r="N32" s="4">
        <f t="shared" si="10"/>
        <v>39733.333333333336</v>
      </c>
      <c r="O32" s="5">
        <f t="shared" si="11"/>
        <v>0.81302852348993293</v>
      </c>
      <c r="P32" s="5"/>
      <c r="Q32" s="22">
        <f t="shared" si="12"/>
        <v>5960</v>
      </c>
      <c r="R32" s="22">
        <f t="shared" si="13"/>
        <v>23840</v>
      </c>
      <c r="S32" s="22">
        <f t="shared" si="14"/>
        <v>9933.3333333333339</v>
      </c>
      <c r="T32" s="22">
        <f t="shared" si="15"/>
        <v>4966.666666666667</v>
      </c>
      <c r="U32" s="22">
        <f t="shared" si="16"/>
        <v>596</v>
      </c>
      <c r="V32" s="19">
        <f t="shared" si="17"/>
        <v>39137.333333333336</v>
      </c>
    </row>
    <row r="33" spans="1:22" ht="15" thickBot="1" x14ac:dyDescent="0.4">
      <c r="A33" s="3" t="s">
        <v>50</v>
      </c>
      <c r="B33" s="1">
        <v>10220</v>
      </c>
      <c r="C33" s="2"/>
      <c r="D33" s="2">
        <v>123</v>
      </c>
      <c r="E33" s="2"/>
      <c r="F33" s="1">
        <v>10075</v>
      </c>
      <c r="G33" s="1">
        <v>5283</v>
      </c>
      <c r="H33" s="2">
        <v>64</v>
      </c>
      <c r="I33" s="1">
        <v>65774</v>
      </c>
      <c r="J33" s="1">
        <v>34002</v>
      </c>
      <c r="K33" s="7"/>
      <c r="L33" s="8"/>
      <c r="M33" s="26">
        <f t="shared" si="9"/>
        <v>1.2035225048923679E-2</v>
      </c>
      <c r="N33" s="4">
        <f t="shared" si="10"/>
        <v>8200</v>
      </c>
      <c r="O33" s="5">
        <f t="shared" si="11"/>
        <v>0.22865853658536586</v>
      </c>
      <c r="P33" s="5"/>
      <c r="Q33" s="22">
        <f t="shared" si="12"/>
        <v>1230</v>
      </c>
      <c r="R33" s="22">
        <f t="shared" si="13"/>
        <v>4920</v>
      </c>
      <c r="S33" s="22">
        <f t="shared" si="14"/>
        <v>2050</v>
      </c>
      <c r="T33" s="22">
        <f t="shared" si="15"/>
        <v>1025</v>
      </c>
      <c r="U33" s="22">
        <f t="shared" si="16"/>
        <v>123</v>
      </c>
      <c r="V33" s="19">
        <f t="shared" si="17"/>
        <v>8077</v>
      </c>
    </row>
    <row r="34" spans="1:22" ht="15" thickBot="1" x14ac:dyDescent="0.4">
      <c r="A34" s="3" t="s">
        <v>25</v>
      </c>
      <c r="B34" s="1">
        <v>8661</v>
      </c>
      <c r="C34" s="2"/>
      <c r="D34" s="2">
        <v>380</v>
      </c>
      <c r="E34" s="2"/>
      <c r="F34" s="1">
        <v>2238</v>
      </c>
      <c r="G34" s="1">
        <v>1682</v>
      </c>
      <c r="H34" s="2">
        <v>74</v>
      </c>
      <c r="I34" s="1">
        <v>120331</v>
      </c>
      <c r="J34" s="1">
        <v>23371</v>
      </c>
      <c r="K34" s="7"/>
      <c r="L34" s="8"/>
      <c r="M34" s="26">
        <f t="shared" si="9"/>
        <v>4.3874841242350769E-2</v>
      </c>
      <c r="N34" s="4">
        <f t="shared" si="10"/>
        <v>25333.333333333336</v>
      </c>
      <c r="O34" s="5">
        <f t="shared" si="11"/>
        <v>0.91165789473684211</v>
      </c>
      <c r="P34" s="5"/>
      <c r="Q34" s="22">
        <f t="shared" si="12"/>
        <v>3800</v>
      </c>
      <c r="R34" s="22">
        <f t="shared" si="13"/>
        <v>15200</v>
      </c>
      <c r="S34" s="22">
        <f t="shared" si="14"/>
        <v>6333.3333333333339</v>
      </c>
      <c r="T34" s="22">
        <f t="shared" si="15"/>
        <v>3166.666666666667</v>
      </c>
      <c r="U34" s="22">
        <f t="shared" si="16"/>
        <v>380</v>
      </c>
      <c r="V34" s="19">
        <f t="shared" si="17"/>
        <v>24953.333333333336</v>
      </c>
    </row>
    <row r="35" spans="1:22" ht="15" thickBot="1" x14ac:dyDescent="0.4">
      <c r="A35" s="3" t="s">
        <v>45</v>
      </c>
      <c r="B35" s="1">
        <v>7916</v>
      </c>
      <c r="C35" s="2"/>
      <c r="D35" s="2">
        <v>194</v>
      </c>
      <c r="E35" s="2"/>
      <c r="F35" s="1">
        <v>5245</v>
      </c>
      <c r="G35" s="1">
        <v>2717</v>
      </c>
      <c r="H35" s="2">
        <v>67</v>
      </c>
      <c r="I35" s="1">
        <v>61592</v>
      </c>
      <c r="J35" s="1">
        <v>21142</v>
      </c>
      <c r="K35" s="7"/>
      <c r="L35" s="8"/>
      <c r="M35" s="26">
        <f t="shared" si="9"/>
        <v>2.4507326932794341E-2</v>
      </c>
      <c r="N35" s="4">
        <f t="shared" si="10"/>
        <v>12933.333333333334</v>
      </c>
      <c r="O35" s="5">
        <f t="shared" si="11"/>
        <v>0.59445876288659794</v>
      </c>
      <c r="P35" s="5"/>
      <c r="Q35" s="22">
        <f t="shared" si="12"/>
        <v>1940</v>
      </c>
      <c r="R35" s="22">
        <f t="shared" si="13"/>
        <v>7760</v>
      </c>
      <c r="S35" s="22">
        <f t="shared" si="14"/>
        <v>3233.3333333333335</v>
      </c>
      <c r="T35" s="22">
        <f t="shared" si="15"/>
        <v>1616.6666666666667</v>
      </c>
      <c r="U35" s="22">
        <f t="shared" si="16"/>
        <v>194</v>
      </c>
      <c r="V35" s="19">
        <f t="shared" si="17"/>
        <v>12739.333333333334</v>
      </c>
    </row>
    <row r="36" spans="1:22" ht="15" thickBot="1" x14ac:dyDescent="0.4">
      <c r="A36" s="3" t="s">
        <v>38</v>
      </c>
      <c r="B36" s="1">
        <v>7688</v>
      </c>
      <c r="C36" s="2"/>
      <c r="D36" s="2">
        <v>334</v>
      </c>
      <c r="E36" s="2"/>
      <c r="F36" s="1">
        <v>4586</v>
      </c>
      <c r="G36" s="1">
        <v>1721</v>
      </c>
      <c r="H36" s="2">
        <v>75</v>
      </c>
      <c r="I36" s="1">
        <v>129405</v>
      </c>
      <c r="J36" s="1">
        <v>28965</v>
      </c>
      <c r="K36" s="8"/>
      <c r="L36" s="8"/>
      <c r="M36" s="26">
        <f t="shared" si="9"/>
        <v>4.3444328824141516E-2</v>
      </c>
      <c r="N36" s="4">
        <f t="shared" si="10"/>
        <v>22266.666666666668</v>
      </c>
      <c r="O36" s="5">
        <f t="shared" si="11"/>
        <v>0.79404191616766473</v>
      </c>
      <c r="P36" s="5"/>
      <c r="Q36" s="22">
        <f t="shared" si="12"/>
        <v>3340</v>
      </c>
      <c r="R36" s="22">
        <f t="shared" si="13"/>
        <v>13360</v>
      </c>
      <c r="S36" s="22">
        <f t="shared" si="14"/>
        <v>5566.666666666667</v>
      </c>
      <c r="T36" s="22">
        <f t="shared" si="15"/>
        <v>2783.3333333333335</v>
      </c>
      <c r="U36" s="22">
        <f t="shared" si="16"/>
        <v>334</v>
      </c>
      <c r="V36" s="19">
        <f t="shared" si="17"/>
        <v>21932.666666666668</v>
      </c>
    </row>
    <row r="37" spans="1:22" ht="15" thickBot="1" x14ac:dyDescent="0.4">
      <c r="A37" s="3" t="s">
        <v>43</v>
      </c>
      <c r="B37" s="1">
        <v>7547</v>
      </c>
      <c r="C37" s="2"/>
      <c r="D37" s="2">
        <v>286</v>
      </c>
      <c r="E37" s="2"/>
      <c r="F37" s="1">
        <v>3894</v>
      </c>
      <c r="G37" s="1">
        <v>7750</v>
      </c>
      <c r="H37" s="2">
        <v>294</v>
      </c>
      <c r="I37" s="1">
        <v>39758</v>
      </c>
      <c r="J37" s="1">
        <v>40829</v>
      </c>
      <c r="K37" s="8"/>
      <c r="L37" s="8"/>
      <c r="M37" s="26">
        <f t="shared" si="9"/>
        <v>3.7895852656684777E-2</v>
      </c>
      <c r="N37" s="4">
        <f t="shared" si="10"/>
        <v>19066.666666666668</v>
      </c>
      <c r="O37" s="5">
        <f t="shared" si="11"/>
        <v>0.79576923076923078</v>
      </c>
      <c r="P37" s="5"/>
      <c r="Q37" s="22">
        <f t="shared" si="12"/>
        <v>2860</v>
      </c>
      <c r="R37" s="22">
        <f t="shared" si="13"/>
        <v>11440</v>
      </c>
      <c r="S37" s="22">
        <f t="shared" si="14"/>
        <v>4766.666666666667</v>
      </c>
      <c r="T37" s="22">
        <f t="shared" si="15"/>
        <v>2383.3333333333335</v>
      </c>
      <c r="U37" s="22">
        <f t="shared" si="16"/>
        <v>286</v>
      </c>
      <c r="V37" s="19">
        <f t="shared" si="17"/>
        <v>18780.666666666668</v>
      </c>
    </row>
    <row r="38" spans="1:22" ht="15" thickBot="1" x14ac:dyDescent="0.4">
      <c r="A38" s="3" t="s">
        <v>28</v>
      </c>
      <c r="B38" s="1">
        <v>7068</v>
      </c>
      <c r="C38" s="2"/>
      <c r="D38" s="2">
        <v>78</v>
      </c>
      <c r="E38" s="2"/>
      <c r="F38" s="1">
        <v>3272</v>
      </c>
      <c r="G38" s="1">
        <v>2205</v>
      </c>
      <c r="H38" s="2">
        <v>24</v>
      </c>
      <c r="I38" s="1">
        <v>166774</v>
      </c>
      <c r="J38" s="1">
        <v>52020</v>
      </c>
      <c r="K38" s="8"/>
      <c r="L38" s="8"/>
      <c r="M38" s="26">
        <f t="shared" si="9"/>
        <v>1.1035653650254669E-2</v>
      </c>
      <c r="N38" s="4">
        <f t="shared" si="10"/>
        <v>5200</v>
      </c>
      <c r="O38" s="5">
        <f t="shared" si="11"/>
        <v>0.3707692307692308</v>
      </c>
      <c r="P38" s="5"/>
      <c r="Q38" s="22">
        <f t="shared" si="12"/>
        <v>780</v>
      </c>
      <c r="R38" s="22">
        <f t="shared" si="13"/>
        <v>3120</v>
      </c>
      <c r="S38" s="22">
        <f t="shared" si="14"/>
        <v>1300</v>
      </c>
      <c r="T38" s="22">
        <f t="shared" si="15"/>
        <v>650</v>
      </c>
      <c r="U38" s="22">
        <f t="shared" si="16"/>
        <v>78</v>
      </c>
      <c r="V38" s="19">
        <f t="shared" si="17"/>
        <v>5122</v>
      </c>
    </row>
    <row r="39" spans="1:22" ht="21.5" thickBot="1" x14ac:dyDescent="0.4">
      <c r="A39" s="3" t="s">
        <v>63</v>
      </c>
      <c r="B39" s="1">
        <v>7042</v>
      </c>
      <c r="C39" s="2"/>
      <c r="D39" s="2">
        <v>375</v>
      </c>
      <c r="E39" s="2"/>
      <c r="F39" s="1">
        <v>5669</v>
      </c>
      <c r="G39" s="1">
        <v>9978</v>
      </c>
      <c r="H39" s="2">
        <v>531</v>
      </c>
      <c r="I39" s="1">
        <v>35532</v>
      </c>
      <c r="J39" s="1">
        <v>50347</v>
      </c>
      <c r="K39" s="8"/>
      <c r="L39" s="8"/>
      <c r="M39" s="26">
        <f t="shared" si="9"/>
        <v>5.3251917069014484E-2</v>
      </c>
      <c r="N39" s="4">
        <f t="shared" si="10"/>
        <v>25000</v>
      </c>
      <c r="O39" s="5">
        <f t="shared" si="11"/>
        <v>0.77324000000000004</v>
      </c>
      <c r="P39" s="5"/>
      <c r="Q39" s="22">
        <f t="shared" si="12"/>
        <v>3750</v>
      </c>
      <c r="R39" s="22">
        <f t="shared" si="13"/>
        <v>15000</v>
      </c>
      <c r="S39" s="22">
        <f t="shared" si="14"/>
        <v>6250</v>
      </c>
      <c r="T39" s="22">
        <f t="shared" si="15"/>
        <v>3125</v>
      </c>
      <c r="U39" s="22">
        <f t="shared" si="16"/>
        <v>375</v>
      </c>
      <c r="V39" s="19">
        <f t="shared" si="17"/>
        <v>24625</v>
      </c>
    </row>
    <row r="40" spans="1:22" ht="15" thickBot="1" x14ac:dyDescent="0.4">
      <c r="A40" s="3" t="s">
        <v>31</v>
      </c>
      <c r="B40" s="1">
        <v>6662</v>
      </c>
      <c r="C40" s="2"/>
      <c r="D40" s="2">
        <v>349</v>
      </c>
      <c r="E40" s="2"/>
      <c r="F40" s="1">
        <v>1274</v>
      </c>
      <c r="G40" s="1">
        <v>2163</v>
      </c>
      <c r="H40" s="2">
        <v>113</v>
      </c>
      <c r="I40" s="1">
        <v>87454</v>
      </c>
      <c r="J40" s="1">
        <v>28393</v>
      </c>
      <c r="K40" s="7"/>
      <c r="L40" s="8"/>
      <c r="M40" s="26">
        <f t="shared" si="9"/>
        <v>5.238667066946863E-2</v>
      </c>
      <c r="N40" s="4">
        <f t="shared" si="10"/>
        <v>23266.666666666668</v>
      </c>
      <c r="O40" s="5">
        <f t="shared" si="11"/>
        <v>0.94524355300859597</v>
      </c>
      <c r="P40" s="5"/>
      <c r="Q40" s="22">
        <f t="shared" si="12"/>
        <v>3490</v>
      </c>
      <c r="R40" s="22">
        <f t="shared" si="13"/>
        <v>13960</v>
      </c>
      <c r="S40" s="22">
        <f t="shared" si="14"/>
        <v>5816.666666666667</v>
      </c>
      <c r="T40" s="22">
        <f t="shared" si="15"/>
        <v>2908.3333333333335</v>
      </c>
      <c r="U40" s="22">
        <f t="shared" si="16"/>
        <v>349</v>
      </c>
      <c r="V40" s="19">
        <f t="shared" si="17"/>
        <v>22917.666666666668</v>
      </c>
    </row>
    <row r="41" spans="1:22" ht="15" thickBot="1" x14ac:dyDescent="0.4">
      <c r="A41" s="3" t="s">
        <v>44</v>
      </c>
      <c r="B41" s="1">
        <v>5847</v>
      </c>
      <c r="C41" s="2"/>
      <c r="D41" s="2">
        <v>259</v>
      </c>
      <c r="E41" s="2"/>
      <c r="F41" s="1">
        <v>3849</v>
      </c>
      <c r="G41" s="1">
        <v>2788</v>
      </c>
      <c r="H41" s="2">
        <v>124</v>
      </c>
      <c r="I41" s="1">
        <v>128574</v>
      </c>
      <c r="J41" s="1">
        <v>61318</v>
      </c>
      <c r="K41" s="7"/>
      <c r="L41" s="8"/>
      <c r="M41" s="26">
        <f t="shared" si="9"/>
        <v>4.4296220283906278E-2</v>
      </c>
      <c r="N41" s="4">
        <f t="shared" si="10"/>
        <v>17266.666666666668</v>
      </c>
      <c r="O41" s="5">
        <f t="shared" si="11"/>
        <v>0.77708494208494205</v>
      </c>
      <c r="P41" s="5"/>
      <c r="Q41" s="22">
        <f t="shared" si="12"/>
        <v>2590</v>
      </c>
      <c r="R41" s="22">
        <f t="shared" si="13"/>
        <v>10360</v>
      </c>
      <c r="S41" s="22">
        <f t="shared" si="14"/>
        <v>4316.666666666667</v>
      </c>
      <c r="T41" s="22">
        <f t="shared" si="15"/>
        <v>2158.3333333333335</v>
      </c>
      <c r="U41" s="22">
        <f t="shared" si="16"/>
        <v>259</v>
      </c>
      <c r="V41" s="19">
        <f t="shared" si="17"/>
        <v>17007.666666666668</v>
      </c>
    </row>
    <row r="42" spans="1:22" ht="15" thickBot="1" x14ac:dyDescent="0.4">
      <c r="A42" s="3" t="s">
        <v>46</v>
      </c>
      <c r="B42" s="1">
        <v>5237</v>
      </c>
      <c r="C42" s="2"/>
      <c r="D42" s="2">
        <v>288</v>
      </c>
      <c r="E42" s="2"/>
      <c r="F42" s="1">
        <v>1004</v>
      </c>
      <c r="G42" s="1">
        <v>1323</v>
      </c>
      <c r="H42" s="2">
        <v>73</v>
      </c>
      <c r="I42" s="1">
        <v>123399</v>
      </c>
      <c r="J42" s="1">
        <v>31185</v>
      </c>
      <c r="K42" s="7"/>
      <c r="L42" s="8"/>
      <c r="M42" s="26">
        <f t="shared" si="9"/>
        <v>5.4993316784418558E-2</v>
      </c>
      <c r="N42" s="4">
        <f t="shared" si="10"/>
        <v>19200</v>
      </c>
      <c r="O42" s="5">
        <f t="shared" si="11"/>
        <v>0.94770833333333337</v>
      </c>
      <c r="P42" s="5"/>
      <c r="Q42" s="22">
        <f t="shared" si="12"/>
        <v>2880</v>
      </c>
      <c r="R42" s="22">
        <f t="shared" si="13"/>
        <v>11520</v>
      </c>
      <c r="S42" s="22">
        <f t="shared" si="14"/>
        <v>4800</v>
      </c>
      <c r="T42" s="22">
        <f t="shared" si="15"/>
        <v>2400</v>
      </c>
      <c r="U42" s="22">
        <f t="shared" si="16"/>
        <v>288</v>
      </c>
      <c r="V42" s="19">
        <f t="shared" si="17"/>
        <v>18912</v>
      </c>
    </row>
    <row r="43" spans="1:22" ht="15" thickBot="1" x14ac:dyDescent="0.4">
      <c r="A43" s="3" t="s">
        <v>34</v>
      </c>
      <c r="B43" s="1">
        <v>4578</v>
      </c>
      <c r="C43" s="2"/>
      <c r="D43" s="2">
        <v>98</v>
      </c>
      <c r="E43" s="2"/>
      <c r="F43" s="1">
        <v>1008</v>
      </c>
      <c r="G43" s="1">
        <v>1517</v>
      </c>
      <c r="H43" s="2">
        <v>32</v>
      </c>
      <c r="I43" s="1">
        <v>83232</v>
      </c>
      <c r="J43" s="1">
        <v>27580</v>
      </c>
      <c r="K43" s="8"/>
      <c r="L43" s="8"/>
      <c r="M43" s="26">
        <f t="shared" si="9"/>
        <v>2.1406727828746176E-2</v>
      </c>
      <c r="N43" s="4">
        <f t="shared" si="10"/>
        <v>6533.3333333333339</v>
      </c>
      <c r="O43" s="5">
        <f t="shared" si="11"/>
        <v>0.84571428571428575</v>
      </c>
      <c r="P43" s="5"/>
      <c r="Q43" s="22">
        <f t="shared" si="12"/>
        <v>980</v>
      </c>
      <c r="R43" s="22">
        <f t="shared" si="13"/>
        <v>3920</v>
      </c>
      <c r="S43" s="22">
        <f t="shared" si="14"/>
        <v>1633.3333333333335</v>
      </c>
      <c r="T43" s="22">
        <f t="shared" si="15"/>
        <v>816.66666666666674</v>
      </c>
      <c r="U43" s="22">
        <f t="shared" si="16"/>
        <v>98</v>
      </c>
      <c r="V43" s="19">
        <f t="shared" si="17"/>
        <v>6435.3333333333339</v>
      </c>
    </row>
    <row r="44" spans="1:22" ht="15" thickBot="1" x14ac:dyDescent="0.4">
      <c r="A44" s="3" t="s">
        <v>54</v>
      </c>
      <c r="B44" s="1">
        <v>3959</v>
      </c>
      <c r="C44" s="2"/>
      <c r="D44" s="2">
        <v>44</v>
      </c>
      <c r="E44" s="2"/>
      <c r="F44" s="1">
        <v>1242</v>
      </c>
      <c r="G44" s="1">
        <v>4475</v>
      </c>
      <c r="H44" s="2">
        <v>50</v>
      </c>
      <c r="I44" s="1">
        <v>28176</v>
      </c>
      <c r="J44" s="1">
        <v>31850</v>
      </c>
      <c r="K44" s="8"/>
      <c r="L44" s="8"/>
      <c r="M44" s="26">
        <f t="shared" si="9"/>
        <v>1.1113917655973731E-2</v>
      </c>
      <c r="N44" s="4">
        <f t="shared" si="10"/>
        <v>2933.3333333333335</v>
      </c>
      <c r="O44" s="5">
        <f t="shared" si="11"/>
        <v>0.57659090909090915</v>
      </c>
      <c r="P44" s="5"/>
      <c r="Q44" s="22">
        <f t="shared" si="12"/>
        <v>440</v>
      </c>
      <c r="R44" s="22">
        <f t="shared" si="13"/>
        <v>1760</v>
      </c>
      <c r="S44" s="22">
        <f t="shared" si="14"/>
        <v>733.33333333333337</v>
      </c>
      <c r="T44" s="22">
        <f t="shared" si="15"/>
        <v>366.66666666666669</v>
      </c>
      <c r="U44" s="22">
        <f t="shared" si="16"/>
        <v>44</v>
      </c>
      <c r="V44" s="19">
        <f t="shared" si="17"/>
        <v>2889.3333333333335</v>
      </c>
    </row>
    <row r="45" spans="1:22" ht="15" thickBot="1" x14ac:dyDescent="0.4">
      <c r="A45" s="3" t="s">
        <v>37</v>
      </c>
      <c r="B45" s="1">
        <v>3612</v>
      </c>
      <c r="C45" s="2"/>
      <c r="D45" s="2">
        <v>137</v>
      </c>
      <c r="E45" s="2"/>
      <c r="F45" s="1">
        <v>2069</v>
      </c>
      <c r="G45" s="2">
        <v>856</v>
      </c>
      <c r="H45" s="2">
        <v>32</v>
      </c>
      <c r="I45" s="1">
        <v>92121</v>
      </c>
      <c r="J45" s="1">
        <v>21841</v>
      </c>
      <c r="K45" s="7"/>
      <c r="L45" s="8"/>
      <c r="M45" s="26">
        <f t="shared" si="9"/>
        <v>3.7929125138427465E-2</v>
      </c>
      <c r="N45" s="4">
        <f t="shared" si="10"/>
        <v>9133.3333333333339</v>
      </c>
      <c r="O45" s="5">
        <f t="shared" si="11"/>
        <v>0.77346715328467153</v>
      </c>
      <c r="P45" s="5"/>
      <c r="Q45" s="22">
        <f t="shared" si="12"/>
        <v>1370</v>
      </c>
      <c r="R45" s="22">
        <f t="shared" si="13"/>
        <v>5480</v>
      </c>
      <c r="S45" s="22">
        <f t="shared" si="14"/>
        <v>2283.3333333333335</v>
      </c>
      <c r="T45" s="22">
        <f t="shared" si="15"/>
        <v>1141.6666666666667</v>
      </c>
      <c r="U45" s="22">
        <f t="shared" si="16"/>
        <v>137</v>
      </c>
      <c r="V45" s="19">
        <f t="shared" si="17"/>
        <v>8996.3333333333339</v>
      </c>
    </row>
    <row r="46" spans="1:22" ht="15" thickBot="1" x14ac:dyDescent="0.4">
      <c r="A46" s="3" t="s">
        <v>42</v>
      </c>
      <c r="B46" s="1">
        <v>3556</v>
      </c>
      <c r="C46" s="2"/>
      <c r="D46" s="2">
        <v>171</v>
      </c>
      <c r="E46" s="2"/>
      <c r="F46" s="1">
        <v>2127</v>
      </c>
      <c r="G46" s="1">
        <v>2615</v>
      </c>
      <c r="H46" s="2">
        <v>126</v>
      </c>
      <c r="I46" s="1">
        <v>53405</v>
      </c>
      <c r="J46" s="1">
        <v>39277</v>
      </c>
      <c r="K46" s="8"/>
      <c r="L46" s="8"/>
      <c r="M46" s="26">
        <f t="shared" si="9"/>
        <v>4.8087739032620924E-2</v>
      </c>
      <c r="N46" s="4">
        <f t="shared" si="10"/>
        <v>11400</v>
      </c>
      <c r="O46" s="5">
        <f t="shared" si="11"/>
        <v>0.81342105263157893</v>
      </c>
      <c r="P46" s="5"/>
      <c r="Q46" s="22">
        <f t="shared" si="12"/>
        <v>1710</v>
      </c>
      <c r="R46" s="22">
        <f t="shared" si="13"/>
        <v>6840</v>
      </c>
      <c r="S46" s="22">
        <f t="shared" si="14"/>
        <v>2850</v>
      </c>
      <c r="T46" s="22">
        <f t="shared" si="15"/>
        <v>1425</v>
      </c>
      <c r="U46" s="22">
        <f t="shared" si="16"/>
        <v>171</v>
      </c>
      <c r="V46" s="19">
        <f t="shared" si="17"/>
        <v>11229</v>
      </c>
    </row>
    <row r="47" spans="1:22" ht="15" thickBot="1" x14ac:dyDescent="0.4">
      <c r="A47" s="3" t="s">
        <v>49</v>
      </c>
      <c r="B47" s="1">
        <v>2419</v>
      </c>
      <c r="C47" s="2"/>
      <c r="D47" s="2">
        <v>73</v>
      </c>
      <c r="E47" s="2"/>
      <c r="F47" s="2">
        <v>967</v>
      </c>
      <c r="G47" s="1">
        <v>1354</v>
      </c>
      <c r="H47" s="2">
        <v>41</v>
      </c>
      <c r="I47" s="1">
        <v>35688</v>
      </c>
      <c r="J47" s="1">
        <v>19970</v>
      </c>
      <c r="K47" s="7"/>
      <c r="L47" s="8"/>
      <c r="M47" s="25"/>
      <c r="N47" s="4">
        <f t="shared" si="10"/>
        <v>4866.666666666667</v>
      </c>
      <c r="O47" s="5">
        <f t="shared" si="11"/>
        <v>0.8013013698630137</v>
      </c>
      <c r="P47" s="5"/>
      <c r="Q47" s="22">
        <f>Q44*$N47</f>
        <v>2141333.3333333335</v>
      </c>
      <c r="R47" s="22">
        <f>R44*$N47</f>
        <v>8565333.333333334</v>
      </c>
      <c r="S47" s="22">
        <f>S44*$N47</f>
        <v>3568888.8888888895</v>
      </c>
      <c r="T47" s="22">
        <f>T44*$N47</f>
        <v>1784444.4444444447</v>
      </c>
      <c r="U47" s="22">
        <f>U44*$N47</f>
        <v>214133.33333333334</v>
      </c>
    </row>
    <row r="48" spans="1:22" ht="15" thickBot="1" x14ac:dyDescent="0.4">
      <c r="A48" s="3" t="s">
        <v>53</v>
      </c>
      <c r="B48" s="1">
        <v>1848</v>
      </c>
      <c r="C48" s="2"/>
      <c r="D48" s="2">
        <v>42</v>
      </c>
      <c r="E48" s="2"/>
      <c r="F48" s="2">
        <v>695</v>
      </c>
      <c r="G48" s="1">
        <v>2425</v>
      </c>
      <c r="H48" s="2">
        <v>55</v>
      </c>
      <c r="I48" s="1">
        <v>53487</v>
      </c>
      <c r="J48" s="1">
        <v>70187</v>
      </c>
      <c r="K48" s="8"/>
      <c r="L48" s="8"/>
      <c r="M48" s="24"/>
      <c r="N48" s="4"/>
      <c r="O48" s="5"/>
      <c r="P48" s="5"/>
    </row>
    <row r="49" spans="1:12" ht="15" thickBot="1" x14ac:dyDescent="0.4">
      <c r="A49" s="3" t="s">
        <v>39</v>
      </c>
      <c r="B49" s="1">
        <v>1648</v>
      </c>
      <c r="C49" s="2"/>
      <c r="D49" s="2">
        <v>70</v>
      </c>
      <c r="E49" s="2"/>
      <c r="F49" s="2">
        <v>566</v>
      </c>
      <c r="G49" s="1">
        <v>1226</v>
      </c>
      <c r="H49" s="2">
        <v>52</v>
      </c>
      <c r="I49" s="1">
        <v>33035</v>
      </c>
      <c r="J49" s="1">
        <v>24576</v>
      </c>
      <c r="K49" s="7"/>
      <c r="L49" s="8"/>
    </row>
    <row r="50" spans="1:12" ht="15" thickBot="1" x14ac:dyDescent="0.4">
      <c r="A50" s="3" t="s">
        <v>56</v>
      </c>
      <c r="B50" s="1">
        <v>1457</v>
      </c>
      <c r="C50" s="2"/>
      <c r="D50" s="2">
        <v>64</v>
      </c>
      <c r="E50" s="2"/>
      <c r="F50" s="2">
        <v>504</v>
      </c>
      <c r="G50" s="2">
        <v>813</v>
      </c>
      <c r="H50" s="2">
        <v>36</v>
      </c>
      <c r="I50" s="1">
        <v>73393</v>
      </c>
      <c r="J50" s="1">
        <v>40953</v>
      </c>
      <c r="K50" s="8"/>
      <c r="L50" s="8"/>
    </row>
    <row r="51" spans="1:12" ht="15" thickBot="1" x14ac:dyDescent="0.4">
      <c r="A51" s="3" t="s">
        <v>48</v>
      </c>
      <c r="B51" s="2">
        <v>934</v>
      </c>
      <c r="C51" s="2"/>
      <c r="D51" s="2">
        <v>53</v>
      </c>
      <c r="E51" s="2"/>
      <c r="F51" s="2">
        <v>77</v>
      </c>
      <c r="G51" s="1">
        <v>1497</v>
      </c>
      <c r="H51" s="2">
        <v>85</v>
      </c>
      <c r="I51" s="1">
        <v>23205</v>
      </c>
      <c r="J51" s="1">
        <v>37188</v>
      </c>
      <c r="K51" s="8"/>
      <c r="L51" s="8"/>
    </row>
    <row r="52" spans="1:12" ht="15" thickBot="1" x14ac:dyDescent="0.4">
      <c r="A52" s="3" t="s">
        <v>55</v>
      </c>
      <c r="B52" s="2">
        <v>741</v>
      </c>
      <c r="C52" s="2"/>
      <c r="D52" s="2">
        <v>7</v>
      </c>
      <c r="E52" s="2"/>
      <c r="F52" s="2">
        <v>236</v>
      </c>
      <c r="G52" s="1">
        <v>1280</v>
      </c>
      <c r="H52" s="2">
        <v>12</v>
      </c>
      <c r="I52" s="1">
        <v>16394</v>
      </c>
      <c r="J52" s="1">
        <v>28326</v>
      </c>
      <c r="K52" s="7"/>
      <c r="L52" s="8"/>
    </row>
    <row r="53" spans="1:12" ht="15" thickBot="1" x14ac:dyDescent="0.4">
      <c r="A53" s="3" t="s">
        <v>47</v>
      </c>
      <c r="B53" s="2">
        <v>639</v>
      </c>
      <c r="C53" s="2"/>
      <c r="D53" s="2">
        <v>17</v>
      </c>
      <c r="E53" s="2"/>
      <c r="F53" s="2">
        <v>50</v>
      </c>
      <c r="G53" s="2">
        <v>451</v>
      </c>
      <c r="H53" s="2">
        <v>12</v>
      </c>
      <c r="I53" s="1">
        <v>41788</v>
      </c>
      <c r="J53" s="1">
        <v>29514</v>
      </c>
      <c r="K53" s="7"/>
      <c r="L53" s="8"/>
    </row>
    <row r="54" spans="1:12" ht="15" thickBot="1" x14ac:dyDescent="0.4">
      <c r="A54" s="3" t="s">
        <v>51</v>
      </c>
      <c r="B54" s="2">
        <v>468</v>
      </c>
      <c r="C54" s="2"/>
      <c r="D54" s="2">
        <v>16</v>
      </c>
      <c r="E54" s="2"/>
      <c r="F54" s="2">
        <v>21</v>
      </c>
      <c r="G54" s="2">
        <v>438</v>
      </c>
      <c r="H54" s="2">
        <v>15</v>
      </c>
      <c r="I54" s="1">
        <v>26091</v>
      </c>
      <c r="J54" s="1">
        <v>24412</v>
      </c>
      <c r="K54" s="7"/>
      <c r="L54" s="8"/>
    </row>
    <row r="55" spans="1:12" ht="15" thickBot="1" x14ac:dyDescent="0.4">
      <c r="A55" s="3" t="s">
        <v>52</v>
      </c>
      <c r="B55" s="2">
        <v>392</v>
      </c>
      <c r="C55" s="2"/>
      <c r="D55" s="2">
        <v>10</v>
      </c>
      <c r="E55" s="2"/>
      <c r="F55" s="2">
        <v>39</v>
      </c>
      <c r="G55" s="2">
        <v>536</v>
      </c>
      <c r="H55" s="2">
        <v>14</v>
      </c>
      <c r="I55" s="1">
        <v>33281</v>
      </c>
      <c r="J55" s="1">
        <v>45494</v>
      </c>
      <c r="K55" s="8"/>
      <c r="L55" s="8"/>
    </row>
    <row r="56" spans="1:12" ht="15" thickBot="1" x14ac:dyDescent="0.4">
      <c r="A56" s="3" t="s">
        <v>64</v>
      </c>
      <c r="B56" s="2">
        <v>154</v>
      </c>
      <c r="C56" s="2"/>
      <c r="D56" s="2">
        <v>5</v>
      </c>
      <c r="E56" s="2"/>
      <c r="F56" s="2">
        <v>18</v>
      </c>
      <c r="G56" s="2"/>
      <c r="H56" s="2"/>
      <c r="I56" s="2">
        <v>605</v>
      </c>
      <c r="J56" s="2"/>
      <c r="K56" s="8"/>
      <c r="L56" s="7"/>
    </row>
    <row r="57" spans="1:12" ht="21.5" thickBot="1" x14ac:dyDescent="0.4">
      <c r="A57" s="3" t="s">
        <v>67</v>
      </c>
      <c r="B57" s="2">
        <v>21</v>
      </c>
      <c r="C57" s="2"/>
      <c r="D57" s="2">
        <v>2</v>
      </c>
      <c r="E57" s="2"/>
      <c r="F57" s="2">
        <v>7</v>
      </c>
      <c r="G57" s="2"/>
      <c r="H57" s="2"/>
      <c r="I57" s="1">
        <v>3325</v>
      </c>
      <c r="J57" s="2"/>
      <c r="K57" s="7"/>
      <c r="L57" s="7"/>
    </row>
    <row r="58" spans="1:12" ht="15" thickBot="1" x14ac:dyDescent="0.4">
      <c r="A58" s="3" t="s">
        <v>65</v>
      </c>
      <c r="B58" s="1">
        <v>2589</v>
      </c>
      <c r="C58" s="2"/>
      <c r="D58" s="2">
        <v>122</v>
      </c>
      <c r="E58" s="2"/>
      <c r="F58" s="1">
        <v>1721</v>
      </c>
      <c r="G58" s="2">
        <v>764</v>
      </c>
      <c r="H58" s="2">
        <v>36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7" t="s">
        <v>66</v>
      </c>
      <c r="B59" s="58">
        <v>69</v>
      </c>
      <c r="C59" s="58"/>
      <c r="D59" s="58">
        <v>6</v>
      </c>
      <c r="E59" s="58"/>
      <c r="F59" s="58">
        <v>2</v>
      </c>
      <c r="G59" s="58"/>
      <c r="H59" s="58"/>
      <c r="I59" s="59">
        <v>1278</v>
      </c>
      <c r="J59" s="58"/>
      <c r="K59" s="60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01F4332C-FCB1-4A27-A417-CC06BFBE6B62}"/>
    <hyperlink ref="A6" r:id="rId2" display="https://www.worldometers.info/coronavirus/usa/new-jersey/" xr:uid="{1BE777B7-BA5B-4F5F-96AC-84FE7B4E111F}"/>
    <hyperlink ref="A8" r:id="rId3" display="https://www.worldometers.info/coronavirus/usa/massachusetts/" xr:uid="{B93B9C9C-D8D3-4EC2-AB47-1619D8D170B4}"/>
    <hyperlink ref="A9" r:id="rId4" display="https://www.worldometers.info/coronavirus/usa/california/" xr:uid="{B400137F-A9E6-472B-A6BD-DE5F201A852F}"/>
    <hyperlink ref="A10" r:id="rId5" display="https://www.worldometers.info/coronavirus/usa/pennsylvania/" xr:uid="{A32814E2-8E10-4462-A904-538EA28D5650}"/>
    <hyperlink ref="A12" r:id="rId6" display="https://www.worldometers.info/coronavirus/usa/texas/" xr:uid="{37B60EEB-FD62-4D29-BB10-DFF6D265942F}"/>
    <hyperlink ref="A13" r:id="rId7" display="https://www.worldometers.info/coronavirus/usa/florida/" xr:uid="{3610A678-BA2E-4370-87E1-ECCC0D1E1301}"/>
    <hyperlink ref="A17" r:id="rId8" display="https://www.worldometers.info/coronavirus/usa/louisiana/" xr:uid="{0090E50A-93A9-4E52-B122-6F61FE7B569D}"/>
    <hyperlink ref="A19" r:id="rId9" display="https://www.worldometers.info/coronavirus/usa/ohio/" xr:uid="{2952201D-4222-418B-A885-1C0D8BF83DC2}"/>
    <hyperlink ref="A22" r:id="rId10" display="https://www.worldometers.info/coronavirus/usa/washington/" xr:uid="{45DC307E-50B8-4F17-B16F-00644C015BB3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4.5" thickBot="1" x14ac:dyDescent="0.35">
      <c r="A2" s="3" t="s">
        <v>36</v>
      </c>
      <c r="B2" s="1">
        <v>11699</v>
      </c>
      <c r="C2" s="63">
        <v>25</v>
      </c>
      <c r="D2" s="2">
        <v>485</v>
      </c>
      <c r="E2" s="2"/>
      <c r="F2" s="1">
        <v>11194</v>
      </c>
      <c r="G2" s="1">
        <v>2386</v>
      </c>
      <c r="H2" s="2">
        <v>99</v>
      </c>
      <c r="I2" s="1">
        <v>156350</v>
      </c>
      <c r="J2" s="1">
        <v>31887</v>
      </c>
      <c r="K2" s="44"/>
      <c r="L2" s="51">
        <f>IFERROR(B2/I2,0)</f>
        <v>7.4825711544611442E-2</v>
      </c>
      <c r="M2" s="52">
        <f>IFERROR(H2/G2,0)</f>
        <v>4.1492036881810565E-2</v>
      </c>
      <c r="N2" s="50">
        <f>D2*250</f>
        <v>121250</v>
      </c>
      <c r="O2" s="53">
        <f>ABS(N2-B2)/B2</f>
        <v>9.3641336866398834</v>
      </c>
    </row>
    <row r="3" spans="1:15" ht="14.5" thickBot="1" x14ac:dyDescent="0.35">
      <c r="A3" s="3" t="s">
        <v>52</v>
      </c>
      <c r="B3" s="2">
        <v>392</v>
      </c>
      <c r="C3" s="2"/>
      <c r="D3" s="2">
        <v>10</v>
      </c>
      <c r="E3" s="2"/>
      <c r="F3" s="2">
        <v>39</v>
      </c>
      <c r="G3" s="2">
        <v>536</v>
      </c>
      <c r="H3" s="2">
        <v>14</v>
      </c>
      <c r="I3" s="1">
        <v>33281</v>
      </c>
      <c r="J3" s="1">
        <v>45494</v>
      </c>
      <c r="K3" s="44"/>
      <c r="L3" s="51">
        <f>IFERROR(B3/I3,0)</f>
        <v>1.1778492232805504E-2</v>
      </c>
      <c r="M3" s="52">
        <f>IFERROR(H3/G3,0)</f>
        <v>2.6119402985074626E-2</v>
      </c>
      <c r="N3" s="50">
        <f>D3*250</f>
        <v>2500</v>
      </c>
      <c r="O3" s="53">
        <f t="shared" ref="O3:O56" si="0">ABS(N3-B3)/B3</f>
        <v>5.3775510204081636</v>
      </c>
    </row>
    <row r="4" spans="1:15" ht="14.5" thickBot="1" x14ac:dyDescent="0.35">
      <c r="A4" s="3" t="s">
        <v>33</v>
      </c>
      <c r="B4" s="1">
        <v>13631</v>
      </c>
      <c r="C4" s="2"/>
      <c r="D4" s="2">
        <v>679</v>
      </c>
      <c r="E4" s="2"/>
      <c r="F4" s="1">
        <v>12882</v>
      </c>
      <c r="G4" s="1">
        <v>1873</v>
      </c>
      <c r="H4" s="2">
        <v>93</v>
      </c>
      <c r="I4" s="1">
        <v>194504</v>
      </c>
      <c r="J4" s="1">
        <v>26722</v>
      </c>
      <c r="K4" s="44"/>
      <c r="L4" s="51">
        <f>IFERROR(B4/I4,0)</f>
        <v>7.0080820959980264E-2</v>
      </c>
      <c r="M4" s="52">
        <f>IFERROR(H4/G4,0)</f>
        <v>4.9652963160704749E-2</v>
      </c>
      <c r="N4" s="50">
        <f>D4*250</f>
        <v>169750</v>
      </c>
      <c r="O4" s="53">
        <f t="shared" si="0"/>
        <v>11.453231604431076</v>
      </c>
    </row>
    <row r="5" spans="1:15" ht="12.5" customHeight="1" thickBot="1" x14ac:dyDescent="0.35">
      <c r="A5" s="3" t="s">
        <v>34</v>
      </c>
      <c r="B5" s="1">
        <v>4578</v>
      </c>
      <c r="C5" s="2"/>
      <c r="D5" s="2">
        <v>98</v>
      </c>
      <c r="E5" s="2"/>
      <c r="F5" s="1">
        <v>1008</v>
      </c>
      <c r="G5" s="1">
        <v>1517</v>
      </c>
      <c r="H5" s="2">
        <v>32</v>
      </c>
      <c r="I5" s="1">
        <v>83232</v>
      </c>
      <c r="J5" s="1">
        <v>27580</v>
      </c>
      <c r="K5" s="44"/>
      <c r="L5" s="51">
        <f>IFERROR(B5/I5,0)</f>
        <v>5.5002883506343712E-2</v>
      </c>
      <c r="M5" s="52">
        <f>IFERROR(H5/G5,0)</f>
        <v>2.1094264996704019E-2</v>
      </c>
      <c r="N5" s="50">
        <f>D5*250</f>
        <v>24500</v>
      </c>
      <c r="O5" s="53">
        <f t="shared" si="0"/>
        <v>4.3516819571865444</v>
      </c>
    </row>
    <row r="6" spans="1:15" ht="15" thickBot="1" x14ac:dyDescent="0.35">
      <c r="A6" s="46" t="s">
        <v>10</v>
      </c>
      <c r="B6" s="1">
        <v>78685</v>
      </c>
      <c r="C6" s="2"/>
      <c r="D6" s="1">
        <v>3208</v>
      </c>
      <c r="E6" s="2"/>
      <c r="F6" s="1">
        <v>62426</v>
      </c>
      <c r="G6" s="1">
        <v>1991</v>
      </c>
      <c r="H6" s="2">
        <v>81</v>
      </c>
      <c r="I6" s="1">
        <v>1188878</v>
      </c>
      <c r="J6" s="1">
        <v>30089</v>
      </c>
      <c r="K6" s="44"/>
      <c r="L6" s="51">
        <f>IFERROR(B6/I6,0)</f>
        <v>6.6184251033327215E-2</v>
      </c>
      <c r="M6" s="52">
        <f>IFERROR(H6/G6,0)</f>
        <v>4.0683073832245106E-2</v>
      </c>
      <c r="N6" s="50">
        <f>D6*250</f>
        <v>802000</v>
      </c>
      <c r="O6" s="53">
        <f t="shared" si="0"/>
        <v>9.1925398741818647</v>
      </c>
    </row>
    <row r="7" spans="1:15" ht="15" thickBot="1" x14ac:dyDescent="0.35">
      <c r="A7" s="3" t="s">
        <v>18</v>
      </c>
      <c r="B7" s="1">
        <v>21633</v>
      </c>
      <c r="C7" s="2"/>
      <c r="D7" s="1">
        <v>1192</v>
      </c>
      <c r="E7" s="2"/>
      <c r="F7" s="1">
        <v>18950</v>
      </c>
      <c r="G7" s="1">
        <v>3757</v>
      </c>
      <c r="H7" s="2">
        <v>207</v>
      </c>
      <c r="I7" s="1">
        <v>123422</v>
      </c>
      <c r="J7" s="1">
        <v>21432</v>
      </c>
      <c r="K7" s="43"/>
      <c r="L7" s="51">
        <f>IFERROR(B7/I7,0)</f>
        <v>0.17527669297207954</v>
      </c>
      <c r="M7" s="52">
        <f>IFERROR(H7/G7,0)</f>
        <v>5.509715198296513E-2</v>
      </c>
      <c r="N7" s="50">
        <f>D7*250</f>
        <v>298000</v>
      </c>
      <c r="O7" s="53">
        <f t="shared" si="0"/>
        <v>12.775250774280035</v>
      </c>
    </row>
    <row r="8" spans="1:15" ht="14.5" thickBot="1" x14ac:dyDescent="0.35">
      <c r="A8" s="3" t="s">
        <v>23</v>
      </c>
      <c r="B8" s="1">
        <v>36703</v>
      </c>
      <c r="C8" s="2"/>
      <c r="D8" s="1">
        <v>3339</v>
      </c>
      <c r="E8" s="2"/>
      <c r="F8" s="1">
        <v>27100</v>
      </c>
      <c r="G8" s="1">
        <v>10295</v>
      </c>
      <c r="H8" s="2">
        <v>937</v>
      </c>
      <c r="I8" s="1">
        <v>164755</v>
      </c>
      <c r="J8" s="1">
        <v>46211</v>
      </c>
      <c r="K8" s="44"/>
      <c r="L8" s="51">
        <f>IFERROR(B8/I8,0)</f>
        <v>0.22277320870383296</v>
      </c>
      <c r="M8" s="52">
        <f>IFERROR(H8/G8,0)</f>
        <v>9.1015055852355517E-2</v>
      </c>
      <c r="N8" s="50">
        <f>D8*250</f>
        <v>834750</v>
      </c>
      <c r="O8" s="53">
        <f t="shared" si="0"/>
        <v>21.743372476364328</v>
      </c>
    </row>
    <row r="9" spans="1:15" ht="15" thickBot="1" x14ac:dyDescent="0.35">
      <c r="A9" s="3" t="s">
        <v>43</v>
      </c>
      <c r="B9" s="1">
        <v>7547</v>
      </c>
      <c r="C9" s="2"/>
      <c r="D9" s="2">
        <v>286</v>
      </c>
      <c r="E9" s="2"/>
      <c r="F9" s="1">
        <v>3894</v>
      </c>
      <c r="G9" s="1">
        <v>7750</v>
      </c>
      <c r="H9" s="2">
        <v>294</v>
      </c>
      <c r="I9" s="1">
        <v>39758</v>
      </c>
      <c r="J9" s="1">
        <v>40829</v>
      </c>
      <c r="K9" s="43"/>
      <c r="L9" s="51">
        <f>IFERROR(B9/I9,0)</f>
        <v>0.18982343176216107</v>
      </c>
      <c r="M9" s="52">
        <f>IFERROR(H9/G9,0)</f>
        <v>3.7935483870967741E-2</v>
      </c>
      <c r="N9" s="50">
        <f>D9*250</f>
        <v>71500</v>
      </c>
      <c r="O9" s="53">
        <f t="shared" si="0"/>
        <v>8.4739631641711934</v>
      </c>
    </row>
    <row r="10" spans="1:15" ht="14.5" thickBot="1" x14ac:dyDescent="0.35">
      <c r="A10" s="3" t="s">
        <v>63</v>
      </c>
      <c r="B10" s="1">
        <v>7042</v>
      </c>
      <c r="C10" s="2"/>
      <c r="D10" s="2">
        <v>375</v>
      </c>
      <c r="E10" s="2"/>
      <c r="F10" s="1">
        <v>5669</v>
      </c>
      <c r="G10" s="1">
        <v>9978</v>
      </c>
      <c r="H10" s="2">
        <v>531</v>
      </c>
      <c r="I10" s="1">
        <v>35532</v>
      </c>
      <c r="J10" s="1">
        <v>50347</v>
      </c>
      <c r="K10" s="44"/>
      <c r="L10" s="51">
        <f>IFERROR(B10/I10,0)</f>
        <v>0.19818754925137905</v>
      </c>
      <c r="M10" s="52">
        <f>IFERROR(H10/G10,0)</f>
        <v>5.3217077570655441E-2</v>
      </c>
      <c r="N10" s="50">
        <f>D10*250</f>
        <v>93750</v>
      </c>
      <c r="O10" s="53">
        <f t="shared" si="0"/>
        <v>12.31297926725362</v>
      </c>
    </row>
    <row r="11" spans="1:15" ht="15" thickBot="1" x14ac:dyDescent="0.35">
      <c r="A11" s="46" t="s">
        <v>13</v>
      </c>
      <c r="B11" s="1">
        <v>44811</v>
      </c>
      <c r="C11" s="2"/>
      <c r="D11" s="1">
        <v>1965</v>
      </c>
      <c r="E11" s="2"/>
      <c r="F11" s="1">
        <v>35208</v>
      </c>
      <c r="G11" s="1">
        <v>2086</v>
      </c>
      <c r="H11" s="2">
        <v>91</v>
      </c>
      <c r="I11" s="1">
        <v>1073278</v>
      </c>
      <c r="J11" s="1">
        <v>49972</v>
      </c>
      <c r="K11" s="44"/>
      <c r="L11" s="51">
        <f>IFERROR(B11/I11,0)</f>
        <v>4.1751531290122407E-2</v>
      </c>
      <c r="M11" s="52">
        <f>IFERROR(H11/G11,0)</f>
        <v>4.3624161073825503E-2</v>
      </c>
      <c r="N11" s="50">
        <f>D11*250</f>
        <v>491250</v>
      </c>
      <c r="O11" s="53">
        <f t="shared" si="0"/>
        <v>9.9627100488719282</v>
      </c>
    </row>
    <row r="12" spans="1:15" ht="14.5" thickBot="1" x14ac:dyDescent="0.35">
      <c r="A12" s="3" t="s">
        <v>16</v>
      </c>
      <c r="B12" s="1">
        <v>37212</v>
      </c>
      <c r="C12" s="2"/>
      <c r="D12" s="1">
        <v>1598</v>
      </c>
      <c r="E12" s="2"/>
      <c r="F12" s="1">
        <v>35274</v>
      </c>
      <c r="G12" s="1">
        <v>3505</v>
      </c>
      <c r="H12" s="2">
        <v>151</v>
      </c>
      <c r="I12" s="1">
        <v>321069</v>
      </c>
      <c r="J12" s="1">
        <v>30240</v>
      </c>
      <c r="K12" s="44"/>
      <c r="L12" s="51">
        <f>IFERROR(B12/I12,0)</f>
        <v>0.11590032049185689</v>
      </c>
      <c r="M12" s="52">
        <f>IFERROR(H12/G12,0)</f>
        <v>4.3081312410841656E-2</v>
      </c>
      <c r="N12" s="50">
        <f>D12*250</f>
        <v>399500</v>
      </c>
      <c r="O12" s="53">
        <f t="shared" si="0"/>
        <v>9.7357841556487159</v>
      </c>
    </row>
    <row r="13" spans="1:15" ht="15" thickBot="1" x14ac:dyDescent="0.35">
      <c r="A13" s="3" t="s">
        <v>64</v>
      </c>
      <c r="B13" s="2">
        <v>154</v>
      </c>
      <c r="C13" s="2"/>
      <c r="D13" s="2">
        <v>5</v>
      </c>
      <c r="E13" s="2"/>
      <c r="F13" s="2">
        <v>18</v>
      </c>
      <c r="G13" s="2"/>
      <c r="H13" s="2"/>
      <c r="I13" s="2">
        <v>605</v>
      </c>
      <c r="J13" s="2"/>
      <c r="K13" s="43"/>
      <c r="L13" s="51">
        <f>IFERROR(B13/I13,0)</f>
        <v>0.25454545454545452</v>
      </c>
      <c r="M13" s="52">
        <f>IFERROR(H13/G13,0)</f>
        <v>0</v>
      </c>
      <c r="N13" s="50">
        <f>D13*250</f>
        <v>1250</v>
      </c>
      <c r="O13" s="53">
        <f t="shared" si="0"/>
        <v>7.116883116883117</v>
      </c>
    </row>
    <row r="14" spans="1:15" ht="14.5" thickBot="1" x14ac:dyDescent="0.35">
      <c r="A14" s="3" t="s">
        <v>47</v>
      </c>
      <c r="B14" s="2">
        <v>639</v>
      </c>
      <c r="C14" s="2"/>
      <c r="D14" s="2">
        <v>17</v>
      </c>
      <c r="E14" s="2"/>
      <c r="F14" s="2">
        <v>50</v>
      </c>
      <c r="G14" s="2">
        <v>451</v>
      </c>
      <c r="H14" s="2">
        <v>12</v>
      </c>
      <c r="I14" s="1">
        <v>41788</v>
      </c>
      <c r="J14" s="1">
        <v>29514</v>
      </c>
      <c r="K14" s="44"/>
      <c r="L14" s="51">
        <f>IFERROR(B14/I14,0)</f>
        <v>1.5291471235761463E-2</v>
      </c>
      <c r="M14" s="52">
        <f>IFERROR(H14/G14,0)</f>
        <v>2.6607538802660754E-2</v>
      </c>
      <c r="N14" s="50">
        <f>D14*250</f>
        <v>4250</v>
      </c>
      <c r="O14" s="53">
        <f t="shared" si="0"/>
        <v>5.6510172143974957</v>
      </c>
    </row>
    <row r="15" spans="1:15" ht="14.5" thickBot="1" x14ac:dyDescent="0.35">
      <c r="A15" s="3" t="s">
        <v>49</v>
      </c>
      <c r="B15" s="1">
        <v>2419</v>
      </c>
      <c r="C15" s="2"/>
      <c r="D15" s="2">
        <v>73</v>
      </c>
      <c r="E15" s="2"/>
      <c r="F15" s="2">
        <v>967</v>
      </c>
      <c r="G15" s="1">
        <v>1354</v>
      </c>
      <c r="H15" s="2">
        <v>41</v>
      </c>
      <c r="I15" s="1">
        <v>35688</v>
      </c>
      <c r="J15" s="1">
        <v>19970</v>
      </c>
      <c r="K15" s="44"/>
      <c r="L15" s="51">
        <f>IFERROR(B15/I15,0)</f>
        <v>6.7781887469177321E-2</v>
      </c>
      <c r="M15" s="52">
        <f>IFERROR(H15/G15,0)</f>
        <v>3.0280649926144758E-2</v>
      </c>
      <c r="N15" s="50">
        <f>D15*250</f>
        <v>18250</v>
      </c>
      <c r="O15" s="53">
        <f t="shared" si="0"/>
        <v>6.544439851178173</v>
      </c>
    </row>
    <row r="16" spans="1:15" ht="14.5" thickBot="1" x14ac:dyDescent="0.35">
      <c r="A16" s="3" t="s">
        <v>12</v>
      </c>
      <c r="B16" s="1">
        <v>92457</v>
      </c>
      <c r="C16" s="2"/>
      <c r="D16" s="1">
        <v>4129</v>
      </c>
      <c r="E16" s="2"/>
      <c r="F16" s="1">
        <v>86160</v>
      </c>
      <c r="G16" s="1">
        <v>7296</v>
      </c>
      <c r="H16" s="2">
        <v>326</v>
      </c>
      <c r="I16" s="1">
        <v>561649</v>
      </c>
      <c r="J16" s="1">
        <v>44323</v>
      </c>
      <c r="K16" s="44"/>
      <c r="L16" s="51">
        <f>IFERROR(B16/I16,0)</f>
        <v>0.16461704730178456</v>
      </c>
      <c r="M16" s="52">
        <f>IFERROR(H16/G16,0)</f>
        <v>4.4682017543859649E-2</v>
      </c>
      <c r="N16" s="50">
        <f>D16*250</f>
        <v>1032250</v>
      </c>
      <c r="O16" s="53">
        <f t="shared" si="0"/>
        <v>10.164649512746466</v>
      </c>
    </row>
    <row r="17" spans="1:15" ht="14.5" thickBot="1" x14ac:dyDescent="0.35">
      <c r="A17" s="3" t="s">
        <v>27</v>
      </c>
      <c r="B17" s="1">
        <v>27280</v>
      </c>
      <c r="C17" s="2"/>
      <c r="D17" s="1">
        <v>1741</v>
      </c>
      <c r="E17" s="2"/>
      <c r="F17" s="1">
        <v>23670</v>
      </c>
      <c r="G17" s="1">
        <v>4052</v>
      </c>
      <c r="H17" s="2">
        <v>259</v>
      </c>
      <c r="I17" s="1">
        <v>171358</v>
      </c>
      <c r="J17" s="1">
        <v>25453</v>
      </c>
      <c r="K17" s="44"/>
      <c r="L17" s="51">
        <f>IFERROR(B17/I17,0)</f>
        <v>0.15919887020156631</v>
      </c>
      <c r="M17" s="52">
        <f>IFERROR(H17/G17,0)</f>
        <v>6.391905231984206E-2</v>
      </c>
      <c r="N17" s="50">
        <f>D17*250</f>
        <v>435250</v>
      </c>
      <c r="O17" s="53">
        <f t="shared" si="0"/>
        <v>14.954912023460411</v>
      </c>
    </row>
    <row r="18" spans="1:15" ht="15" thickBot="1" x14ac:dyDescent="0.35">
      <c r="A18" s="3" t="s">
        <v>41</v>
      </c>
      <c r="B18" s="1">
        <v>14328</v>
      </c>
      <c r="C18" s="2"/>
      <c r="D18" s="2">
        <v>346</v>
      </c>
      <c r="E18" s="2"/>
      <c r="F18" s="1">
        <v>7055</v>
      </c>
      <c r="G18" s="1">
        <v>4541</v>
      </c>
      <c r="H18" s="2">
        <v>110</v>
      </c>
      <c r="I18" s="1">
        <v>96300</v>
      </c>
      <c r="J18" s="1">
        <v>30522</v>
      </c>
      <c r="K18" s="43"/>
      <c r="L18" s="51">
        <f>IFERROR(B18/I18,0)</f>
        <v>0.14878504672897197</v>
      </c>
      <c r="M18" s="52">
        <f>IFERROR(H18/G18,0)</f>
        <v>2.422373926447919E-2</v>
      </c>
      <c r="N18" s="50">
        <f>D18*250</f>
        <v>86500</v>
      </c>
      <c r="O18" s="53">
        <f t="shared" si="0"/>
        <v>5.0371300949190401</v>
      </c>
    </row>
    <row r="19" spans="1:15" ht="14.5" thickBot="1" x14ac:dyDescent="0.35">
      <c r="A19" s="3" t="s">
        <v>45</v>
      </c>
      <c r="B19" s="1">
        <v>7916</v>
      </c>
      <c r="C19" s="2"/>
      <c r="D19" s="2">
        <v>194</v>
      </c>
      <c r="E19" s="2"/>
      <c r="F19" s="1">
        <v>5245</v>
      </c>
      <c r="G19" s="1">
        <v>2717</v>
      </c>
      <c r="H19" s="2">
        <v>67</v>
      </c>
      <c r="I19" s="1">
        <v>61592</v>
      </c>
      <c r="J19" s="1">
        <v>21142</v>
      </c>
      <c r="K19" s="44"/>
      <c r="L19" s="51">
        <f>IFERROR(B19/I19,0)</f>
        <v>0.12852318482919858</v>
      </c>
      <c r="M19" s="52">
        <f>IFERROR(H19/G19,0)</f>
        <v>2.465955097534045E-2</v>
      </c>
      <c r="N19" s="50">
        <f>D19*250</f>
        <v>48500</v>
      </c>
      <c r="O19" s="53">
        <f t="shared" si="0"/>
        <v>5.1268317331985855</v>
      </c>
    </row>
    <row r="20" spans="1:15" ht="15" thickBot="1" x14ac:dyDescent="0.35">
      <c r="A20" s="3" t="s">
        <v>38</v>
      </c>
      <c r="B20" s="1">
        <v>7688</v>
      </c>
      <c r="C20" s="2"/>
      <c r="D20" s="2">
        <v>334</v>
      </c>
      <c r="E20" s="2"/>
      <c r="F20" s="1">
        <v>4586</v>
      </c>
      <c r="G20" s="1">
        <v>1721</v>
      </c>
      <c r="H20" s="2">
        <v>75</v>
      </c>
      <c r="I20" s="1">
        <v>129405</v>
      </c>
      <c r="J20" s="1">
        <v>28965</v>
      </c>
      <c r="K20" s="43"/>
      <c r="L20" s="51">
        <f>IFERROR(B20/I20,0)</f>
        <v>5.941037826977319E-2</v>
      </c>
      <c r="M20" s="52">
        <f>IFERROR(H20/G20,0)</f>
        <v>4.3579314352120861E-2</v>
      </c>
      <c r="N20" s="50">
        <f>D20*250</f>
        <v>83500</v>
      </c>
      <c r="O20" s="53">
        <f t="shared" si="0"/>
        <v>9.8610822060353804</v>
      </c>
    </row>
    <row r="21" spans="1:15" ht="15" thickBot="1" x14ac:dyDescent="0.35">
      <c r="A21" s="46" t="s">
        <v>14</v>
      </c>
      <c r="B21" s="1">
        <v>34117</v>
      </c>
      <c r="C21" s="2"/>
      <c r="D21" s="1">
        <v>2479</v>
      </c>
      <c r="E21" s="2"/>
      <c r="F21" s="1">
        <v>9030</v>
      </c>
      <c r="G21" s="1">
        <v>7339</v>
      </c>
      <c r="H21" s="2">
        <v>533</v>
      </c>
      <c r="I21" s="1">
        <v>259829</v>
      </c>
      <c r="J21" s="1">
        <v>55892</v>
      </c>
      <c r="K21" s="43"/>
      <c r="L21" s="51">
        <f>IFERROR(B21/I21,0)</f>
        <v>0.13130558944536599</v>
      </c>
      <c r="M21" s="52">
        <f>IFERROR(H21/G21,0)</f>
        <v>7.2625698324022353E-2</v>
      </c>
      <c r="N21" s="50">
        <f>D21*250</f>
        <v>619750</v>
      </c>
      <c r="O21" s="53">
        <f t="shared" si="0"/>
        <v>17.165430723686139</v>
      </c>
    </row>
    <row r="22" spans="1:15" ht="14.5" thickBot="1" x14ac:dyDescent="0.35">
      <c r="A22" s="3" t="s">
        <v>39</v>
      </c>
      <c r="B22" s="1">
        <v>1648</v>
      </c>
      <c r="C22" s="2"/>
      <c r="D22" s="2">
        <v>70</v>
      </c>
      <c r="E22" s="2"/>
      <c r="F22" s="2">
        <v>566</v>
      </c>
      <c r="G22" s="1">
        <v>1226</v>
      </c>
      <c r="H22" s="2">
        <v>52</v>
      </c>
      <c r="I22" s="1">
        <v>33035</v>
      </c>
      <c r="J22" s="1">
        <v>24576</v>
      </c>
      <c r="K22" s="44"/>
      <c r="L22" s="51">
        <f>IFERROR(B22/I22,0)</f>
        <v>4.9886484032087182E-2</v>
      </c>
      <c r="M22" s="52">
        <f>IFERROR(H22/G22,0)</f>
        <v>4.2414355628058731E-2</v>
      </c>
      <c r="N22" s="50">
        <f>D22*250</f>
        <v>17500</v>
      </c>
      <c r="O22" s="53">
        <f t="shared" si="0"/>
        <v>9.6189320388349522</v>
      </c>
    </row>
    <row r="23" spans="1:15" ht="15" thickBot="1" x14ac:dyDescent="0.35">
      <c r="A23" s="3" t="s">
        <v>26</v>
      </c>
      <c r="B23" s="1">
        <v>37968</v>
      </c>
      <c r="C23" s="2"/>
      <c r="D23" s="1">
        <v>1957</v>
      </c>
      <c r="E23" s="2"/>
      <c r="F23" s="1">
        <v>33205</v>
      </c>
      <c r="G23" s="1">
        <v>6280</v>
      </c>
      <c r="H23" s="2">
        <v>324</v>
      </c>
      <c r="I23" s="1">
        <v>190175</v>
      </c>
      <c r="J23" s="1">
        <v>31456</v>
      </c>
      <c r="K23" s="43"/>
      <c r="L23" s="51">
        <f>IFERROR(B23/I23,0)</f>
        <v>0.19964769291442092</v>
      </c>
      <c r="M23" s="52">
        <f>IFERROR(H23/G23,0)</f>
        <v>5.1592356687898092E-2</v>
      </c>
      <c r="N23" s="50">
        <f>D23*250</f>
        <v>489250</v>
      </c>
      <c r="O23" s="53">
        <f t="shared" si="0"/>
        <v>11.885851243152128</v>
      </c>
    </row>
    <row r="24" spans="1:15" ht="15" thickBot="1" x14ac:dyDescent="0.35">
      <c r="A24" s="46" t="s">
        <v>17</v>
      </c>
      <c r="B24" s="1">
        <v>84933</v>
      </c>
      <c r="C24" s="2"/>
      <c r="D24" s="1">
        <v>5705</v>
      </c>
      <c r="E24" s="2"/>
      <c r="F24" s="1">
        <v>51416</v>
      </c>
      <c r="G24" s="1">
        <v>12323</v>
      </c>
      <c r="H24" s="2">
        <v>828</v>
      </c>
      <c r="I24" s="1">
        <v>448089</v>
      </c>
      <c r="J24" s="1">
        <v>65011</v>
      </c>
      <c r="K24" s="44"/>
      <c r="L24" s="51">
        <f>IFERROR(B24/I24,0)</f>
        <v>0.18954493415370607</v>
      </c>
      <c r="M24" s="52">
        <f>IFERROR(H24/G24,0)</f>
        <v>6.7191430658118959E-2</v>
      </c>
      <c r="N24" s="50">
        <f>D24*250</f>
        <v>1426250</v>
      </c>
      <c r="O24" s="53">
        <f t="shared" si="0"/>
        <v>15.792648322795616</v>
      </c>
    </row>
    <row r="25" spans="1:15" ht="15" thickBot="1" x14ac:dyDescent="0.35">
      <c r="A25" s="3" t="s">
        <v>11</v>
      </c>
      <c r="B25" s="1">
        <v>50504</v>
      </c>
      <c r="C25" s="2"/>
      <c r="D25" s="1">
        <v>4880</v>
      </c>
      <c r="E25" s="2"/>
      <c r="F25" s="1">
        <v>17390</v>
      </c>
      <c r="G25" s="1">
        <v>5057</v>
      </c>
      <c r="H25" s="2">
        <v>489</v>
      </c>
      <c r="I25" s="1">
        <v>411506</v>
      </c>
      <c r="J25" s="1">
        <v>41205</v>
      </c>
      <c r="K25" s="43"/>
      <c r="L25" s="51">
        <f>IFERROR(B25/I25,0)</f>
        <v>0.12272968073369525</v>
      </c>
      <c r="M25" s="52">
        <f>IFERROR(H25/G25,0)</f>
        <v>9.6697646826181524E-2</v>
      </c>
      <c r="N25" s="50">
        <f>D25*250</f>
        <v>1220000</v>
      </c>
      <c r="O25" s="53">
        <f t="shared" si="0"/>
        <v>23.156502455251069</v>
      </c>
    </row>
    <row r="26" spans="1:15" ht="14.5" thickBot="1" x14ac:dyDescent="0.35">
      <c r="A26" s="3" t="s">
        <v>32</v>
      </c>
      <c r="B26" s="1">
        <v>14969</v>
      </c>
      <c r="C26" s="2"/>
      <c r="D26" s="2">
        <v>709</v>
      </c>
      <c r="E26" s="2"/>
      <c r="F26" s="1">
        <v>3989</v>
      </c>
      <c r="G26" s="1">
        <v>2654</v>
      </c>
      <c r="H26" s="2">
        <v>126</v>
      </c>
      <c r="I26" s="1">
        <v>143281</v>
      </c>
      <c r="J26" s="1">
        <v>25406</v>
      </c>
      <c r="K26" s="44"/>
      <c r="L26" s="51">
        <f>IFERROR(B26/I26,0)</f>
        <v>0.1044730285243682</v>
      </c>
      <c r="M26" s="52">
        <f>IFERROR(H26/G26,0)</f>
        <v>4.7475508666164283E-2</v>
      </c>
      <c r="N26" s="50">
        <f>D26*250</f>
        <v>177250</v>
      </c>
      <c r="O26" s="53">
        <f t="shared" si="0"/>
        <v>10.841138352595364</v>
      </c>
    </row>
    <row r="27" spans="1:15" ht="14.5" thickBot="1" x14ac:dyDescent="0.35">
      <c r="A27" s="3" t="s">
        <v>30</v>
      </c>
      <c r="B27" s="1">
        <v>11123</v>
      </c>
      <c r="C27" s="2"/>
      <c r="D27" s="2">
        <v>510</v>
      </c>
      <c r="E27" s="2"/>
      <c r="F27" s="1">
        <v>4345</v>
      </c>
      <c r="G27" s="1">
        <v>3737</v>
      </c>
      <c r="H27" s="2">
        <v>171</v>
      </c>
      <c r="I27" s="1">
        <v>108476</v>
      </c>
      <c r="J27" s="1">
        <v>36448</v>
      </c>
      <c r="K27" s="44"/>
      <c r="L27" s="51">
        <f>IFERROR(B27/I27,0)</f>
        <v>0.10253881042811314</v>
      </c>
      <c r="M27" s="52">
        <f>IFERROR(H27/G27,0)</f>
        <v>4.5758629917045761E-2</v>
      </c>
      <c r="N27" s="50">
        <f>D27*250</f>
        <v>127500</v>
      </c>
      <c r="O27" s="53">
        <f t="shared" si="0"/>
        <v>10.462734873685157</v>
      </c>
    </row>
    <row r="28" spans="1:15" ht="15" thickBot="1" x14ac:dyDescent="0.35">
      <c r="A28" s="3" t="s">
        <v>35</v>
      </c>
      <c r="B28" s="1">
        <v>10832</v>
      </c>
      <c r="C28" s="2"/>
      <c r="D28" s="2">
        <v>596</v>
      </c>
      <c r="E28" s="2"/>
      <c r="F28" s="1">
        <v>7429</v>
      </c>
      <c r="G28" s="1">
        <v>1765</v>
      </c>
      <c r="H28" s="2">
        <v>97</v>
      </c>
      <c r="I28" s="1">
        <v>139340</v>
      </c>
      <c r="J28" s="1">
        <v>22703</v>
      </c>
      <c r="K28" s="43"/>
      <c r="L28" s="51">
        <f>IFERROR(B28/I28,0)</f>
        <v>7.7737907277163773E-2</v>
      </c>
      <c r="M28" s="52">
        <f>IFERROR(H28/G28,0)</f>
        <v>5.4957507082152975E-2</v>
      </c>
      <c r="N28" s="50">
        <f>D28*250</f>
        <v>149000</v>
      </c>
      <c r="O28" s="53">
        <f t="shared" si="0"/>
        <v>12.755539143279172</v>
      </c>
    </row>
    <row r="29" spans="1:15" ht="14.5" thickBot="1" x14ac:dyDescent="0.35">
      <c r="A29" s="3" t="s">
        <v>51</v>
      </c>
      <c r="B29" s="2">
        <v>468</v>
      </c>
      <c r="C29" s="2"/>
      <c r="D29" s="2">
        <v>16</v>
      </c>
      <c r="E29" s="2"/>
      <c r="F29" s="2">
        <v>21</v>
      </c>
      <c r="G29" s="2">
        <v>438</v>
      </c>
      <c r="H29" s="2">
        <v>15</v>
      </c>
      <c r="I29" s="1">
        <v>26091</v>
      </c>
      <c r="J29" s="1">
        <v>24412</v>
      </c>
      <c r="K29" s="44"/>
      <c r="L29" s="51">
        <f>IFERROR(B29/I29,0)</f>
        <v>1.7937219730941704E-2</v>
      </c>
      <c r="M29" s="52">
        <f>IFERROR(H29/G29,0)</f>
        <v>3.4246575342465752E-2</v>
      </c>
      <c r="N29" s="50">
        <f>D29*250</f>
        <v>4000</v>
      </c>
      <c r="O29" s="53">
        <f t="shared" si="0"/>
        <v>7.5470085470085468</v>
      </c>
    </row>
    <row r="30" spans="1:15" ht="14.5" thickBot="1" x14ac:dyDescent="0.35">
      <c r="A30" s="3" t="s">
        <v>50</v>
      </c>
      <c r="B30" s="1">
        <v>10220</v>
      </c>
      <c r="C30" s="2"/>
      <c r="D30" s="2">
        <v>123</v>
      </c>
      <c r="E30" s="2"/>
      <c r="F30" s="1">
        <v>10075</v>
      </c>
      <c r="G30" s="1">
        <v>5283</v>
      </c>
      <c r="H30" s="2">
        <v>64</v>
      </c>
      <c r="I30" s="1">
        <v>65774</v>
      </c>
      <c r="J30" s="1">
        <v>34002</v>
      </c>
      <c r="K30" s="44"/>
      <c r="L30" s="51">
        <f>IFERROR(B30/I30,0)</f>
        <v>0.15538054550430261</v>
      </c>
      <c r="M30" s="52">
        <f>IFERROR(H30/G30,0)</f>
        <v>1.2114328979746356E-2</v>
      </c>
      <c r="N30" s="50">
        <f>D30*250</f>
        <v>30750</v>
      </c>
      <c r="O30" s="53">
        <f t="shared" si="0"/>
        <v>2.00880626223092</v>
      </c>
    </row>
    <row r="31" spans="1:15" ht="14.5" thickBot="1" x14ac:dyDescent="0.35">
      <c r="A31" s="3" t="s">
        <v>31</v>
      </c>
      <c r="B31" s="1">
        <v>6662</v>
      </c>
      <c r="C31" s="2"/>
      <c r="D31" s="2">
        <v>349</v>
      </c>
      <c r="E31" s="2"/>
      <c r="F31" s="1">
        <v>1274</v>
      </c>
      <c r="G31" s="1">
        <v>2163</v>
      </c>
      <c r="H31" s="2">
        <v>113</v>
      </c>
      <c r="I31" s="1">
        <v>87454</v>
      </c>
      <c r="J31" s="1">
        <v>28393</v>
      </c>
      <c r="K31" s="44"/>
      <c r="L31" s="51">
        <f>IFERROR(B31/I31,0)</f>
        <v>7.6177190294326166E-2</v>
      </c>
      <c r="M31" s="52">
        <f>IFERROR(H31/G31,0)</f>
        <v>5.2242256125751271E-2</v>
      </c>
      <c r="N31" s="50">
        <f>D31*250</f>
        <v>87250</v>
      </c>
      <c r="O31" s="53">
        <f t="shared" si="0"/>
        <v>12.096667667367157</v>
      </c>
    </row>
    <row r="32" spans="1:15" ht="15" thickBot="1" x14ac:dyDescent="0.35">
      <c r="A32" s="3" t="s">
        <v>42</v>
      </c>
      <c r="B32" s="1">
        <v>3556</v>
      </c>
      <c r="C32" s="2"/>
      <c r="D32" s="2">
        <v>171</v>
      </c>
      <c r="E32" s="2"/>
      <c r="F32" s="1">
        <v>2127</v>
      </c>
      <c r="G32" s="1">
        <v>2615</v>
      </c>
      <c r="H32" s="2">
        <v>126</v>
      </c>
      <c r="I32" s="1">
        <v>53405</v>
      </c>
      <c r="J32" s="1">
        <v>39277</v>
      </c>
      <c r="K32" s="43"/>
      <c r="L32" s="51">
        <f>IFERROR(B32/I32,0)</f>
        <v>6.6585525699840845E-2</v>
      </c>
      <c r="M32" s="52">
        <f>IFERROR(H32/G32,0)</f>
        <v>4.8183556405353725E-2</v>
      </c>
      <c r="N32" s="50">
        <f>D32*250</f>
        <v>42750</v>
      </c>
      <c r="O32" s="53">
        <f t="shared" si="0"/>
        <v>11.021934758155231</v>
      </c>
    </row>
    <row r="33" spans="1:15" ht="15" thickBot="1" x14ac:dyDescent="0.35">
      <c r="A33" s="46" t="s">
        <v>8</v>
      </c>
      <c r="B33" s="1">
        <v>146389</v>
      </c>
      <c r="C33" s="2"/>
      <c r="D33" s="1">
        <v>10260</v>
      </c>
      <c r="E33" s="2"/>
      <c r="F33" s="1">
        <v>132772</v>
      </c>
      <c r="G33" s="1">
        <v>16481</v>
      </c>
      <c r="H33" s="1">
        <v>1155</v>
      </c>
      <c r="I33" s="1">
        <v>475769</v>
      </c>
      <c r="J33" s="1">
        <v>53564</v>
      </c>
      <c r="K33" s="43"/>
      <c r="L33" s="51">
        <f>IFERROR(B33/I33,0)</f>
        <v>0.30768923574255574</v>
      </c>
      <c r="M33" s="52">
        <f>IFERROR(H33/G33,0)</f>
        <v>7.0080698986711973E-2</v>
      </c>
      <c r="N33" s="50">
        <f>D33*250</f>
        <v>2565000</v>
      </c>
      <c r="O33" s="53">
        <f t="shared" si="0"/>
        <v>16.521808332593295</v>
      </c>
    </row>
    <row r="34" spans="1:15" ht="15" thickBot="1" x14ac:dyDescent="0.35">
      <c r="A34" s="3" t="s">
        <v>44</v>
      </c>
      <c r="B34" s="1">
        <v>5847</v>
      </c>
      <c r="C34" s="2"/>
      <c r="D34" s="2">
        <v>259</v>
      </c>
      <c r="E34" s="2"/>
      <c r="F34" s="1">
        <v>3849</v>
      </c>
      <c r="G34" s="1">
        <v>2788</v>
      </c>
      <c r="H34" s="2">
        <v>124</v>
      </c>
      <c r="I34" s="1">
        <v>128574</v>
      </c>
      <c r="J34" s="1">
        <v>61318</v>
      </c>
      <c r="K34" s="43"/>
      <c r="L34" s="51">
        <f>IFERROR(B34/I34,0)</f>
        <v>4.5475757151523639E-2</v>
      </c>
      <c r="M34" s="52">
        <f>IFERROR(H34/G34,0)</f>
        <v>4.4476327116212341E-2</v>
      </c>
      <c r="N34" s="50">
        <f>D34*250</f>
        <v>64750</v>
      </c>
      <c r="O34" s="53">
        <f t="shared" si="0"/>
        <v>10.07405507097657</v>
      </c>
    </row>
    <row r="35" spans="1:15" ht="15" thickBot="1" x14ac:dyDescent="0.35">
      <c r="A35" s="46" t="s">
        <v>7</v>
      </c>
      <c r="B35" s="1">
        <v>358099</v>
      </c>
      <c r="C35" s="2"/>
      <c r="D35" s="1">
        <v>28134</v>
      </c>
      <c r="E35" s="2"/>
      <c r="F35" s="1">
        <v>268568</v>
      </c>
      <c r="G35" s="1">
        <v>18408</v>
      </c>
      <c r="H35" s="1">
        <v>1446</v>
      </c>
      <c r="I35" s="1">
        <v>1408209</v>
      </c>
      <c r="J35" s="1">
        <v>72388</v>
      </c>
      <c r="K35" s="43"/>
      <c r="L35" s="51">
        <f>IFERROR(B35/I35,0)</f>
        <v>0.25429392938122108</v>
      </c>
      <c r="M35" s="52">
        <f>IFERROR(H35/G35,0)</f>
        <v>7.8552803129074311E-2</v>
      </c>
      <c r="N35" s="50">
        <f>D35*250</f>
        <v>7033500</v>
      </c>
      <c r="O35" s="53">
        <f t="shared" si="0"/>
        <v>18.641216535092251</v>
      </c>
    </row>
    <row r="36" spans="1:15" ht="15" thickBot="1" x14ac:dyDescent="0.35">
      <c r="A36" s="3" t="s">
        <v>24</v>
      </c>
      <c r="B36" s="1">
        <v>18130</v>
      </c>
      <c r="C36" s="2"/>
      <c r="D36" s="2">
        <v>676</v>
      </c>
      <c r="E36" s="2"/>
      <c r="F36" s="1">
        <v>8339</v>
      </c>
      <c r="G36" s="1">
        <v>1729</v>
      </c>
      <c r="H36" s="2">
        <v>64</v>
      </c>
      <c r="I36" s="1">
        <v>238586</v>
      </c>
      <c r="J36" s="1">
        <v>22748</v>
      </c>
      <c r="K36" s="43"/>
      <c r="L36" s="51">
        <f>IFERROR(B36/I36,0)</f>
        <v>7.5989370709094409E-2</v>
      </c>
      <c r="M36" s="52">
        <f>IFERROR(H36/G36,0)</f>
        <v>3.7015615962984381E-2</v>
      </c>
      <c r="N36" s="50">
        <f>D36*250</f>
        <v>169000</v>
      </c>
      <c r="O36" s="53">
        <f t="shared" si="0"/>
        <v>8.3215664644236078</v>
      </c>
    </row>
    <row r="37" spans="1:15" ht="15" thickBot="1" x14ac:dyDescent="0.35">
      <c r="A37" s="3" t="s">
        <v>53</v>
      </c>
      <c r="B37" s="1">
        <v>1848</v>
      </c>
      <c r="C37" s="2"/>
      <c r="D37" s="2">
        <v>42</v>
      </c>
      <c r="E37" s="2"/>
      <c r="F37" s="2">
        <v>695</v>
      </c>
      <c r="G37" s="1">
        <v>2425</v>
      </c>
      <c r="H37" s="2">
        <v>55</v>
      </c>
      <c r="I37" s="1">
        <v>53487</v>
      </c>
      <c r="J37" s="1">
        <v>70187</v>
      </c>
      <c r="K37" s="43"/>
      <c r="L37" s="51">
        <f>IFERROR(B37/I37,0)</f>
        <v>3.4550451511582252E-2</v>
      </c>
      <c r="M37" s="52">
        <f>IFERROR(H37/G37,0)</f>
        <v>2.268041237113402E-2</v>
      </c>
      <c r="N37" s="50">
        <f>D37*250</f>
        <v>10500</v>
      </c>
      <c r="O37" s="53">
        <f t="shared" si="0"/>
        <v>4.6818181818181817</v>
      </c>
    </row>
    <row r="38" spans="1:15" ht="14.5" thickBot="1" x14ac:dyDescent="0.35">
      <c r="A38" s="3" t="s">
        <v>67</v>
      </c>
      <c r="B38" s="2">
        <v>21</v>
      </c>
      <c r="C38" s="2"/>
      <c r="D38" s="2">
        <v>2</v>
      </c>
      <c r="E38" s="2"/>
      <c r="F38" s="2">
        <v>7</v>
      </c>
      <c r="G38" s="2"/>
      <c r="H38" s="2"/>
      <c r="I38" s="1">
        <v>3325</v>
      </c>
      <c r="J38" s="2"/>
      <c r="K38" s="44"/>
      <c r="L38" s="51">
        <f>IFERROR(B38/I38,0)</f>
        <v>6.3157894736842104E-3</v>
      </c>
      <c r="M38" s="52">
        <f>IFERROR(H38/G38,0)</f>
        <v>0</v>
      </c>
      <c r="N38" s="50">
        <f>D38*250</f>
        <v>500</v>
      </c>
      <c r="O38" s="53">
        <f t="shared" si="0"/>
        <v>22.80952380952381</v>
      </c>
    </row>
    <row r="39" spans="1:15" ht="15" thickBot="1" x14ac:dyDescent="0.35">
      <c r="A39" s="46" t="s">
        <v>21</v>
      </c>
      <c r="B39" s="1">
        <v>27478</v>
      </c>
      <c r="C39" s="2"/>
      <c r="D39" s="1">
        <v>1614</v>
      </c>
      <c r="E39" s="2"/>
      <c r="F39" s="1">
        <v>21696</v>
      </c>
      <c r="G39" s="1">
        <v>2351</v>
      </c>
      <c r="H39" s="2">
        <v>138</v>
      </c>
      <c r="I39" s="1">
        <v>254914</v>
      </c>
      <c r="J39" s="1">
        <v>21808</v>
      </c>
      <c r="K39" s="44"/>
      <c r="L39" s="51">
        <f>IFERROR(B39/I39,0)</f>
        <v>0.10779321653577285</v>
      </c>
      <c r="M39" s="52">
        <f>IFERROR(H39/G39,0)</f>
        <v>5.8698426201616333E-2</v>
      </c>
      <c r="N39" s="50">
        <f>D39*250</f>
        <v>403500</v>
      </c>
      <c r="O39" s="53">
        <f t="shared" si="0"/>
        <v>13.684474852609361</v>
      </c>
    </row>
    <row r="40" spans="1:15" ht="14.5" thickBot="1" x14ac:dyDescent="0.35">
      <c r="A40" s="3" t="s">
        <v>46</v>
      </c>
      <c r="B40" s="1">
        <v>5237</v>
      </c>
      <c r="C40" s="2"/>
      <c r="D40" s="2">
        <v>288</v>
      </c>
      <c r="E40" s="2"/>
      <c r="F40" s="1">
        <v>1004</v>
      </c>
      <c r="G40" s="1">
        <v>1323</v>
      </c>
      <c r="H40" s="2">
        <v>73</v>
      </c>
      <c r="I40" s="1">
        <v>123399</v>
      </c>
      <c r="J40" s="1">
        <v>31185</v>
      </c>
      <c r="K40" s="44"/>
      <c r="L40" s="51">
        <f>IFERROR(B40/I40,0)</f>
        <v>4.2439565960826264E-2</v>
      </c>
      <c r="M40" s="52">
        <f>IFERROR(H40/G40,0)</f>
        <v>5.5177626606198037E-2</v>
      </c>
      <c r="N40" s="50">
        <f>D40*250</f>
        <v>72000</v>
      </c>
      <c r="O40" s="53">
        <f t="shared" si="0"/>
        <v>12.74832919610464</v>
      </c>
    </row>
    <row r="41" spans="1:15" ht="14.5" thickBot="1" x14ac:dyDescent="0.35">
      <c r="A41" s="3" t="s">
        <v>37</v>
      </c>
      <c r="B41" s="1">
        <v>3612</v>
      </c>
      <c r="C41" s="2"/>
      <c r="D41" s="2">
        <v>137</v>
      </c>
      <c r="E41" s="2"/>
      <c r="F41" s="1">
        <v>2069</v>
      </c>
      <c r="G41" s="2">
        <v>856</v>
      </c>
      <c r="H41" s="2">
        <v>32</v>
      </c>
      <c r="I41" s="1">
        <v>92121</v>
      </c>
      <c r="J41" s="1">
        <v>21841</v>
      </c>
      <c r="K41" s="44"/>
      <c r="L41" s="51">
        <f>IFERROR(B41/I41,0)</f>
        <v>3.9209300810890024E-2</v>
      </c>
      <c r="M41" s="52">
        <f>IFERROR(H41/G41,0)</f>
        <v>3.7383177570093455E-2</v>
      </c>
      <c r="N41" s="50">
        <f>D41*250</f>
        <v>34250</v>
      </c>
      <c r="O41" s="53">
        <f t="shared" si="0"/>
        <v>8.4822812846068665</v>
      </c>
    </row>
    <row r="42" spans="1:15" ht="15" thickBot="1" x14ac:dyDescent="0.35">
      <c r="A42" s="46" t="s">
        <v>19</v>
      </c>
      <c r="B42" s="1">
        <v>65307</v>
      </c>
      <c r="C42" s="2"/>
      <c r="D42" s="1">
        <v>4489</v>
      </c>
      <c r="E42" s="2"/>
      <c r="F42" s="1">
        <v>54269</v>
      </c>
      <c r="G42" s="1">
        <v>5101</v>
      </c>
      <c r="H42" s="2">
        <v>351</v>
      </c>
      <c r="I42" s="1">
        <v>339528</v>
      </c>
      <c r="J42" s="1">
        <v>26522</v>
      </c>
      <c r="K42" s="43"/>
      <c r="L42" s="51">
        <f>IFERROR(B42/I42,0)</f>
        <v>0.19234643387290593</v>
      </c>
      <c r="M42" s="52">
        <f>IFERROR(H42/G42,0)</f>
        <v>6.8810037247598516E-2</v>
      </c>
      <c r="N42" s="50">
        <f>D42*250</f>
        <v>1122250</v>
      </c>
      <c r="O42" s="53">
        <f t="shared" si="0"/>
        <v>16.184222212014028</v>
      </c>
    </row>
    <row r="43" spans="1:15" ht="14.5" thickBot="1" x14ac:dyDescent="0.35">
      <c r="A43" s="3" t="s">
        <v>65</v>
      </c>
      <c r="B43" s="1">
        <v>2589</v>
      </c>
      <c r="C43" s="2"/>
      <c r="D43" s="2">
        <v>122</v>
      </c>
      <c r="E43" s="2"/>
      <c r="F43" s="1">
        <v>1721</v>
      </c>
      <c r="G43" s="2">
        <v>764</v>
      </c>
      <c r="H43" s="2">
        <v>36</v>
      </c>
      <c r="I43" s="1">
        <v>13022</v>
      </c>
      <c r="J43" s="1">
        <v>3845</v>
      </c>
      <c r="K43" s="44"/>
      <c r="L43" s="51">
        <f>IFERROR(B43/I43,0)</f>
        <v>0.19881738596221779</v>
      </c>
      <c r="M43" s="52">
        <f>IFERROR(H43/G43,0)</f>
        <v>4.712041884816754E-2</v>
      </c>
      <c r="N43" s="50">
        <f>D43*250</f>
        <v>30500</v>
      </c>
      <c r="O43" s="53">
        <f t="shared" si="0"/>
        <v>10.780610274237157</v>
      </c>
    </row>
    <row r="44" spans="1:15" ht="14.5" thickBot="1" x14ac:dyDescent="0.35">
      <c r="A44" s="3" t="s">
        <v>40</v>
      </c>
      <c r="B44" s="1">
        <v>12434</v>
      </c>
      <c r="C44" s="2"/>
      <c r="D44" s="2">
        <v>489</v>
      </c>
      <c r="E44" s="2"/>
      <c r="F44" s="1">
        <v>11059</v>
      </c>
      <c r="G44" s="1">
        <v>11737</v>
      </c>
      <c r="H44" s="2">
        <v>462</v>
      </c>
      <c r="I44" s="1">
        <v>108480</v>
      </c>
      <c r="J44" s="1">
        <v>102401</v>
      </c>
      <c r="K44" s="44"/>
      <c r="L44" s="51">
        <f>IFERROR(B44/I44,0)</f>
        <v>0.11462020648967551</v>
      </c>
      <c r="M44" s="52">
        <f>IFERROR(H44/G44,0)</f>
        <v>3.9362699156513588E-2</v>
      </c>
      <c r="N44" s="50">
        <f>D44*250</f>
        <v>122250</v>
      </c>
      <c r="O44" s="53">
        <f t="shared" si="0"/>
        <v>8.8319124979893839</v>
      </c>
    </row>
    <row r="45" spans="1:15" ht="14.5" thickBot="1" x14ac:dyDescent="0.35">
      <c r="A45" s="3" t="s">
        <v>25</v>
      </c>
      <c r="B45" s="1">
        <v>8661</v>
      </c>
      <c r="C45" s="2"/>
      <c r="D45" s="2">
        <v>380</v>
      </c>
      <c r="E45" s="2"/>
      <c r="F45" s="1">
        <v>2238</v>
      </c>
      <c r="G45" s="1">
        <v>1682</v>
      </c>
      <c r="H45" s="2">
        <v>74</v>
      </c>
      <c r="I45" s="1">
        <v>120331</v>
      </c>
      <c r="J45" s="1">
        <v>23371</v>
      </c>
      <c r="K45" s="44"/>
      <c r="L45" s="51">
        <f>IFERROR(B45/I45,0)</f>
        <v>7.1976464917602276E-2</v>
      </c>
      <c r="M45" s="52">
        <f>IFERROR(H45/G45,0)</f>
        <v>4.3995243757431628E-2</v>
      </c>
      <c r="N45" s="50">
        <f>D45*250</f>
        <v>95000</v>
      </c>
      <c r="O45" s="53">
        <f t="shared" si="0"/>
        <v>9.9687103105876922</v>
      </c>
    </row>
    <row r="46" spans="1:15" ht="14.5" thickBot="1" x14ac:dyDescent="0.35">
      <c r="A46" s="3" t="s">
        <v>54</v>
      </c>
      <c r="B46" s="1">
        <v>3959</v>
      </c>
      <c r="C46" s="2"/>
      <c r="D46" s="2">
        <v>44</v>
      </c>
      <c r="E46" s="2"/>
      <c r="F46" s="1">
        <v>1242</v>
      </c>
      <c r="G46" s="1">
        <v>4475</v>
      </c>
      <c r="H46" s="2">
        <v>50</v>
      </c>
      <c r="I46" s="1">
        <v>28176</v>
      </c>
      <c r="J46" s="1">
        <v>31850</v>
      </c>
      <c r="K46" s="44"/>
      <c r="L46" s="51">
        <f>IFERROR(B46/I46,0)</f>
        <v>0.14050965360590573</v>
      </c>
      <c r="M46" s="52">
        <f>IFERROR(H46/G46,0)</f>
        <v>1.11731843575419E-2</v>
      </c>
      <c r="N46" s="50">
        <f>D46*250</f>
        <v>11000</v>
      </c>
      <c r="O46" s="53">
        <f t="shared" si="0"/>
        <v>1.7784794139934328</v>
      </c>
    </row>
    <row r="47" spans="1:15" ht="14.5" thickBot="1" x14ac:dyDescent="0.35">
      <c r="A47" s="3" t="s">
        <v>20</v>
      </c>
      <c r="B47" s="1">
        <v>17288</v>
      </c>
      <c r="C47" s="2"/>
      <c r="D47" s="2">
        <v>295</v>
      </c>
      <c r="E47" s="2"/>
      <c r="F47" s="1">
        <v>7464</v>
      </c>
      <c r="G47" s="1">
        <v>2531</v>
      </c>
      <c r="H47" s="2">
        <v>43</v>
      </c>
      <c r="I47" s="1">
        <v>320201</v>
      </c>
      <c r="J47" s="1">
        <v>46887</v>
      </c>
      <c r="K47" s="44"/>
      <c r="L47" s="51">
        <f>IFERROR(B47/I47,0)</f>
        <v>5.399108684857324E-2</v>
      </c>
      <c r="M47" s="52">
        <f>IFERROR(H47/G47,0)</f>
        <v>1.6989332279731331E-2</v>
      </c>
      <c r="N47" s="50">
        <f>D47*250</f>
        <v>73750</v>
      </c>
      <c r="O47" s="53">
        <f t="shared" si="0"/>
        <v>3.2659648310967144</v>
      </c>
    </row>
    <row r="48" spans="1:15" ht="15" thickBot="1" x14ac:dyDescent="0.35">
      <c r="A48" s="46" t="s">
        <v>15</v>
      </c>
      <c r="B48" s="1">
        <v>47672</v>
      </c>
      <c r="C48" s="2"/>
      <c r="D48" s="1">
        <v>1340</v>
      </c>
      <c r="E48" s="2"/>
      <c r="F48" s="1">
        <v>19462</v>
      </c>
      <c r="G48" s="1">
        <v>1644</v>
      </c>
      <c r="H48" s="2">
        <v>46</v>
      </c>
      <c r="I48" s="1">
        <v>680913</v>
      </c>
      <c r="J48" s="1">
        <v>23483</v>
      </c>
      <c r="K48" s="43"/>
      <c r="L48" s="51">
        <f>IFERROR(B48/I48,0)</f>
        <v>7.0011881106690571E-2</v>
      </c>
      <c r="M48" s="52">
        <f>IFERROR(H48/G48,0)</f>
        <v>2.7980535279805353E-2</v>
      </c>
      <c r="N48" s="50">
        <f>D48*250</f>
        <v>335000</v>
      </c>
      <c r="O48" s="53">
        <f t="shared" si="0"/>
        <v>6.0271857694244</v>
      </c>
    </row>
    <row r="49" spans="1:15" ht="15" thickBot="1" x14ac:dyDescent="0.35">
      <c r="A49" s="61" t="s">
        <v>66</v>
      </c>
      <c r="B49" s="55">
        <v>69</v>
      </c>
      <c r="C49" s="55"/>
      <c r="D49" s="55">
        <v>6</v>
      </c>
      <c r="E49" s="55"/>
      <c r="F49" s="55">
        <v>2</v>
      </c>
      <c r="G49" s="55"/>
      <c r="H49" s="55"/>
      <c r="I49" s="56">
        <v>1278</v>
      </c>
      <c r="J49" s="55"/>
      <c r="K49" s="66"/>
      <c r="L49" s="51">
        <f>IFERROR(B49/I49,0)</f>
        <v>5.39906103286385E-2</v>
      </c>
      <c r="M49" s="52">
        <f>IFERROR(H49/G49,0)</f>
        <v>0</v>
      </c>
      <c r="N49" s="50">
        <f>D49*250</f>
        <v>1500</v>
      </c>
      <c r="O49" s="53">
        <f t="shared" si="0"/>
        <v>20.739130434782609</v>
      </c>
    </row>
    <row r="50" spans="1:15" ht="15" thickBot="1" x14ac:dyDescent="0.35">
      <c r="A50" s="3" t="s">
        <v>28</v>
      </c>
      <c r="B50" s="1">
        <v>7068</v>
      </c>
      <c r="C50" s="2"/>
      <c r="D50" s="2">
        <v>78</v>
      </c>
      <c r="E50" s="2"/>
      <c r="F50" s="1">
        <v>3272</v>
      </c>
      <c r="G50" s="1">
        <v>2205</v>
      </c>
      <c r="H50" s="2">
        <v>24</v>
      </c>
      <c r="I50" s="1">
        <v>166774</v>
      </c>
      <c r="J50" s="1">
        <v>52020</v>
      </c>
      <c r="K50" s="8"/>
      <c r="L50" s="51">
        <f>IFERROR(B50/I50,0)</f>
        <v>4.2380706824804826E-2</v>
      </c>
      <c r="M50" s="52">
        <f>IFERROR(H50/G50,0)</f>
        <v>1.0884353741496598E-2</v>
      </c>
      <c r="N50" s="50">
        <f>D50*250</f>
        <v>19500</v>
      </c>
      <c r="O50" s="53">
        <f t="shared" si="0"/>
        <v>1.7589134125636672</v>
      </c>
    </row>
    <row r="51" spans="1:15" ht="14.5" thickBot="1" x14ac:dyDescent="0.35">
      <c r="A51" s="3" t="s">
        <v>48</v>
      </c>
      <c r="B51" s="2">
        <v>934</v>
      </c>
      <c r="C51" s="2"/>
      <c r="D51" s="2">
        <v>53</v>
      </c>
      <c r="E51" s="2"/>
      <c r="F51" s="2">
        <v>77</v>
      </c>
      <c r="G51" s="1">
        <v>1497</v>
      </c>
      <c r="H51" s="2">
        <v>85</v>
      </c>
      <c r="I51" s="1">
        <v>23205</v>
      </c>
      <c r="J51" s="1">
        <v>37188</v>
      </c>
      <c r="K51" s="44"/>
      <c r="L51" s="51">
        <f>IFERROR(B51/I51,0)</f>
        <v>4.0249946132299076E-2</v>
      </c>
      <c r="M51" s="52">
        <f>IFERROR(H51/G51,0)</f>
        <v>5.678022712090848E-2</v>
      </c>
      <c r="N51" s="50">
        <f>D51*250</f>
        <v>13250</v>
      </c>
      <c r="O51" s="53">
        <f t="shared" si="0"/>
        <v>13.186295503211991</v>
      </c>
    </row>
    <row r="52" spans="1:15" ht="14.5" thickBot="1" x14ac:dyDescent="0.35">
      <c r="A52" s="3" t="s">
        <v>29</v>
      </c>
      <c r="B52" s="1">
        <v>29683</v>
      </c>
      <c r="C52" s="2"/>
      <c r="D52" s="1">
        <v>1002</v>
      </c>
      <c r="E52" s="2"/>
      <c r="F52" s="1">
        <v>25003</v>
      </c>
      <c r="G52" s="1">
        <v>3478</v>
      </c>
      <c r="H52" s="2">
        <v>117</v>
      </c>
      <c r="I52" s="1">
        <v>205249</v>
      </c>
      <c r="J52" s="1">
        <v>24046</v>
      </c>
      <c r="K52" s="44"/>
      <c r="L52" s="51">
        <f>IFERROR(B52/I52,0)</f>
        <v>0.14461946221418862</v>
      </c>
      <c r="M52" s="52">
        <f>IFERROR(H52/G52,0)</f>
        <v>3.3640023001725132E-2</v>
      </c>
      <c r="N52" s="50">
        <f>D52*250</f>
        <v>250500</v>
      </c>
      <c r="O52" s="53">
        <f t="shared" si="0"/>
        <v>7.4391739379442781</v>
      </c>
    </row>
    <row r="53" spans="1:15" ht="15" thickBot="1" x14ac:dyDescent="0.35">
      <c r="A53" s="46" t="s">
        <v>9</v>
      </c>
      <c r="B53" s="1">
        <v>19211</v>
      </c>
      <c r="C53" s="2"/>
      <c r="D53" s="1">
        <v>1015</v>
      </c>
      <c r="E53" s="2"/>
      <c r="F53" s="1">
        <v>13426</v>
      </c>
      <c r="G53" s="1">
        <v>2523</v>
      </c>
      <c r="H53" s="2">
        <v>133</v>
      </c>
      <c r="I53" s="1">
        <v>288495</v>
      </c>
      <c r="J53" s="1">
        <v>37886</v>
      </c>
      <c r="K53" s="43"/>
      <c r="L53" s="51">
        <f>IFERROR(B53/I53,0)</f>
        <v>6.6590408845907209E-2</v>
      </c>
      <c r="M53" s="52">
        <f>IFERROR(H53/G53,0)</f>
        <v>5.2715021799445108E-2</v>
      </c>
      <c r="N53" s="50">
        <f>D53*250</f>
        <v>253750</v>
      </c>
      <c r="O53" s="53">
        <f t="shared" si="0"/>
        <v>12.208578418614335</v>
      </c>
    </row>
    <row r="54" spans="1:15" ht="15" thickBot="1" x14ac:dyDescent="0.35">
      <c r="A54" s="3" t="s">
        <v>56</v>
      </c>
      <c r="B54" s="1">
        <v>1457</v>
      </c>
      <c r="C54" s="2"/>
      <c r="D54" s="2">
        <v>64</v>
      </c>
      <c r="E54" s="2"/>
      <c r="F54" s="2">
        <v>504</v>
      </c>
      <c r="G54" s="2">
        <v>813</v>
      </c>
      <c r="H54" s="2">
        <v>36</v>
      </c>
      <c r="I54" s="1">
        <v>73393</v>
      </c>
      <c r="J54" s="1">
        <v>40953</v>
      </c>
      <c r="K54" s="43"/>
      <c r="L54" s="51">
        <f>IFERROR(B54/I54,0)</f>
        <v>1.9852029485100758E-2</v>
      </c>
      <c r="M54" s="52">
        <f>IFERROR(H54/G54,0)</f>
        <v>4.4280442804428041E-2</v>
      </c>
      <c r="N54" s="50">
        <f>D54*250</f>
        <v>16000</v>
      </c>
      <c r="O54" s="53">
        <f t="shared" si="0"/>
        <v>9.9814687714481813</v>
      </c>
    </row>
    <row r="55" spans="1:15" ht="14.5" thickBot="1" x14ac:dyDescent="0.35">
      <c r="A55" s="3" t="s">
        <v>22</v>
      </c>
      <c r="B55" s="1">
        <v>12187</v>
      </c>
      <c r="C55" s="2"/>
      <c r="D55" s="2">
        <v>453</v>
      </c>
      <c r="E55" s="2"/>
      <c r="F55" s="1">
        <v>5541</v>
      </c>
      <c r="G55" s="1">
        <v>2093</v>
      </c>
      <c r="H55" s="2">
        <v>78</v>
      </c>
      <c r="I55" s="1">
        <v>146393</v>
      </c>
      <c r="J55" s="1">
        <v>25143</v>
      </c>
      <c r="K55" s="44"/>
      <c r="L55" s="51">
        <f>IFERROR(B55/I55,0)</f>
        <v>8.3248515980955368E-2</v>
      </c>
      <c r="M55" s="52">
        <f>IFERROR(H55/G55,0)</f>
        <v>3.7267080745341616E-2</v>
      </c>
      <c r="N55" s="50">
        <f>D55*250</f>
        <v>113250</v>
      </c>
      <c r="O55" s="53">
        <f t="shared" si="0"/>
        <v>8.2926889308279321</v>
      </c>
    </row>
    <row r="56" spans="1:15" ht="14.5" thickBot="1" x14ac:dyDescent="0.35">
      <c r="A56" s="14" t="s">
        <v>55</v>
      </c>
      <c r="B56" s="15">
        <v>741</v>
      </c>
      <c r="C56" s="15"/>
      <c r="D56" s="15">
        <v>7</v>
      </c>
      <c r="E56" s="15"/>
      <c r="F56" s="15">
        <v>236</v>
      </c>
      <c r="G56" s="38">
        <v>1280</v>
      </c>
      <c r="H56" s="15">
        <v>12</v>
      </c>
      <c r="I56" s="38">
        <v>16394</v>
      </c>
      <c r="J56" s="38">
        <v>28326</v>
      </c>
      <c r="K56" s="67"/>
      <c r="L56" s="51">
        <f>IFERROR(B56/I56,0)</f>
        <v>4.519946321825058E-2</v>
      </c>
      <c r="M56" s="52">
        <f>IFERROR(H56/G56,0)</f>
        <v>9.3749999999999997E-3</v>
      </c>
      <c r="N56" s="50">
        <f>D56*250</f>
        <v>1750</v>
      </c>
      <c r="O56" s="53">
        <f t="shared" si="0"/>
        <v>1.3616734143049933</v>
      </c>
    </row>
    <row r="57" spans="1:15" ht="15" thickBot="1" x14ac:dyDescent="0.35">
      <c r="A57" s="3"/>
      <c r="B57" s="49">
        <f>SUM(B2:B56)</f>
        <v>1479735</v>
      </c>
      <c r="C57" s="2"/>
      <c r="D57" s="49">
        <f>SUM(D2:D56)</f>
        <v>88888</v>
      </c>
      <c r="E57" s="2"/>
      <c r="F57" s="49">
        <f>SUM(F2:F56)</f>
        <v>1066777</v>
      </c>
      <c r="G57" s="1"/>
      <c r="H57" s="2"/>
      <c r="I57" s="49">
        <f>SUM(I2:I56)</f>
        <v>11789115</v>
      </c>
      <c r="J57" s="1"/>
      <c r="K57" s="8"/>
      <c r="N57" s="49">
        <f>SUM(N2:N56)</f>
        <v>22222000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45BDC831-2770-4370-9AAD-37F96971DA30}"/>
    <hyperlink ref="A33" r:id="rId2" display="https://www.worldometers.info/coronavirus/usa/new-jersey/" xr:uid="{6434A592-190F-420F-A2DB-07671C63A9C7}"/>
    <hyperlink ref="A24" r:id="rId3" display="https://www.worldometers.info/coronavirus/usa/massachusetts/" xr:uid="{0D7E993D-3885-42F4-AEAD-29787FA93011}"/>
    <hyperlink ref="A6" r:id="rId4" display="https://www.worldometers.info/coronavirus/usa/california/" xr:uid="{66BCC28A-2D12-4111-994F-FF205AA36802}"/>
    <hyperlink ref="A42" r:id="rId5" display="https://www.worldometers.info/coronavirus/usa/pennsylvania/" xr:uid="{0C413156-A1EF-4B66-8DE5-E90F0AF20B98}"/>
    <hyperlink ref="A48" r:id="rId6" display="https://www.worldometers.info/coronavirus/usa/texas/" xr:uid="{2B5036DD-7F8E-4F38-A134-2FB7E64AB481}"/>
    <hyperlink ref="A11" r:id="rId7" display="https://www.worldometers.info/coronavirus/usa/florida/" xr:uid="{9EDC8BE8-830B-4801-B6E8-44C5B15A0DD1}"/>
    <hyperlink ref="A21" r:id="rId8" display="https://www.worldometers.info/coronavirus/usa/louisiana/" xr:uid="{8DF913D8-F68A-4574-9B8A-99B9B791CA98}"/>
    <hyperlink ref="A39" r:id="rId9" display="https://www.worldometers.info/coronavirus/usa/ohio/" xr:uid="{BD7B4851-FE4A-4B68-928C-FD65043F959A}"/>
    <hyperlink ref="A53" r:id="rId10" display="https://www.worldometers.info/coronavirus/usa/washington/" xr:uid="{FA3C9CB6-374E-4065-93A5-9E34A51DD7C4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6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485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679</v>
      </c>
    </row>
    <row r="5" spans="1:2" ht="15" thickBot="1" x14ac:dyDescent="0.4">
      <c r="A5" s="3" t="s">
        <v>34</v>
      </c>
      <c r="B5" s="40">
        <v>98</v>
      </c>
    </row>
    <row r="6" spans="1:2" ht="15" thickBot="1" x14ac:dyDescent="0.4">
      <c r="A6" s="46" t="s">
        <v>10</v>
      </c>
      <c r="B6" s="40">
        <v>3208</v>
      </c>
    </row>
    <row r="7" spans="1:2" ht="15" thickBot="1" x14ac:dyDescent="0.4">
      <c r="A7" s="3" t="s">
        <v>18</v>
      </c>
      <c r="B7" s="40">
        <v>1192</v>
      </c>
    </row>
    <row r="8" spans="1:2" ht="15" thickBot="1" x14ac:dyDescent="0.4">
      <c r="A8" s="3" t="s">
        <v>23</v>
      </c>
      <c r="B8" s="40">
        <v>3339</v>
      </c>
    </row>
    <row r="9" spans="1:2" ht="15" thickBot="1" x14ac:dyDescent="0.4">
      <c r="A9" s="3" t="s">
        <v>43</v>
      </c>
      <c r="B9" s="40">
        <v>286</v>
      </c>
    </row>
    <row r="10" spans="1:2" ht="21.5" thickBot="1" x14ac:dyDescent="0.4">
      <c r="A10" s="3" t="s">
        <v>63</v>
      </c>
      <c r="B10" s="40">
        <v>375</v>
      </c>
    </row>
    <row r="11" spans="1:2" ht="15" thickBot="1" x14ac:dyDescent="0.4">
      <c r="A11" s="46" t="s">
        <v>13</v>
      </c>
      <c r="B11" s="40">
        <v>1965</v>
      </c>
    </row>
    <row r="12" spans="1:2" ht="15" thickBot="1" x14ac:dyDescent="0.4">
      <c r="A12" s="3" t="s">
        <v>16</v>
      </c>
      <c r="B12" s="40">
        <v>1598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73</v>
      </c>
    </row>
    <row r="16" spans="1:2" ht="15" thickBot="1" x14ac:dyDescent="0.4">
      <c r="A16" s="3" t="s">
        <v>12</v>
      </c>
      <c r="B16" s="40">
        <v>4129</v>
      </c>
    </row>
    <row r="17" spans="1:2" ht="15" thickBot="1" x14ac:dyDescent="0.4">
      <c r="A17" s="3" t="s">
        <v>27</v>
      </c>
      <c r="B17" s="40">
        <v>1741</v>
      </c>
    </row>
    <row r="18" spans="1:2" ht="15" thickBot="1" x14ac:dyDescent="0.4">
      <c r="A18" s="3" t="s">
        <v>41</v>
      </c>
      <c r="B18" s="40">
        <v>346</v>
      </c>
    </row>
    <row r="19" spans="1:2" ht="15" thickBot="1" x14ac:dyDescent="0.4">
      <c r="A19" s="3" t="s">
        <v>45</v>
      </c>
      <c r="B19" s="40">
        <v>194</v>
      </c>
    </row>
    <row r="20" spans="1:2" ht="15" thickBot="1" x14ac:dyDescent="0.4">
      <c r="A20" s="3" t="s">
        <v>38</v>
      </c>
      <c r="B20" s="40">
        <v>334</v>
      </c>
    </row>
    <row r="21" spans="1:2" ht="15" thickBot="1" x14ac:dyDescent="0.4">
      <c r="A21" s="46" t="s">
        <v>14</v>
      </c>
      <c r="B21" s="40">
        <v>2479</v>
      </c>
    </row>
    <row r="22" spans="1:2" ht="15" thickBot="1" x14ac:dyDescent="0.4">
      <c r="A22" s="3" t="s">
        <v>39</v>
      </c>
      <c r="B22" s="40">
        <v>70</v>
      </c>
    </row>
    <row r="23" spans="1:2" ht="15" thickBot="1" x14ac:dyDescent="0.4">
      <c r="A23" s="3" t="s">
        <v>26</v>
      </c>
      <c r="B23" s="40">
        <v>1957</v>
      </c>
    </row>
    <row r="24" spans="1:2" ht="15" thickBot="1" x14ac:dyDescent="0.4">
      <c r="A24" s="46" t="s">
        <v>17</v>
      </c>
      <c r="B24" s="40">
        <v>5705</v>
      </c>
    </row>
    <row r="25" spans="1:2" ht="15" thickBot="1" x14ac:dyDescent="0.4">
      <c r="A25" s="3" t="s">
        <v>11</v>
      </c>
      <c r="B25" s="40">
        <v>4880</v>
      </c>
    </row>
    <row r="26" spans="1:2" ht="15" thickBot="1" x14ac:dyDescent="0.4">
      <c r="A26" s="3" t="s">
        <v>32</v>
      </c>
      <c r="B26" s="40">
        <v>709</v>
      </c>
    </row>
    <row r="27" spans="1:2" ht="15" thickBot="1" x14ac:dyDescent="0.4">
      <c r="A27" s="3" t="s">
        <v>30</v>
      </c>
      <c r="B27" s="40">
        <v>510</v>
      </c>
    </row>
    <row r="28" spans="1:2" ht="15" thickBot="1" x14ac:dyDescent="0.4">
      <c r="A28" s="3" t="s">
        <v>35</v>
      </c>
      <c r="B28" s="40">
        <v>596</v>
      </c>
    </row>
    <row r="29" spans="1:2" ht="15" thickBot="1" x14ac:dyDescent="0.4">
      <c r="A29" s="3" t="s">
        <v>51</v>
      </c>
      <c r="B29" s="40">
        <v>16</v>
      </c>
    </row>
    <row r="30" spans="1:2" ht="15" thickBot="1" x14ac:dyDescent="0.4">
      <c r="A30" s="3" t="s">
        <v>50</v>
      </c>
      <c r="B30" s="40">
        <v>123</v>
      </c>
    </row>
    <row r="31" spans="1:2" ht="15" thickBot="1" x14ac:dyDescent="0.4">
      <c r="A31" s="3" t="s">
        <v>31</v>
      </c>
      <c r="B31" s="40">
        <v>349</v>
      </c>
    </row>
    <row r="32" spans="1:2" ht="15" thickBot="1" x14ac:dyDescent="0.4">
      <c r="A32" s="3" t="s">
        <v>42</v>
      </c>
      <c r="B32" s="40">
        <v>171</v>
      </c>
    </row>
    <row r="33" spans="1:2" ht="15" thickBot="1" x14ac:dyDescent="0.4">
      <c r="A33" s="46" t="s">
        <v>8</v>
      </c>
      <c r="B33" s="40">
        <v>10260</v>
      </c>
    </row>
    <row r="34" spans="1:2" ht="15" thickBot="1" x14ac:dyDescent="0.4">
      <c r="A34" s="3" t="s">
        <v>44</v>
      </c>
      <c r="B34" s="40">
        <v>259</v>
      </c>
    </row>
    <row r="35" spans="1:2" ht="15" thickBot="1" x14ac:dyDescent="0.4">
      <c r="A35" s="46" t="s">
        <v>7</v>
      </c>
      <c r="B35" s="40">
        <v>28134</v>
      </c>
    </row>
    <row r="36" spans="1:2" ht="15" thickBot="1" x14ac:dyDescent="0.4">
      <c r="A36" s="3" t="s">
        <v>24</v>
      </c>
      <c r="B36" s="40">
        <v>676</v>
      </c>
    </row>
    <row r="37" spans="1:2" ht="15" thickBot="1" x14ac:dyDescent="0.4">
      <c r="A37" s="3" t="s">
        <v>53</v>
      </c>
      <c r="B37" s="40">
        <v>42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1614</v>
      </c>
    </row>
    <row r="40" spans="1:2" ht="15" thickBot="1" x14ac:dyDescent="0.4">
      <c r="A40" s="3" t="s">
        <v>46</v>
      </c>
      <c r="B40" s="40">
        <v>288</v>
      </c>
    </row>
    <row r="41" spans="1:2" ht="15" thickBot="1" x14ac:dyDescent="0.4">
      <c r="A41" s="3" t="s">
        <v>37</v>
      </c>
      <c r="B41" s="40">
        <v>137</v>
      </c>
    </row>
    <row r="42" spans="1:2" ht="15" thickBot="1" x14ac:dyDescent="0.4">
      <c r="A42" s="46" t="s">
        <v>19</v>
      </c>
      <c r="B42" s="40">
        <v>4489</v>
      </c>
    </row>
    <row r="43" spans="1:2" ht="15" thickBot="1" x14ac:dyDescent="0.4">
      <c r="A43" s="3" t="s">
        <v>65</v>
      </c>
      <c r="B43" s="40">
        <v>122</v>
      </c>
    </row>
    <row r="44" spans="1:2" ht="15" thickBot="1" x14ac:dyDescent="0.4">
      <c r="A44" s="3" t="s">
        <v>40</v>
      </c>
      <c r="B44" s="40">
        <v>489</v>
      </c>
    </row>
    <row r="45" spans="1:2" ht="15" thickBot="1" x14ac:dyDescent="0.4">
      <c r="A45" s="3" t="s">
        <v>25</v>
      </c>
      <c r="B45" s="40">
        <v>380</v>
      </c>
    </row>
    <row r="46" spans="1:2" ht="15" thickBot="1" x14ac:dyDescent="0.4">
      <c r="A46" s="3" t="s">
        <v>54</v>
      </c>
      <c r="B46" s="40">
        <v>44</v>
      </c>
    </row>
    <row r="47" spans="1:2" ht="15" thickBot="1" x14ac:dyDescent="0.4">
      <c r="A47" s="3" t="s">
        <v>20</v>
      </c>
      <c r="B47" s="40">
        <v>295</v>
      </c>
    </row>
    <row r="48" spans="1:2" ht="15" thickBot="1" x14ac:dyDescent="0.4">
      <c r="A48" s="46" t="s">
        <v>15</v>
      </c>
      <c r="B48" s="40">
        <v>1340</v>
      </c>
    </row>
    <row r="49" spans="1:2" ht="21.5" thickBot="1" x14ac:dyDescent="0.4">
      <c r="A49" s="61" t="s">
        <v>66</v>
      </c>
      <c r="B49" s="62">
        <v>6</v>
      </c>
    </row>
    <row r="50" spans="1:2" ht="15" thickBot="1" x14ac:dyDescent="0.4">
      <c r="A50" s="3" t="s">
        <v>28</v>
      </c>
      <c r="B50" s="40">
        <v>78</v>
      </c>
    </row>
    <row r="51" spans="1:2" ht="15" thickBot="1" x14ac:dyDescent="0.4">
      <c r="A51" s="3" t="s">
        <v>48</v>
      </c>
      <c r="B51" s="40">
        <v>53</v>
      </c>
    </row>
    <row r="52" spans="1:2" ht="15" thickBot="1" x14ac:dyDescent="0.4">
      <c r="A52" s="3" t="s">
        <v>29</v>
      </c>
      <c r="B52" s="40">
        <v>1002</v>
      </c>
    </row>
    <row r="53" spans="1:2" ht="15" thickBot="1" x14ac:dyDescent="0.4">
      <c r="A53" s="46" t="s">
        <v>9</v>
      </c>
      <c r="B53" s="40">
        <v>1015</v>
      </c>
    </row>
    <row r="54" spans="1:2" ht="15" thickBot="1" x14ac:dyDescent="0.4">
      <c r="A54" s="3" t="s">
        <v>56</v>
      </c>
      <c r="B54" s="40">
        <v>64</v>
      </c>
    </row>
    <row r="55" spans="1:2" ht="15" thickBot="1" x14ac:dyDescent="0.4">
      <c r="A55" s="3" t="s">
        <v>22</v>
      </c>
      <c r="B55" s="40">
        <v>453</v>
      </c>
    </row>
    <row r="56" spans="1:2" ht="15" thickBot="1" x14ac:dyDescent="0.4">
      <c r="A56" s="14" t="s">
        <v>55</v>
      </c>
      <c r="B56" s="41">
        <v>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367F94B3-3D4F-4FD5-8DB6-3A1DD9656B9C}"/>
    <hyperlink ref="A33" r:id="rId2" display="https://www.worldometers.info/coronavirus/usa/new-jersey/" xr:uid="{902C1FFE-5872-4EDD-AA56-4E7EF7F646DF}"/>
    <hyperlink ref="A24" r:id="rId3" display="https://www.worldometers.info/coronavirus/usa/massachusetts/" xr:uid="{9C811792-429B-4075-802E-E133541FBDA1}"/>
    <hyperlink ref="A6" r:id="rId4" display="https://www.worldometers.info/coronavirus/usa/california/" xr:uid="{89A4A5C0-2B88-4B11-9BAC-4BB341709182}"/>
    <hyperlink ref="A42" r:id="rId5" display="https://www.worldometers.info/coronavirus/usa/pennsylvania/" xr:uid="{452E244B-9BB7-4C49-A415-806A9FF4535B}"/>
    <hyperlink ref="A48" r:id="rId6" display="https://www.worldometers.info/coronavirus/usa/texas/" xr:uid="{D048A89C-BE25-4BEB-8ACA-892AC609701E}"/>
    <hyperlink ref="A11" r:id="rId7" display="https://www.worldometers.info/coronavirus/usa/florida/" xr:uid="{0FDFAF68-67E4-468C-9135-58B8AD13D0D6}"/>
    <hyperlink ref="A21" r:id="rId8" display="https://www.worldometers.info/coronavirus/usa/louisiana/" xr:uid="{F0D8ACAF-A70D-4FD4-83A4-586CAC331F69}"/>
    <hyperlink ref="A39" r:id="rId9" display="https://www.worldometers.info/coronavirus/usa/ohio/" xr:uid="{60BB500F-4121-4007-B52B-1F16CC4C317D}"/>
    <hyperlink ref="A53" r:id="rId10" display="https://www.worldometers.info/coronavirus/usa/washington/" xr:uid="{F3D6721D-DD9E-40C5-B3BC-0C622BA008D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485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679</v>
      </c>
    </row>
    <row r="5" spans="1:3" ht="13" thickBot="1" x14ac:dyDescent="0.4">
      <c r="A5" s="36" t="s">
        <v>34</v>
      </c>
      <c r="B5" s="3" t="s">
        <v>34</v>
      </c>
      <c r="C5" s="40">
        <v>98</v>
      </c>
    </row>
    <row r="6" spans="1:3" ht="15" thickBot="1" x14ac:dyDescent="0.4">
      <c r="A6" s="36" t="s">
        <v>10</v>
      </c>
      <c r="B6" s="46" t="s">
        <v>10</v>
      </c>
      <c r="C6" s="40">
        <v>3208</v>
      </c>
    </row>
    <row r="7" spans="1:3" ht="13" thickBot="1" x14ac:dyDescent="0.4">
      <c r="A7" s="36" t="s">
        <v>18</v>
      </c>
      <c r="B7" s="3" t="s">
        <v>18</v>
      </c>
      <c r="C7" s="40">
        <v>1192</v>
      </c>
    </row>
    <row r="8" spans="1:3" ht="13" thickBot="1" x14ac:dyDescent="0.4">
      <c r="A8" s="36" t="s">
        <v>23</v>
      </c>
      <c r="B8" s="3" t="s">
        <v>23</v>
      </c>
      <c r="C8" s="40">
        <v>3339</v>
      </c>
    </row>
    <row r="9" spans="1:3" ht="13" thickBot="1" x14ac:dyDescent="0.4">
      <c r="A9" s="36" t="s">
        <v>43</v>
      </c>
      <c r="B9" s="3" t="s">
        <v>43</v>
      </c>
      <c r="C9" s="40">
        <v>286</v>
      </c>
    </row>
    <row r="10" spans="1:3" ht="13" thickBot="1" x14ac:dyDescent="0.4">
      <c r="A10" s="36" t="s">
        <v>95</v>
      </c>
      <c r="B10" s="3" t="s">
        <v>63</v>
      </c>
      <c r="C10" s="40">
        <v>375</v>
      </c>
    </row>
    <row r="11" spans="1:3" ht="15" thickBot="1" x14ac:dyDescent="0.4">
      <c r="A11" s="36" t="s">
        <v>13</v>
      </c>
      <c r="B11" s="46" t="s">
        <v>13</v>
      </c>
      <c r="C11" s="40">
        <v>1965</v>
      </c>
    </row>
    <row r="12" spans="1:3" ht="13" thickBot="1" x14ac:dyDescent="0.4">
      <c r="A12" s="36" t="s">
        <v>16</v>
      </c>
      <c r="B12" s="3" t="s">
        <v>16</v>
      </c>
      <c r="C12" s="40">
        <v>1598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73</v>
      </c>
    </row>
    <row r="16" spans="1:3" ht="13" thickBot="1" x14ac:dyDescent="0.4">
      <c r="A16" s="36" t="s">
        <v>12</v>
      </c>
      <c r="B16" s="3" t="s">
        <v>12</v>
      </c>
      <c r="C16" s="40">
        <v>4129</v>
      </c>
    </row>
    <row r="17" spans="1:3" ht="13" thickBot="1" x14ac:dyDescent="0.4">
      <c r="A17" s="36" t="s">
        <v>27</v>
      </c>
      <c r="B17" s="3" t="s">
        <v>27</v>
      </c>
      <c r="C17" s="40">
        <v>1741</v>
      </c>
    </row>
    <row r="18" spans="1:3" ht="13" thickBot="1" x14ac:dyDescent="0.4">
      <c r="A18" s="36" t="s">
        <v>41</v>
      </c>
      <c r="B18" s="3" t="s">
        <v>41</v>
      </c>
      <c r="C18" s="40">
        <v>346</v>
      </c>
    </row>
    <row r="19" spans="1:3" ht="13" thickBot="1" x14ac:dyDescent="0.4">
      <c r="A19" s="36" t="s">
        <v>45</v>
      </c>
      <c r="B19" s="3" t="s">
        <v>45</v>
      </c>
      <c r="C19" s="40">
        <v>194</v>
      </c>
    </row>
    <row r="20" spans="1:3" ht="13" thickBot="1" x14ac:dyDescent="0.4">
      <c r="A20" s="36" t="s">
        <v>38</v>
      </c>
      <c r="B20" s="3" t="s">
        <v>38</v>
      </c>
      <c r="C20" s="40">
        <v>334</v>
      </c>
    </row>
    <row r="21" spans="1:3" ht="15" thickBot="1" x14ac:dyDescent="0.4">
      <c r="A21" s="36" t="s">
        <v>14</v>
      </c>
      <c r="B21" s="46" t="s">
        <v>14</v>
      </c>
      <c r="C21" s="40">
        <v>2479</v>
      </c>
    </row>
    <row r="22" spans="1:3" ht="13" thickBot="1" x14ac:dyDescent="0.4">
      <c r="B22" s="3" t="s">
        <v>39</v>
      </c>
      <c r="C22" s="40">
        <v>70</v>
      </c>
    </row>
    <row r="23" spans="1:3" ht="13" thickBot="1" x14ac:dyDescent="0.4">
      <c r="A23" s="36" t="s">
        <v>26</v>
      </c>
      <c r="B23" s="3" t="s">
        <v>26</v>
      </c>
      <c r="C23" s="40">
        <v>1957</v>
      </c>
    </row>
    <row r="24" spans="1:3" ht="15" thickBot="1" x14ac:dyDescent="0.4">
      <c r="A24" s="36" t="s">
        <v>17</v>
      </c>
      <c r="B24" s="46" t="s">
        <v>17</v>
      </c>
      <c r="C24" s="40">
        <v>5705</v>
      </c>
    </row>
    <row r="25" spans="1:3" ht="13" thickBot="1" x14ac:dyDescent="0.4">
      <c r="A25" s="36" t="s">
        <v>11</v>
      </c>
      <c r="B25" s="3" t="s">
        <v>11</v>
      </c>
      <c r="C25" s="40">
        <v>4880</v>
      </c>
    </row>
    <row r="26" spans="1:3" ht="13" thickBot="1" x14ac:dyDescent="0.4">
      <c r="A26" s="36" t="s">
        <v>32</v>
      </c>
      <c r="B26" s="3" t="s">
        <v>32</v>
      </c>
      <c r="C26" s="40">
        <v>709</v>
      </c>
    </row>
    <row r="27" spans="1:3" ht="13" thickBot="1" x14ac:dyDescent="0.4">
      <c r="A27" s="36" t="s">
        <v>30</v>
      </c>
      <c r="B27" s="3" t="s">
        <v>30</v>
      </c>
      <c r="C27" s="40">
        <v>510</v>
      </c>
    </row>
    <row r="28" spans="1:3" ht="13" thickBot="1" x14ac:dyDescent="0.4">
      <c r="A28" s="36" t="s">
        <v>35</v>
      </c>
      <c r="B28" s="3" t="s">
        <v>35</v>
      </c>
      <c r="C28" s="40">
        <v>596</v>
      </c>
    </row>
    <row r="29" spans="1:3" ht="13" thickBot="1" x14ac:dyDescent="0.4">
      <c r="B29" s="3" t="s">
        <v>51</v>
      </c>
      <c r="C29" s="40">
        <v>16</v>
      </c>
    </row>
    <row r="30" spans="1:3" ht="13" thickBot="1" x14ac:dyDescent="0.4">
      <c r="B30" s="3" t="s">
        <v>50</v>
      </c>
      <c r="C30" s="40">
        <v>123</v>
      </c>
    </row>
    <row r="31" spans="1:3" ht="13" thickBot="1" x14ac:dyDescent="0.4">
      <c r="A31" s="36" t="s">
        <v>31</v>
      </c>
      <c r="B31" s="3" t="s">
        <v>31</v>
      </c>
      <c r="C31" s="40">
        <v>349</v>
      </c>
    </row>
    <row r="32" spans="1:3" ht="13" thickBot="1" x14ac:dyDescent="0.4">
      <c r="A32" s="36" t="s">
        <v>42</v>
      </c>
      <c r="B32" s="3" t="s">
        <v>42</v>
      </c>
      <c r="C32" s="40">
        <v>171</v>
      </c>
    </row>
    <row r="33" spans="1:3" ht="15" thickBot="1" x14ac:dyDescent="0.4">
      <c r="A33" s="36" t="s">
        <v>8</v>
      </c>
      <c r="B33" s="46" t="s">
        <v>8</v>
      </c>
      <c r="C33" s="40">
        <v>10260</v>
      </c>
    </row>
    <row r="34" spans="1:3" ht="13" thickBot="1" x14ac:dyDescent="0.4">
      <c r="A34" s="36" t="s">
        <v>44</v>
      </c>
      <c r="B34" s="3" t="s">
        <v>44</v>
      </c>
      <c r="C34" s="40">
        <v>259</v>
      </c>
    </row>
    <row r="35" spans="1:3" ht="15" thickBot="1" x14ac:dyDescent="0.4">
      <c r="A35" s="36" t="s">
        <v>7</v>
      </c>
      <c r="B35" s="46" t="s">
        <v>7</v>
      </c>
      <c r="C35" s="40">
        <v>28134</v>
      </c>
    </row>
    <row r="36" spans="1:3" ht="13" thickBot="1" x14ac:dyDescent="0.4">
      <c r="A36" s="36" t="s">
        <v>24</v>
      </c>
      <c r="B36" s="3" t="s">
        <v>24</v>
      </c>
      <c r="C36" s="40">
        <v>676</v>
      </c>
    </row>
    <row r="37" spans="1:3" ht="13" thickBot="1" x14ac:dyDescent="0.4">
      <c r="B37" s="3" t="s">
        <v>53</v>
      </c>
      <c r="C37" s="40">
        <v>42</v>
      </c>
    </row>
    <row r="38" spans="1:3" ht="15" thickBot="1" x14ac:dyDescent="0.4">
      <c r="A38" s="36" t="s">
        <v>21</v>
      </c>
      <c r="B38" s="46" t="s">
        <v>21</v>
      </c>
      <c r="C38" s="40">
        <v>1614</v>
      </c>
    </row>
    <row r="39" spans="1:3" ht="13" thickBot="1" x14ac:dyDescent="0.4">
      <c r="A39" s="36" t="s">
        <v>46</v>
      </c>
      <c r="B39" s="3" t="s">
        <v>46</v>
      </c>
      <c r="C39" s="40">
        <v>288</v>
      </c>
    </row>
    <row r="40" spans="1:3" ht="13" thickBot="1" x14ac:dyDescent="0.4">
      <c r="A40" s="36" t="s">
        <v>37</v>
      </c>
      <c r="B40" s="3" t="s">
        <v>37</v>
      </c>
      <c r="C40" s="40">
        <v>137</v>
      </c>
    </row>
    <row r="41" spans="1:3" ht="15" thickBot="1" x14ac:dyDescent="0.4">
      <c r="A41" s="36" t="s">
        <v>19</v>
      </c>
      <c r="B41" s="46" t="s">
        <v>19</v>
      </c>
      <c r="C41" s="40">
        <v>4489</v>
      </c>
    </row>
    <row r="42" spans="1:3" ht="13" thickBot="1" x14ac:dyDescent="0.4">
      <c r="A42" s="36" t="s">
        <v>65</v>
      </c>
      <c r="B42" s="3" t="s">
        <v>65</v>
      </c>
      <c r="C42" s="40">
        <v>122</v>
      </c>
    </row>
    <row r="43" spans="1:3" ht="13" thickBot="1" x14ac:dyDescent="0.4">
      <c r="B43" s="3" t="s">
        <v>40</v>
      </c>
      <c r="C43" s="40">
        <v>489</v>
      </c>
    </row>
    <row r="44" spans="1:3" ht="13" thickBot="1" x14ac:dyDescent="0.4">
      <c r="A44" s="36" t="s">
        <v>25</v>
      </c>
      <c r="B44" s="3" t="s">
        <v>25</v>
      </c>
      <c r="C44" s="40">
        <v>380</v>
      </c>
    </row>
    <row r="45" spans="1:3" ht="13" thickBot="1" x14ac:dyDescent="0.4">
      <c r="A45" s="36" t="s">
        <v>54</v>
      </c>
      <c r="B45" s="3" t="s">
        <v>54</v>
      </c>
      <c r="C45" s="40">
        <v>44</v>
      </c>
    </row>
    <row r="46" spans="1:3" ht="13" thickBot="1" x14ac:dyDescent="0.4">
      <c r="A46" s="36" t="s">
        <v>20</v>
      </c>
      <c r="B46" s="3" t="s">
        <v>20</v>
      </c>
      <c r="C46" s="40">
        <v>295</v>
      </c>
    </row>
    <row r="47" spans="1:3" ht="15" thickBot="1" x14ac:dyDescent="0.4">
      <c r="A47" s="36" t="s">
        <v>15</v>
      </c>
      <c r="B47" s="46" t="s">
        <v>15</v>
      </c>
      <c r="C47" s="40">
        <v>1340</v>
      </c>
    </row>
    <row r="48" spans="1:3" ht="13" thickBot="1" x14ac:dyDescent="0.4">
      <c r="A48" s="36" t="s">
        <v>28</v>
      </c>
      <c r="B48" s="3" t="s">
        <v>28</v>
      </c>
      <c r="C48" s="40">
        <v>78</v>
      </c>
    </row>
    <row r="49" spans="1:3" ht="13" thickBot="1" x14ac:dyDescent="0.4">
      <c r="A49" s="36" t="s">
        <v>48</v>
      </c>
      <c r="B49" s="3" t="s">
        <v>48</v>
      </c>
      <c r="C49" s="40">
        <v>53</v>
      </c>
    </row>
    <row r="50" spans="1:3" ht="13" thickBot="1" x14ac:dyDescent="0.4">
      <c r="A50" s="36" t="s">
        <v>29</v>
      </c>
      <c r="B50" s="3" t="s">
        <v>29</v>
      </c>
      <c r="C50" s="40">
        <v>1002</v>
      </c>
    </row>
    <row r="51" spans="1:3" ht="15" thickBot="1" x14ac:dyDescent="0.4">
      <c r="A51" s="36" t="s">
        <v>9</v>
      </c>
      <c r="B51" s="46" t="s">
        <v>9</v>
      </c>
      <c r="C51" s="40">
        <v>1015</v>
      </c>
    </row>
    <row r="52" spans="1:3" ht="13" thickBot="1" x14ac:dyDescent="0.4">
      <c r="B52" s="3" t="s">
        <v>56</v>
      </c>
      <c r="C52" s="40">
        <v>64</v>
      </c>
    </row>
    <row r="53" spans="1:3" ht="13" thickBot="1" x14ac:dyDescent="0.4">
      <c r="A53" s="36" t="s">
        <v>22</v>
      </c>
      <c r="B53" s="3" t="s">
        <v>22</v>
      </c>
      <c r="C53" s="40">
        <v>453</v>
      </c>
    </row>
    <row r="54" spans="1:3" ht="13" thickBot="1" x14ac:dyDescent="0.4">
      <c r="A54" s="36" t="s">
        <v>55</v>
      </c>
      <c r="B54" s="14" t="s">
        <v>55</v>
      </c>
      <c r="C54" s="41">
        <v>7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AB260CEF-8D7F-4AC8-91A5-F75AC3AD9C2C}"/>
    <hyperlink ref="B33" r:id="rId2" display="https://www.worldometers.info/coronavirus/usa/new-jersey/" xr:uid="{6110DCBF-5ACA-4135-8EEA-AB9A4D7E8DD7}"/>
    <hyperlink ref="B24" r:id="rId3" display="https://www.worldometers.info/coronavirus/usa/massachusetts/" xr:uid="{41B080FD-5A48-4782-91F0-D70E32BCDB9F}"/>
    <hyperlink ref="B6" r:id="rId4" display="https://www.worldometers.info/coronavirus/usa/california/" xr:uid="{D90DEECD-BB07-47C0-BA6D-558D4FFDBC46}"/>
    <hyperlink ref="B41" r:id="rId5" display="https://www.worldometers.info/coronavirus/usa/pennsylvania/" xr:uid="{4D2F52D7-E7E0-474C-9684-9834246321CB}"/>
    <hyperlink ref="B47" r:id="rId6" display="https://www.worldometers.info/coronavirus/usa/texas/" xr:uid="{C09A092B-32D8-49F5-ACBB-87DCC94A6204}"/>
    <hyperlink ref="B11" r:id="rId7" display="https://www.worldometers.info/coronavirus/usa/florida/" xr:uid="{B4F1F136-09AC-4346-9D22-C0DFBDA258C1}"/>
    <hyperlink ref="B21" r:id="rId8" display="https://www.worldometers.info/coronavirus/usa/louisiana/" xr:uid="{1503B0DF-4F98-4B22-8E96-034C020D754C}"/>
    <hyperlink ref="B38" r:id="rId9" display="https://www.worldometers.info/coronavirus/usa/ohio/" xr:uid="{84AA2E9F-6E1F-490C-B998-3B3E1CD60AA4}"/>
    <hyperlink ref="B51" r:id="rId10" display="https://www.worldometers.info/coronavirus/usa/washington/" xr:uid="{084AD712-2E4E-4EF1-86ED-3E00FEB824A3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2020-05-17T11:06:49Z</dcterms:modified>
</cp:coreProperties>
</file>