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EFD4A14D-3BEB-426C-9980-C464AD33D87D}" xr6:coauthVersionLast="45" xr6:coauthVersionMax="45" xr10:uidLastSave="{2BD44768-B5FC-4C4B-868F-90D8258039A4}"/>
  <bookViews>
    <workbookView xWindow="920" yWindow="730" windowWidth="24860" windowHeight="164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Updates'!$A$1:$V$45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28" i="3"/>
  <c r="N10" i="3"/>
  <c r="N24" i="3"/>
  <c r="N6" i="3"/>
  <c r="N26" i="3"/>
  <c r="N44" i="3"/>
  <c r="N16" i="3"/>
  <c r="N54" i="3"/>
  <c r="N39" i="3"/>
  <c r="N53" i="3"/>
  <c r="N7" i="3"/>
  <c r="N23" i="3"/>
  <c r="N48" i="3"/>
  <c r="N4" i="3"/>
  <c r="N51" i="3"/>
  <c r="N22" i="3"/>
  <c r="N8" i="3"/>
  <c r="N2" i="3"/>
  <c r="N21" i="3"/>
  <c r="N46" i="3"/>
  <c r="N17" i="3"/>
  <c r="N25" i="3"/>
  <c r="N15" i="3"/>
  <c r="N35" i="3"/>
  <c r="N52" i="3"/>
  <c r="N14" i="3"/>
  <c r="N12" i="3"/>
  <c r="N30" i="3"/>
  <c r="N37" i="3"/>
  <c r="N13" i="3"/>
  <c r="N27" i="3"/>
  <c r="N20" i="3"/>
  <c r="N34" i="3"/>
  <c r="N47" i="3"/>
  <c r="N45" i="3"/>
  <c r="N33" i="3"/>
  <c r="N40" i="3"/>
  <c r="N5" i="3"/>
  <c r="N43" i="3"/>
  <c r="N55" i="3"/>
  <c r="N36" i="3"/>
  <c r="N18" i="3"/>
  <c r="N31" i="3"/>
  <c r="N32" i="3"/>
  <c r="N41" i="3"/>
  <c r="N38" i="3"/>
  <c r="N56" i="3"/>
  <c r="N9" i="3"/>
  <c r="N50" i="3"/>
  <c r="N3" i="3"/>
  <c r="N11" i="3"/>
  <c r="N29" i="3"/>
  <c r="N19" i="3"/>
  <c r="N49" i="3"/>
  <c r="N42" i="3"/>
  <c r="M47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L47" i="3" l="1"/>
  <c r="L44" i="3"/>
  <c r="L55" i="3"/>
  <c r="L33" i="3"/>
  <c r="L3" i="3"/>
  <c r="L14" i="3"/>
  <c r="L28" i="3"/>
  <c r="L52" i="3"/>
  <c r="L30" i="3"/>
  <c r="L15" i="3"/>
  <c r="L4" i="3"/>
  <c r="L19" i="3"/>
  <c r="L43" i="3"/>
  <c r="L24" i="3"/>
  <c r="L8" i="3"/>
  <c r="L26" i="3"/>
  <c r="L29" i="3"/>
  <c r="L49" i="3"/>
  <c r="L37" i="3"/>
  <c r="L45" i="3"/>
  <c r="L39" i="3"/>
  <c r="L13" i="3"/>
  <c r="L32" i="3"/>
  <c r="L50" i="3"/>
  <c r="L54" i="3"/>
  <c r="L23" i="3"/>
  <c r="L25" i="3"/>
  <c r="L11" i="3"/>
  <c r="L41" i="3"/>
  <c r="L10" i="3"/>
  <c r="L2" i="3"/>
  <c r="L40" i="3"/>
  <c r="L5" i="3"/>
  <c r="L22" i="3"/>
  <c r="L46" i="3"/>
  <c r="L53" i="3"/>
  <c r="L17" i="3"/>
  <c r="L48" i="3"/>
  <c r="L9" i="3"/>
  <c r="L20" i="3"/>
  <c r="L27" i="3"/>
  <c r="L31" i="3"/>
  <c r="L38" i="3"/>
  <c r="L42" i="3"/>
  <c r="L56" i="3"/>
  <c r="L21" i="3"/>
  <c r="L18" i="3"/>
  <c r="L7" i="3"/>
  <c r="L34" i="3"/>
  <c r="L12" i="3"/>
  <c r="L35" i="3"/>
  <c r="L36" i="3"/>
  <c r="L6" i="3"/>
  <c r="L51" i="3"/>
  <c r="M48" i="3" l="1"/>
  <c r="M50" i="3"/>
  <c r="M37" i="3"/>
  <c r="M31" i="3"/>
  <c r="M28" i="3"/>
  <c r="M12" i="3"/>
  <c r="M9" i="3"/>
  <c r="M43" i="3"/>
  <c r="M13" i="3"/>
  <c r="M17" i="3"/>
  <c r="M23" i="3"/>
  <c r="M49" i="3"/>
  <c r="M54" i="3"/>
  <c r="M6" i="3"/>
  <c r="M16" i="3"/>
  <c r="M4" i="3"/>
  <c r="M39" i="3"/>
  <c r="M34" i="3"/>
  <c r="M44" i="3"/>
  <c r="M27" i="3"/>
  <c r="M45" i="3"/>
  <c r="M14" i="3"/>
  <c r="M46" i="3"/>
  <c r="M24" i="3"/>
  <c r="M19" i="3"/>
  <c r="M18" i="3"/>
  <c r="M30" i="3"/>
  <c r="M41" i="3"/>
  <c r="M11" i="3"/>
  <c r="M52" i="3"/>
  <c r="M22" i="3"/>
  <c r="M25" i="3"/>
  <c r="M56" i="3"/>
  <c r="M2" i="3"/>
  <c r="M7" i="3"/>
  <c r="M35" i="3"/>
  <c r="M5" i="3"/>
  <c r="M29" i="3"/>
  <c r="M26" i="3"/>
  <c r="M51" i="3"/>
  <c r="M53" i="3"/>
  <c r="M21" i="3"/>
  <c r="M10" i="3"/>
  <c r="M40" i="3"/>
  <c r="M32" i="3"/>
  <c r="M36" i="3"/>
  <c r="M42" i="3"/>
  <c r="M38" i="3"/>
  <c r="M3" i="3"/>
  <c r="M15" i="3"/>
  <c r="M20" i="3"/>
  <c r="M55" i="3"/>
  <c r="M8" i="3"/>
  <c r="M33" i="3"/>
  <c r="L16" i="3" l="1"/>
  <c r="N5" i="1" l="1"/>
  <c r="O5" i="1" s="1"/>
  <c r="N6" i="1"/>
  <c r="O6" i="1" s="1"/>
  <c r="N7" i="1"/>
  <c r="O7" i="1" s="1"/>
  <c r="N8" i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N18" i="1"/>
  <c r="O18" i="1" s="1"/>
  <c r="N19" i="1"/>
  <c r="O19" i="1" s="1"/>
  <c r="N20" i="1"/>
  <c r="O20" i="1" s="1"/>
  <c r="N21" i="1"/>
  <c r="N22" i="1"/>
  <c r="O22" i="1" s="1"/>
  <c r="N23" i="1"/>
  <c r="N24" i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N33" i="1"/>
  <c r="N34" i="1"/>
  <c r="O34" i="1" s="1"/>
  <c r="N35" i="1"/>
  <c r="O35" i="1" s="1"/>
  <c r="N36" i="1"/>
  <c r="O36" i="1" s="1"/>
  <c r="N37" i="1"/>
  <c r="O37" i="1" s="1"/>
  <c r="N38" i="1"/>
  <c r="O38" i="1" s="1"/>
  <c r="N39" i="1"/>
  <c r="N40" i="1"/>
  <c r="N41" i="1"/>
  <c r="N42" i="1"/>
  <c r="O42" i="1" s="1"/>
  <c r="N43" i="1"/>
  <c r="O43" i="1" s="1"/>
  <c r="O40" i="1" l="1"/>
  <c r="O21" i="1"/>
  <c r="O39" i="1"/>
  <c r="O24" i="1"/>
  <c r="O23" i="1"/>
  <c r="O16" i="1"/>
  <c r="O8" i="1"/>
  <c r="O32" i="1"/>
  <c r="O17" i="1"/>
  <c r="O41" i="1"/>
  <c r="O33" i="1"/>
  <c r="U2" i="1"/>
  <c r="N44" i="1" l="1"/>
  <c r="O44" i="1" l="1"/>
  <c r="U38" i="1"/>
  <c r="V38" i="1" s="1"/>
  <c r="U40" i="1"/>
  <c r="V40" i="1" s="1"/>
  <c r="U15" i="1"/>
  <c r="V15" i="1" s="1"/>
  <c r="U10" i="1"/>
  <c r="V10" i="1" s="1"/>
  <c r="U17" i="1"/>
  <c r="V17" i="1" s="1"/>
  <c r="U27" i="1"/>
  <c r="V27" i="1" s="1"/>
  <c r="U22" i="1"/>
  <c r="V22" i="1" s="1"/>
  <c r="U26" i="1"/>
  <c r="V26" i="1" s="1"/>
  <c r="U20" i="1"/>
  <c r="V20" i="1" s="1"/>
  <c r="U11" i="1"/>
  <c r="V11" i="1" s="1"/>
  <c r="U13" i="1"/>
  <c r="V13" i="1" s="1"/>
  <c r="U8" i="1"/>
  <c r="V8" i="1" s="1"/>
  <c r="U12" i="1"/>
  <c r="V12" i="1" s="1"/>
  <c r="U28" i="1"/>
  <c r="V28" i="1" s="1"/>
  <c r="U37" i="1"/>
  <c r="V37" i="1" s="1"/>
  <c r="U19" i="1"/>
  <c r="V19" i="1" s="1"/>
  <c r="U35" i="1"/>
  <c r="V35" i="1" s="1"/>
  <c r="U14" i="1"/>
  <c r="V14" i="1" s="1"/>
  <c r="U43" i="1"/>
  <c r="V43" i="1" s="1"/>
  <c r="U21" i="1"/>
  <c r="V21" i="1" s="1"/>
  <c r="U16" i="1"/>
  <c r="V16" i="1" s="1"/>
  <c r="U7" i="1"/>
  <c r="V7" i="1" s="1"/>
  <c r="U41" i="1"/>
  <c r="V41" i="1" s="1"/>
  <c r="U36" i="1"/>
  <c r="V36" i="1" s="1"/>
  <c r="U6" i="1"/>
  <c r="V6" i="1" s="1"/>
  <c r="U29" i="1"/>
  <c r="V29" i="1" s="1"/>
  <c r="U24" i="1"/>
  <c r="V24" i="1" s="1"/>
  <c r="U31" i="1"/>
  <c r="V31" i="1" s="1"/>
  <c r="U42" i="1"/>
  <c r="V42" i="1" s="1"/>
  <c r="U33" i="1"/>
  <c r="V33" i="1" s="1"/>
  <c r="U30" i="1"/>
  <c r="V30" i="1" s="1"/>
  <c r="U5" i="1"/>
  <c r="V5" i="1" s="1"/>
  <c r="U39" i="1"/>
  <c r="V39" i="1" s="1"/>
  <c r="U32" i="1"/>
  <c r="V32" i="1" s="1"/>
  <c r="U23" i="1"/>
  <c r="V23" i="1" s="1"/>
  <c r="U34" i="1"/>
  <c r="V34" i="1" s="1"/>
  <c r="U9" i="1"/>
  <c r="V9" i="1" s="1"/>
  <c r="U25" i="1"/>
  <c r="V25" i="1" s="1"/>
  <c r="U18" i="1"/>
  <c r="V18" i="1" s="1"/>
  <c r="S32" i="1"/>
  <c r="S16" i="1"/>
  <c r="S43" i="1"/>
  <c r="S35" i="1"/>
  <c r="S27" i="1"/>
  <c r="S19" i="1"/>
  <c r="S11" i="1"/>
  <c r="S37" i="1"/>
  <c r="S29" i="1"/>
  <c r="S21" i="1"/>
  <c r="S13" i="1"/>
  <c r="S5" i="1"/>
  <c r="S8" i="1"/>
  <c r="S42" i="1"/>
  <c r="S34" i="1"/>
  <c r="S26" i="1"/>
  <c r="S10" i="1"/>
  <c r="S39" i="1"/>
  <c r="S31" i="1"/>
  <c r="S23" i="1"/>
  <c r="S15" i="1"/>
  <c r="S7" i="1"/>
  <c r="S24" i="1"/>
  <c r="S36" i="1"/>
  <c r="S20" i="1"/>
  <c r="S33" i="1"/>
  <c r="S25" i="1"/>
  <c r="S17" i="1"/>
  <c r="S9" i="1"/>
  <c r="S40" i="1"/>
  <c r="S28" i="1"/>
  <c r="S12" i="1"/>
  <c r="S41" i="1"/>
  <c r="S44" i="1" s="1"/>
  <c r="S38" i="1"/>
  <c r="S30" i="1"/>
  <c r="S22" i="1"/>
  <c r="S14" i="1"/>
  <c r="S6" i="1"/>
  <c r="S18" i="1"/>
  <c r="T37" i="1"/>
  <c r="T41" i="1"/>
  <c r="T44" i="1" s="1"/>
  <c r="T40" i="1"/>
  <c r="T32" i="1"/>
  <c r="T24" i="1"/>
  <c r="T16" i="1"/>
  <c r="T8" i="1"/>
  <c r="T13" i="1"/>
  <c r="T42" i="1"/>
  <c r="T10" i="1"/>
  <c r="T34" i="1"/>
  <c r="T26" i="1"/>
  <c r="T39" i="1"/>
  <c r="T31" i="1"/>
  <c r="T23" i="1"/>
  <c r="T15" i="1"/>
  <c r="T7" i="1"/>
  <c r="T29" i="1"/>
  <c r="T5" i="1"/>
  <c r="T36" i="1"/>
  <c r="T28" i="1"/>
  <c r="T20" i="1"/>
  <c r="T12" i="1"/>
  <c r="T25" i="1"/>
  <c r="T9" i="1"/>
  <c r="T38" i="1"/>
  <c r="T30" i="1"/>
  <c r="T22" i="1"/>
  <c r="T14" i="1"/>
  <c r="T6" i="1"/>
  <c r="T21" i="1"/>
  <c r="T33" i="1"/>
  <c r="T17" i="1"/>
  <c r="T43" i="1"/>
  <c r="T35" i="1"/>
  <c r="T27" i="1"/>
  <c r="T19" i="1"/>
  <c r="T11" i="1"/>
  <c r="T18" i="1"/>
  <c r="R38" i="1"/>
  <c r="R30" i="1"/>
  <c r="R22" i="1"/>
  <c r="R14" i="1"/>
  <c r="R6" i="1"/>
  <c r="R19" i="1"/>
  <c r="R35" i="1"/>
  <c r="R24" i="1"/>
  <c r="R8" i="1"/>
  <c r="R27" i="1"/>
  <c r="R40" i="1"/>
  <c r="R32" i="1"/>
  <c r="R16" i="1"/>
  <c r="R37" i="1"/>
  <c r="R29" i="1"/>
  <c r="R21" i="1"/>
  <c r="R13" i="1"/>
  <c r="R5" i="1"/>
  <c r="R43" i="1"/>
  <c r="R11" i="1"/>
  <c r="R42" i="1"/>
  <c r="R34" i="1"/>
  <c r="R26" i="1"/>
  <c r="R10" i="1"/>
  <c r="R31" i="1"/>
  <c r="R15" i="1"/>
  <c r="R36" i="1"/>
  <c r="R28" i="1"/>
  <c r="R20" i="1"/>
  <c r="R12" i="1"/>
  <c r="R39" i="1"/>
  <c r="R23" i="1"/>
  <c r="R7" i="1"/>
  <c r="R41" i="1"/>
  <c r="R44" i="1" s="1"/>
  <c r="R33" i="1"/>
  <c r="R25" i="1"/>
  <c r="R17" i="1"/>
  <c r="R9" i="1"/>
  <c r="R18" i="1"/>
  <c r="Q14" i="1"/>
  <c r="Q11" i="1"/>
  <c r="Q22" i="1"/>
  <c r="Q15" i="1"/>
  <c r="Q34" i="1"/>
  <c r="Q9" i="1"/>
  <c r="Q41" i="1"/>
  <c r="Q44" i="1" s="1"/>
  <c r="Q16" i="1"/>
  <c r="Q27" i="1"/>
  <c r="Q17" i="1"/>
  <c r="Q38" i="1"/>
  <c r="Q24" i="1"/>
  <c r="Q35" i="1"/>
  <c r="Q20" i="1"/>
  <c r="Q6" i="1"/>
  <c r="Q21" i="1"/>
  <c r="Q25" i="1"/>
  <c r="Q19" i="1"/>
  <c r="Q39" i="1"/>
  <c r="Q43" i="1"/>
  <c r="Q42" i="1"/>
  <c r="Q7" i="1"/>
  <c r="Q8" i="1"/>
  <c r="Q5" i="1"/>
  <c r="Q26" i="1"/>
  <c r="Q23" i="1"/>
  <c r="Q30" i="1"/>
  <c r="Q31" i="1"/>
  <c r="Q36" i="1"/>
  <c r="Q37" i="1"/>
  <c r="Q33" i="1"/>
  <c r="Q12" i="1"/>
  <c r="Q29" i="1"/>
  <c r="Q13" i="1"/>
  <c r="Q32" i="1"/>
  <c r="Q40" i="1"/>
  <c r="Q28" i="1"/>
  <c r="Q10" i="1"/>
  <c r="Q18" i="1"/>
  <c r="U44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<sst xmlns="http://schemas.openxmlformats.org/spreadsheetml/2006/main" count="321" uniqueCount="102">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</sst>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8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5" t="s">
        <v>68</v>
      </c>
      <c r="M1" s="65"/>
      <c r="N1" s="65"/>
      <c r="O1" s="6">
        <v>1.4999999999999999E-2</v>
      </c>
      <c r="P1" s="6"/>
      <c r="Q1" s="66" t="s">
        <v>77</v>
      </c>
      <c r="R1" s="66"/>
      <c r="S1" s="66"/>
      <c r="T1" s="66"/>
      <c r="U1" s="66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362630</v>
      </c>
      <c r="C5" s="2"/>
      <c r="D5" s="1">
        <v>28648</v>
      </c>
      <c r="E5" s="2"/>
      <c r="F5" s="1">
        <v>271310</v>
      </c>
      <c r="G5" s="1">
        <v>18641</v>
      </c>
      <c r="H5" s="1">
        <v>1473</v>
      </c>
      <c r="I5" s="1">
        <v>1489521</v>
      </c>
      <c r="J5" s="1">
        <v>76568</v>
      </c>
      <c r="K5" s="7"/>
      <c r="L5" s="8"/>
      <c r="M5" s="26">
        <f t="shared" ref="M5:M21" si="0">D5/B5</f>
        <v>7.9000634255301544E-2</v>
      </c>
      <c r="N5" s="4">
        <f t="shared" ref="N5:N21" si="1">D5/$O$1</f>
        <v>1909866.6666666667</v>
      </c>
      <c r="O5" s="5">
        <f t="shared" ref="O5:O21" si="2">ABS(F5-N5)/N5</f>
        <v>0.85794296285953642</v>
      </c>
      <c r="P5" s="5"/>
      <c r="Q5" s="22">
        <f t="shared" ref="Q5:Q21" si="3">$Q$2*$N5</f>
        <v>286480</v>
      </c>
      <c r="R5" s="22">
        <f t="shared" ref="R5:R21" si="4">$R$2*$N5</f>
        <v>1145920</v>
      </c>
      <c r="S5" s="22">
        <f t="shared" ref="S5:S21" si="5">$S$2*$N5</f>
        <v>477466.66666666669</v>
      </c>
      <c r="T5" s="22">
        <f t="shared" ref="T5:T21" si="6">$T$2*$N5</f>
        <v>238733.33333333334</v>
      </c>
      <c r="U5" s="22">
        <f t="shared" ref="U5:U21" si="7">$U$2*$N5</f>
        <v>28648</v>
      </c>
      <c r="V5" s="19">
        <f t="shared" ref="V5:V21" si="8">N5-U5</f>
        <v>1881218.6666666667</v>
      </c>
    </row>
    <row r="6" spans="1:22" ht="15" thickBot="1" x14ac:dyDescent="0.4">
      <c r="A6" s="46" t="s">
        <v>8</v>
      </c>
      <c r="B6" s="1">
        <v>151014</v>
      </c>
      <c r="C6" s="2"/>
      <c r="D6" s="1">
        <v>10591</v>
      </c>
      <c r="E6" s="2"/>
      <c r="F6" s="1">
        <v>133508</v>
      </c>
      <c r="G6" s="1">
        <v>17002</v>
      </c>
      <c r="H6" s="1">
        <v>1192</v>
      </c>
      <c r="I6" s="1">
        <v>522911</v>
      </c>
      <c r="J6" s="1">
        <v>58872</v>
      </c>
      <c r="K6" s="7"/>
      <c r="L6" s="8"/>
      <c r="M6" s="26">
        <f t="shared" si="0"/>
        <v>7.0132570490153229E-2</v>
      </c>
      <c r="N6" s="4">
        <f t="shared" si="1"/>
        <v>706066.66666666674</v>
      </c>
      <c r="O6" s="5">
        <f t="shared" si="2"/>
        <v>0.81091303937305259</v>
      </c>
      <c r="P6" s="5"/>
      <c r="Q6" s="22">
        <f t="shared" si="3"/>
        <v>105910.00000000001</v>
      </c>
      <c r="R6" s="22">
        <f t="shared" si="4"/>
        <v>423640.00000000006</v>
      </c>
      <c r="S6" s="22">
        <f t="shared" si="5"/>
        <v>176516.66666666669</v>
      </c>
      <c r="T6" s="22">
        <f t="shared" si="6"/>
        <v>88258.333333333343</v>
      </c>
      <c r="U6" s="22">
        <f t="shared" si="7"/>
        <v>10591</v>
      </c>
      <c r="V6" s="19">
        <f t="shared" si="8"/>
        <v>695475.66666666674</v>
      </c>
    </row>
    <row r="7" spans="1:22" ht="15" thickBot="1" x14ac:dyDescent="0.4">
      <c r="A7" s="3" t="s">
        <v>12</v>
      </c>
      <c r="B7" s="1">
        <v>98030</v>
      </c>
      <c r="C7" s="2"/>
      <c r="D7" s="1">
        <v>4379</v>
      </c>
      <c r="E7" s="2"/>
      <c r="F7" s="1">
        <v>93540</v>
      </c>
      <c r="G7" s="1">
        <v>7736</v>
      </c>
      <c r="H7" s="2">
        <v>346</v>
      </c>
      <c r="I7" s="1">
        <v>621684</v>
      </c>
      <c r="J7" s="1">
        <v>49060</v>
      </c>
      <c r="K7" s="7"/>
      <c r="L7" s="8"/>
      <c r="M7" s="26">
        <f t="shared" si="0"/>
        <v>4.4669998979904112E-2</v>
      </c>
      <c r="N7" s="4">
        <f t="shared" si="1"/>
        <v>291933.33333333337</v>
      </c>
      <c r="O7" s="5">
        <f t="shared" si="2"/>
        <v>0.67958437999543275</v>
      </c>
      <c r="P7" s="5"/>
      <c r="Q7" s="22">
        <f t="shared" si="3"/>
        <v>43790.000000000007</v>
      </c>
      <c r="R7" s="22">
        <f t="shared" si="4"/>
        <v>175160.00000000003</v>
      </c>
      <c r="S7" s="22">
        <f t="shared" si="5"/>
        <v>72983.333333333343</v>
      </c>
      <c r="T7" s="22">
        <f t="shared" si="6"/>
        <v>36491.666666666672</v>
      </c>
      <c r="U7" s="22">
        <f t="shared" si="7"/>
        <v>4379</v>
      </c>
      <c r="V7" s="19">
        <f t="shared" si="8"/>
        <v>287554.33333333337</v>
      </c>
    </row>
    <row r="8" spans="1:22" ht="15" thickBot="1" x14ac:dyDescent="0.4">
      <c r="A8" s="46" t="s">
        <v>17</v>
      </c>
      <c r="B8" s="1">
        <v>87925</v>
      </c>
      <c r="C8" s="2"/>
      <c r="D8" s="1">
        <v>5938</v>
      </c>
      <c r="E8" s="2"/>
      <c r="F8" s="1">
        <v>54175</v>
      </c>
      <c r="G8" s="1">
        <v>12757</v>
      </c>
      <c r="H8" s="2">
        <v>862</v>
      </c>
      <c r="I8" s="1">
        <v>476940</v>
      </c>
      <c r="J8" s="1">
        <v>69197</v>
      </c>
      <c r="K8" s="7"/>
      <c r="L8" s="8"/>
      <c r="M8" s="26">
        <f t="shared" si="0"/>
        <v>6.7534830821723055E-2</v>
      </c>
      <c r="N8" s="4">
        <f t="shared" si="1"/>
        <v>395866.66666666669</v>
      </c>
      <c r="O8" s="5">
        <f t="shared" si="2"/>
        <v>0.86314836645335136</v>
      </c>
      <c r="P8" s="5"/>
      <c r="Q8" s="22">
        <f t="shared" si="3"/>
        <v>59380</v>
      </c>
      <c r="R8" s="22">
        <f t="shared" si="4"/>
        <v>237520</v>
      </c>
      <c r="S8" s="22">
        <f t="shared" si="5"/>
        <v>98966.666666666672</v>
      </c>
      <c r="T8" s="22">
        <f t="shared" si="6"/>
        <v>49483.333333333336</v>
      </c>
      <c r="U8" s="22">
        <f t="shared" si="7"/>
        <v>5938</v>
      </c>
      <c r="V8" s="19">
        <f t="shared" si="8"/>
        <v>389928.66666666669</v>
      </c>
    </row>
    <row r="9" spans="1:22" ht="15" thickBot="1" x14ac:dyDescent="0.4">
      <c r="A9" s="46" t="s">
        <v>10</v>
      </c>
      <c r="B9" s="1">
        <v>83804</v>
      </c>
      <c r="C9" s="2"/>
      <c r="D9" s="1">
        <v>3425</v>
      </c>
      <c r="E9" s="2"/>
      <c r="F9" s="1">
        <v>65358</v>
      </c>
      <c r="G9" s="1">
        <v>2121</v>
      </c>
      <c r="H9" s="2">
        <v>87</v>
      </c>
      <c r="I9" s="1">
        <v>1395772</v>
      </c>
      <c r="J9" s="1">
        <v>35325</v>
      </c>
      <c r="K9" s="7"/>
      <c r="L9" s="8"/>
      <c r="M9" s="26">
        <f t="shared" si="0"/>
        <v>4.086917092262899E-2</v>
      </c>
      <c r="N9" s="4">
        <f t="shared" si="1"/>
        <v>228333.33333333334</v>
      </c>
      <c r="O9" s="5">
        <f t="shared" si="2"/>
        <v>0.7137605839416058</v>
      </c>
      <c r="P9" s="5"/>
      <c r="Q9" s="22">
        <f t="shared" si="3"/>
        <v>34250</v>
      </c>
      <c r="R9" s="22">
        <f t="shared" si="4"/>
        <v>137000</v>
      </c>
      <c r="S9" s="22">
        <f t="shared" si="5"/>
        <v>57083.333333333336</v>
      </c>
      <c r="T9" s="22">
        <f t="shared" si="6"/>
        <v>28541.666666666668</v>
      </c>
      <c r="U9" s="22">
        <f t="shared" si="7"/>
        <v>3425</v>
      </c>
      <c r="V9" s="19">
        <f t="shared" si="8"/>
        <v>224908.33333333334</v>
      </c>
    </row>
    <row r="10" spans="1:22" ht="15" thickBot="1" x14ac:dyDescent="0.4">
      <c r="A10" s="46" t="s">
        <v>19</v>
      </c>
      <c r="B10" s="1">
        <v>67427</v>
      </c>
      <c r="C10" s="2"/>
      <c r="D10" s="1">
        <v>4751</v>
      </c>
      <c r="E10" s="2"/>
      <c r="F10" s="1">
        <v>55913</v>
      </c>
      <c r="G10" s="1">
        <v>5267</v>
      </c>
      <c r="H10" s="2">
        <v>371</v>
      </c>
      <c r="I10" s="1">
        <v>362379</v>
      </c>
      <c r="J10" s="1">
        <v>28306</v>
      </c>
      <c r="K10" s="7"/>
      <c r="L10" s="8"/>
      <c r="M10" s="26">
        <f t="shared" si="0"/>
        <v>7.046138787132751E-2</v>
      </c>
      <c r="N10" s="4">
        <f t="shared" si="1"/>
        <v>316733.33333333337</v>
      </c>
      <c r="O10" s="5">
        <f t="shared" si="2"/>
        <v>0.82346979583245639</v>
      </c>
      <c r="P10" s="5"/>
      <c r="Q10" s="22">
        <f t="shared" si="3"/>
        <v>47510.000000000007</v>
      </c>
      <c r="R10" s="22">
        <f t="shared" si="4"/>
        <v>190040.00000000003</v>
      </c>
      <c r="S10" s="22">
        <f t="shared" si="5"/>
        <v>79183.333333333343</v>
      </c>
      <c r="T10" s="22">
        <f t="shared" si="6"/>
        <v>39591.666666666672</v>
      </c>
      <c r="U10" s="22">
        <f t="shared" si="7"/>
        <v>4751</v>
      </c>
      <c r="V10" s="19">
        <f t="shared" si="8"/>
        <v>311982.33333333337</v>
      </c>
    </row>
    <row r="11" spans="1:22" ht="15" thickBot="1" x14ac:dyDescent="0.4">
      <c r="A11" s="3" t="s">
        <v>11</v>
      </c>
      <c r="B11" s="1">
        <v>52350</v>
      </c>
      <c r="C11" s="2"/>
      <c r="D11" s="1">
        <v>5017</v>
      </c>
      <c r="E11" s="2"/>
      <c r="F11" s="1">
        <v>19099</v>
      </c>
      <c r="G11" s="1">
        <v>5242</v>
      </c>
      <c r="H11" s="2">
        <v>502</v>
      </c>
      <c r="I11" s="1">
        <v>438565</v>
      </c>
      <c r="J11" s="1">
        <v>43914</v>
      </c>
      <c r="K11" s="7"/>
      <c r="L11" s="8"/>
      <c r="M11" s="26">
        <f t="shared" si="0"/>
        <v>9.5835721107927416E-2</v>
      </c>
      <c r="N11" s="4">
        <f t="shared" si="1"/>
        <v>334466.66666666669</v>
      </c>
      <c r="O11" s="5">
        <f t="shared" si="2"/>
        <v>0.94289714969105043</v>
      </c>
      <c r="P11" s="5"/>
      <c r="Q11" s="22">
        <f t="shared" si="3"/>
        <v>50170</v>
      </c>
      <c r="R11" s="22">
        <f t="shared" si="4"/>
        <v>200680</v>
      </c>
      <c r="S11" s="22">
        <f t="shared" si="5"/>
        <v>83616.666666666672</v>
      </c>
      <c r="T11" s="22">
        <f t="shared" si="6"/>
        <v>41808.333333333336</v>
      </c>
      <c r="U11" s="22">
        <f t="shared" si="7"/>
        <v>5017</v>
      </c>
      <c r="V11" s="19">
        <f t="shared" si="8"/>
        <v>329449.66666666669</v>
      </c>
    </row>
    <row r="12" spans="1:22" ht="15" thickBot="1" x14ac:dyDescent="0.4">
      <c r="A12" s="46" t="s">
        <v>15</v>
      </c>
      <c r="B12" s="1">
        <v>50672</v>
      </c>
      <c r="C12" s="2"/>
      <c r="D12" s="1">
        <v>1402</v>
      </c>
      <c r="E12" s="2"/>
      <c r="F12" s="1">
        <v>20807</v>
      </c>
      <c r="G12" s="1">
        <v>1748</v>
      </c>
      <c r="H12" s="2">
        <v>48</v>
      </c>
      <c r="I12" s="1">
        <v>773352</v>
      </c>
      <c r="J12" s="1">
        <v>26671</v>
      </c>
      <c r="K12" s="7"/>
      <c r="L12" s="8"/>
      <c r="M12" s="26">
        <f t="shared" si="0"/>
        <v>2.7668140195768867E-2</v>
      </c>
      <c r="N12" s="4">
        <f t="shared" si="1"/>
        <v>93466.666666666672</v>
      </c>
      <c r="O12" s="5">
        <f t="shared" si="2"/>
        <v>0.77738587731811704</v>
      </c>
      <c r="P12" s="5"/>
      <c r="Q12" s="22">
        <f t="shared" si="3"/>
        <v>14020</v>
      </c>
      <c r="R12" s="22">
        <f t="shared" si="4"/>
        <v>56080</v>
      </c>
      <c r="S12" s="22">
        <f t="shared" si="5"/>
        <v>23366.666666666668</v>
      </c>
      <c r="T12" s="22">
        <f t="shared" si="6"/>
        <v>11683.333333333334</v>
      </c>
      <c r="U12" s="22">
        <f t="shared" si="7"/>
        <v>1402</v>
      </c>
      <c r="V12" s="19">
        <f t="shared" si="8"/>
        <v>92064.666666666672</v>
      </c>
    </row>
    <row r="13" spans="1:22" ht="15" thickBot="1" x14ac:dyDescent="0.4">
      <c r="A13" s="46" t="s">
        <v>13</v>
      </c>
      <c r="B13" s="1">
        <v>46944</v>
      </c>
      <c r="C13" s="2"/>
      <c r="D13" s="1">
        <v>2052</v>
      </c>
      <c r="E13" s="2"/>
      <c r="F13" s="1">
        <v>37254</v>
      </c>
      <c r="G13" s="1">
        <v>2186</v>
      </c>
      <c r="H13" s="2">
        <v>96</v>
      </c>
      <c r="I13" s="1">
        <v>717162</v>
      </c>
      <c r="J13" s="1">
        <v>33391</v>
      </c>
      <c r="K13" s="7"/>
      <c r="L13" s="8"/>
      <c r="M13" s="26">
        <f t="shared" si="0"/>
        <v>4.3711656441717789E-2</v>
      </c>
      <c r="N13" s="4">
        <f t="shared" si="1"/>
        <v>136800</v>
      </c>
      <c r="O13" s="5">
        <f t="shared" si="2"/>
        <v>0.7276754385964912</v>
      </c>
      <c r="P13" s="5"/>
      <c r="Q13" s="22">
        <f t="shared" si="3"/>
        <v>20520</v>
      </c>
      <c r="R13" s="22">
        <f t="shared" si="4"/>
        <v>82080</v>
      </c>
      <c r="S13" s="22">
        <f t="shared" si="5"/>
        <v>34200</v>
      </c>
      <c r="T13" s="22">
        <f t="shared" si="6"/>
        <v>17100</v>
      </c>
      <c r="U13" s="22">
        <f t="shared" si="7"/>
        <v>2052</v>
      </c>
      <c r="V13" s="19">
        <f t="shared" si="8"/>
        <v>134748</v>
      </c>
    </row>
    <row r="14" spans="1:22" ht="15" thickBot="1" x14ac:dyDescent="0.4">
      <c r="A14" s="3" t="s">
        <v>26</v>
      </c>
      <c r="B14" s="1">
        <v>41546</v>
      </c>
      <c r="C14" s="2"/>
      <c r="D14" s="1">
        <v>2081</v>
      </c>
      <c r="E14" s="2"/>
      <c r="F14" s="1">
        <v>36659</v>
      </c>
      <c r="G14" s="1">
        <v>6872</v>
      </c>
      <c r="H14" s="2">
        <v>344</v>
      </c>
      <c r="I14" s="1">
        <v>208568</v>
      </c>
      <c r="J14" s="1">
        <v>34499</v>
      </c>
      <c r="K14" s="8"/>
      <c r="L14" s="8"/>
      <c r="M14" s="26">
        <f t="shared" si="0"/>
        <v>5.0089057911712316E-2</v>
      </c>
      <c r="N14" s="4">
        <f t="shared" si="1"/>
        <v>138733.33333333334</v>
      </c>
      <c r="O14" s="5">
        <f t="shared" si="2"/>
        <v>0.73575925036040368</v>
      </c>
      <c r="P14" s="5"/>
      <c r="Q14" s="22">
        <f t="shared" si="3"/>
        <v>20810</v>
      </c>
      <c r="R14" s="22">
        <f t="shared" si="4"/>
        <v>83240</v>
      </c>
      <c r="S14" s="22">
        <f t="shared" si="5"/>
        <v>34683.333333333336</v>
      </c>
      <c r="T14" s="22">
        <f t="shared" si="6"/>
        <v>17341.666666666668</v>
      </c>
      <c r="U14" s="22">
        <f t="shared" si="7"/>
        <v>2081</v>
      </c>
      <c r="V14" s="19">
        <f t="shared" si="8"/>
        <v>136652.33333333334</v>
      </c>
    </row>
    <row r="15" spans="1:22" ht="15" thickBot="1" x14ac:dyDescent="0.4">
      <c r="A15" s="3" t="s">
        <v>16</v>
      </c>
      <c r="B15" s="1">
        <v>38855</v>
      </c>
      <c r="C15" s="2"/>
      <c r="D15" s="1">
        <v>1675</v>
      </c>
      <c r="E15" s="2"/>
      <c r="F15" s="1">
        <v>36840</v>
      </c>
      <c r="G15" s="1">
        <v>3660</v>
      </c>
      <c r="H15" s="2">
        <v>158</v>
      </c>
      <c r="I15" s="1">
        <v>378156</v>
      </c>
      <c r="J15" s="1">
        <v>35617</v>
      </c>
      <c r="K15" s="8"/>
      <c r="L15" s="8"/>
      <c r="M15" s="26">
        <f t="shared" si="0"/>
        <v>4.3108994981340881E-2</v>
      </c>
      <c r="N15" s="4">
        <f t="shared" si="1"/>
        <v>111666.66666666667</v>
      </c>
      <c r="O15" s="5">
        <f t="shared" si="2"/>
        <v>0.67008955223880595</v>
      </c>
      <c r="P15" s="5"/>
      <c r="Q15" s="22">
        <f t="shared" si="3"/>
        <v>16750</v>
      </c>
      <c r="R15" s="22">
        <f t="shared" si="4"/>
        <v>67000</v>
      </c>
      <c r="S15" s="22">
        <f t="shared" si="5"/>
        <v>27916.666666666668</v>
      </c>
      <c r="T15" s="22">
        <f t="shared" si="6"/>
        <v>13958.333333333334</v>
      </c>
      <c r="U15" s="22">
        <f t="shared" si="7"/>
        <v>1675</v>
      </c>
      <c r="V15" s="19">
        <f t="shared" si="8"/>
        <v>109991.66666666667</v>
      </c>
    </row>
    <row r="16" spans="1:22" ht="15" thickBot="1" x14ac:dyDescent="0.4">
      <c r="A16" s="3" t="s">
        <v>23</v>
      </c>
      <c r="B16" s="1">
        <v>38430</v>
      </c>
      <c r="C16" s="2"/>
      <c r="D16" s="1">
        <v>3472</v>
      </c>
      <c r="E16" s="2"/>
      <c r="F16" s="1">
        <v>28694</v>
      </c>
      <c r="G16" s="1">
        <v>10779</v>
      </c>
      <c r="H16" s="2">
        <v>974</v>
      </c>
      <c r="I16" s="1">
        <v>185520</v>
      </c>
      <c r="J16" s="1">
        <v>52035</v>
      </c>
      <c r="K16" s="8"/>
      <c r="L16" s="8"/>
      <c r="M16" s="26">
        <f t="shared" si="0"/>
        <v>9.0346083788706746E-2</v>
      </c>
      <c r="N16" s="4">
        <f t="shared" si="1"/>
        <v>231466.66666666669</v>
      </c>
      <c r="O16" s="5">
        <f t="shared" si="2"/>
        <v>0.87603398617511519</v>
      </c>
      <c r="P16" s="5"/>
      <c r="Q16" s="22">
        <f t="shared" si="3"/>
        <v>34720</v>
      </c>
      <c r="R16" s="22">
        <f t="shared" si="4"/>
        <v>138880</v>
      </c>
      <c r="S16" s="22">
        <f t="shared" si="5"/>
        <v>57866.666666666672</v>
      </c>
      <c r="T16" s="22">
        <f t="shared" si="6"/>
        <v>28933.333333333336</v>
      </c>
      <c r="U16" s="22">
        <f t="shared" si="7"/>
        <v>3472</v>
      </c>
      <c r="V16" s="19">
        <f t="shared" si="8"/>
        <v>227994.66666666669</v>
      </c>
    </row>
    <row r="17" spans="1:22" ht="15" thickBot="1" x14ac:dyDescent="0.4">
      <c r="A17" s="46" t="s">
        <v>14</v>
      </c>
      <c r="B17" s="1">
        <v>35038</v>
      </c>
      <c r="C17" s="2"/>
      <c r="D17" s="1">
        <v>2581</v>
      </c>
      <c r="E17" s="2"/>
      <c r="F17" s="1">
        <v>6208</v>
      </c>
      <c r="G17" s="1">
        <v>7537</v>
      </c>
      <c r="H17" s="2">
        <v>555</v>
      </c>
      <c r="I17" s="1">
        <v>278073</v>
      </c>
      <c r="J17" s="1">
        <v>59816</v>
      </c>
      <c r="K17" s="7"/>
      <c r="L17" s="8"/>
      <c r="M17" s="26">
        <f t="shared" si="0"/>
        <v>7.3662880301387068E-2</v>
      </c>
      <c r="N17" s="4">
        <f t="shared" si="1"/>
        <v>172066.66666666669</v>
      </c>
      <c r="O17" s="5">
        <f t="shared" si="2"/>
        <v>0.96392096086788071</v>
      </c>
      <c r="P17" s="5"/>
      <c r="Q17" s="22">
        <f t="shared" si="3"/>
        <v>25810.000000000004</v>
      </c>
      <c r="R17" s="22">
        <f t="shared" si="4"/>
        <v>103240.00000000001</v>
      </c>
      <c r="S17" s="22">
        <f t="shared" si="5"/>
        <v>43016.666666666672</v>
      </c>
      <c r="T17" s="22">
        <f t="shared" si="6"/>
        <v>21508.333333333336</v>
      </c>
      <c r="U17" s="22">
        <f t="shared" si="7"/>
        <v>2581</v>
      </c>
      <c r="V17" s="19">
        <f t="shared" si="8"/>
        <v>169485.66666666669</v>
      </c>
    </row>
    <row r="18" spans="1:22" ht="15" thickBot="1" x14ac:dyDescent="0.4">
      <c r="A18" s="3" t="s">
        <v>29</v>
      </c>
      <c r="B18" s="1">
        <v>32145</v>
      </c>
      <c r="C18" s="2"/>
      <c r="D18" s="1">
        <v>1041</v>
      </c>
      <c r="E18" s="2"/>
      <c r="F18" s="1">
        <v>26833</v>
      </c>
      <c r="G18" s="1">
        <v>3766</v>
      </c>
      <c r="H18" s="2">
        <v>122</v>
      </c>
      <c r="I18" s="1">
        <v>224991</v>
      </c>
      <c r="J18" s="1">
        <v>26359</v>
      </c>
      <c r="K18" s="7"/>
      <c r="L18" s="8"/>
      <c r="M18" s="26">
        <f t="shared" si="0"/>
        <v>3.2384507699486698E-2</v>
      </c>
      <c r="N18" s="30">
        <f t="shared" si="1"/>
        <v>69400</v>
      </c>
      <c r="O18" s="31">
        <f t="shared" si="2"/>
        <v>0.61335734870317005</v>
      </c>
      <c r="P18" s="5"/>
      <c r="Q18" s="22">
        <f t="shared" si="3"/>
        <v>10410</v>
      </c>
      <c r="R18" s="22">
        <f t="shared" si="4"/>
        <v>41640</v>
      </c>
      <c r="S18" s="22">
        <f t="shared" si="5"/>
        <v>17350</v>
      </c>
      <c r="T18" s="22">
        <f t="shared" si="6"/>
        <v>8675</v>
      </c>
      <c r="U18" s="22">
        <f t="shared" si="7"/>
        <v>1041</v>
      </c>
      <c r="V18" s="19">
        <f t="shared" si="8"/>
        <v>68359</v>
      </c>
    </row>
    <row r="19" spans="1:22" ht="15" thickBot="1" x14ac:dyDescent="0.4">
      <c r="A19" s="46" t="s">
        <v>21</v>
      </c>
      <c r="B19" s="1">
        <v>28991</v>
      </c>
      <c r="C19" s="2"/>
      <c r="D19" s="1">
        <v>1724</v>
      </c>
      <c r="E19" s="2"/>
      <c r="F19" s="1">
        <v>22354</v>
      </c>
      <c r="G19" s="1">
        <v>2480</v>
      </c>
      <c r="H19" s="2">
        <v>147</v>
      </c>
      <c r="I19" s="1">
        <v>277602</v>
      </c>
      <c r="J19" s="1">
        <v>23749</v>
      </c>
      <c r="K19" s="7"/>
      <c r="L19" s="8"/>
      <c r="M19" s="26">
        <f t="shared" si="0"/>
        <v>5.9466731054465177E-2</v>
      </c>
      <c r="N19" s="4">
        <f t="shared" si="1"/>
        <v>114933.33333333334</v>
      </c>
      <c r="O19" s="5">
        <f t="shared" si="2"/>
        <v>0.80550464037122971</v>
      </c>
      <c r="P19" s="5"/>
      <c r="Q19" s="22">
        <f t="shared" si="3"/>
        <v>17240</v>
      </c>
      <c r="R19" s="22">
        <f t="shared" si="4"/>
        <v>68960</v>
      </c>
      <c r="S19" s="22">
        <f t="shared" si="5"/>
        <v>28733.333333333336</v>
      </c>
      <c r="T19" s="22">
        <f t="shared" si="6"/>
        <v>14366.666666666668</v>
      </c>
      <c r="U19" s="22">
        <f t="shared" si="7"/>
        <v>1724</v>
      </c>
      <c r="V19" s="19">
        <f t="shared" si="8"/>
        <v>113209.33333333334</v>
      </c>
    </row>
    <row r="20" spans="1:22" ht="15" thickBot="1" x14ac:dyDescent="0.4">
      <c r="A20" s="3" t="s">
        <v>27</v>
      </c>
      <c r="B20" s="1">
        <v>28705</v>
      </c>
      <c r="C20" s="2"/>
      <c r="D20" s="1">
        <v>1824</v>
      </c>
      <c r="E20" s="2"/>
      <c r="F20" s="1">
        <v>25012</v>
      </c>
      <c r="G20" s="1">
        <v>4264</v>
      </c>
      <c r="H20" s="2">
        <v>271</v>
      </c>
      <c r="I20" s="1">
        <v>189330</v>
      </c>
      <c r="J20" s="1">
        <v>28123</v>
      </c>
      <c r="K20" s="7"/>
      <c r="L20" s="8"/>
      <c r="M20" s="26">
        <f t="shared" si="0"/>
        <v>6.3542936770597455E-2</v>
      </c>
      <c r="N20" s="4">
        <f t="shared" si="1"/>
        <v>121600</v>
      </c>
      <c r="O20" s="5">
        <f t="shared" si="2"/>
        <v>0.79430921052631576</v>
      </c>
      <c r="P20" s="5"/>
      <c r="Q20" s="22">
        <f t="shared" si="3"/>
        <v>18240</v>
      </c>
      <c r="R20" s="22">
        <f t="shared" si="4"/>
        <v>72960</v>
      </c>
      <c r="S20" s="22">
        <f t="shared" si="5"/>
        <v>30400</v>
      </c>
      <c r="T20" s="22">
        <f t="shared" si="6"/>
        <v>15200</v>
      </c>
      <c r="U20" s="22">
        <f t="shared" si="7"/>
        <v>1824</v>
      </c>
      <c r="V20" s="19">
        <f t="shared" si="8"/>
        <v>119776</v>
      </c>
    </row>
    <row r="21" spans="1:22" ht="15" thickBot="1" x14ac:dyDescent="0.4">
      <c r="A21" s="3" t="s">
        <v>18</v>
      </c>
      <c r="B21" s="1">
        <v>22482</v>
      </c>
      <c r="C21" s="2"/>
      <c r="D21" s="1">
        <v>1257</v>
      </c>
      <c r="E21" s="2"/>
      <c r="F21" s="1">
        <v>19734</v>
      </c>
      <c r="G21" s="1">
        <v>3904</v>
      </c>
      <c r="H21" s="2">
        <v>218</v>
      </c>
      <c r="I21" s="1">
        <v>131837</v>
      </c>
      <c r="J21" s="1">
        <v>22893</v>
      </c>
      <c r="K21" s="8"/>
      <c r="L21" s="8"/>
      <c r="M21" s="26">
        <f t="shared" si="0"/>
        <v>5.5911395783293301E-2</v>
      </c>
      <c r="N21" s="4">
        <f t="shared" si="1"/>
        <v>83800</v>
      </c>
      <c r="O21" s="5">
        <f t="shared" si="2"/>
        <v>0.76451073985680196</v>
      </c>
      <c r="P21" s="5"/>
      <c r="Q21" s="22">
        <f t="shared" si="3"/>
        <v>12570</v>
      </c>
      <c r="R21" s="22">
        <f t="shared" si="4"/>
        <v>50280</v>
      </c>
      <c r="S21" s="22">
        <f t="shared" si="5"/>
        <v>20950</v>
      </c>
      <c r="T21" s="22">
        <f t="shared" si="6"/>
        <v>10475</v>
      </c>
      <c r="U21" s="22">
        <f t="shared" si="7"/>
        <v>1257</v>
      </c>
      <c r="V21" s="19">
        <f t="shared" si="8"/>
        <v>82543</v>
      </c>
    </row>
    <row r="22" spans="1:22" ht="15" thickBot="1" x14ac:dyDescent="0.4">
      <c r="A22" s="3" t="s">
        <v>24</v>
      </c>
      <c r="B22" s="1">
        <v>19844</v>
      </c>
      <c r="C22" s="2"/>
      <c r="D22" s="2">
        <v>719</v>
      </c>
      <c r="E22" s="2"/>
      <c r="F22" s="1">
        <v>7488</v>
      </c>
      <c r="G22" s="1">
        <v>1892</v>
      </c>
      <c r="H22" s="2">
        <v>69</v>
      </c>
      <c r="I22" s="1">
        <v>265008</v>
      </c>
      <c r="J22" s="1">
        <v>25268</v>
      </c>
      <c r="K22" s="7"/>
      <c r="L22" s="8"/>
      <c r="M22" s="26">
        <f t="shared" ref="M22:M43" si="9">D22/B22</f>
        <v>3.6232614392259624E-2</v>
      </c>
      <c r="N22" s="4">
        <f t="shared" ref="N22:N44" si="10">D22/$O$1</f>
        <v>47933.333333333336</v>
      </c>
      <c r="O22" s="5">
        <f t="shared" ref="O22:O44" si="11">ABS(F22-N22)/N22</f>
        <v>0.84378303198887339</v>
      </c>
      <c r="P22" s="5"/>
      <c r="Q22" s="22">
        <f t="shared" ref="Q22:Q43" si="12">$Q$2*$N22</f>
        <v>7190</v>
      </c>
      <c r="R22" s="22">
        <f t="shared" ref="R22:R43" si="13">$R$2*$N22</f>
        <v>28760</v>
      </c>
      <c r="S22" s="22">
        <f t="shared" ref="S22:S43" si="14">$S$2*$N22</f>
        <v>11983.333333333334</v>
      </c>
      <c r="T22" s="22">
        <f t="shared" ref="T22:T43" si="15">$T$2*$N22</f>
        <v>5991.666666666667</v>
      </c>
      <c r="U22" s="22">
        <f t="shared" ref="U22:U43" si="16">$U$2*$N22</f>
        <v>719</v>
      </c>
      <c r="V22" s="19">
        <f t="shared" ref="V22:V43" si="17">N22-U22</f>
        <v>47214.333333333336</v>
      </c>
    </row>
    <row r="23" spans="1:22" ht="15" thickBot="1" x14ac:dyDescent="0.4">
      <c r="A23" s="46" t="s">
        <v>9</v>
      </c>
      <c r="B23" s="1">
        <v>19639</v>
      </c>
      <c r="C23" s="2"/>
      <c r="D23" s="1">
        <v>1029</v>
      </c>
      <c r="E23" s="2"/>
      <c r="F23" s="1">
        <v>13450</v>
      </c>
      <c r="G23" s="1">
        <v>2579</v>
      </c>
      <c r="H23" s="2">
        <v>135</v>
      </c>
      <c r="I23" s="1">
        <v>289940</v>
      </c>
      <c r="J23" s="1">
        <v>38075</v>
      </c>
      <c r="K23" s="7"/>
      <c r="L23" s="8"/>
      <c r="M23" s="26">
        <f t="shared" si="9"/>
        <v>5.2395743164112225E-2</v>
      </c>
      <c r="N23" s="4">
        <f t="shared" si="10"/>
        <v>68600</v>
      </c>
      <c r="O23" s="5">
        <f t="shared" si="11"/>
        <v>0.80393586005830908</v>
      </c>
      <c r="P23" s="5"/>
      <c r="Q23" s="22">
        <f t="shared" si="12"/>
        <v>10290</v>
      </c>
      <c r="R23" s="22">
        <f t="shared" si="13"/>
        <v>41160</v>
      </c>
      <c r="S23" s="22">
        <f t="shared" si="14"/>
        <v>17150</v>
      </c>
      <c r="T23" s="22">
        <f t="shared" si="15"/>
        <v>8575</v>
      </c>
      <c r="U23" s="22">
        <f t="shared" si="16"/>
        <v>1029</v>
      </c>
      <c r="V23" s="19">
        <f t="shared" si="17"/>
        <v>67571</v>
      </c>
    </row>
    <row r="24" spans="1:22" ht="15" thickBot="1" x14ac:dyDescent="0.4">
      <c r="A24" s="3" t="s">
        <v>20</v>
      </c>
      <c r="B24" s="1">
        <v>18378</v>
      </c>
      <c r="C24" s="2"/>
      <c r="D24" s="2">
        <v>305</v>
      </c>
      <c r="E24" s="2"/>
      <c r="F24" s="1">
        <v>7104</v>
      </c>
      <c r="G24" s="1">
        <v>2691</v>
      </c>
      <c r="H24" s="2">
        <v>45</v>
      </c>
      <c r="I24" s="1">
        <v>346123</v>
      </c>
      <c r="J24" s="1">
        <v>50683</v>
      </c>
      <c r="K24" s="7"/>
      <c r="L24" s="8"/>
      <c r="M24" s="26">
        <f t="shared" si="9"/>
        <v>1.6595929916204157E-2</v>
      </c>
      <c r="N24" s="4">
        <f t="shared" si="10"/>
        <v>20333.333333333336</v>
      </c>
      <c r="O24" s="5">
        <f t="shared" si="11"/>
        <v>0.65062295081967214</v>
      </c>
      <c r="P24" s="5"/>
      <c r="Q24" s="22">
        <f t="shared" si="12"/>
        <v>3050.0000000000005</v>
      </c>
      <c r="R24" s="22">
        <f t="shared" si="13"/>
        <v>12200.000000000002</v>
      </c>
      <c r="S24" s="22">
        <f t="shared" si="14"/>
        <v>5083.3333333333339</v>
      </c>
      <c r="T24" s="22">
        <f t="shared" si="15"/>
        <v>2541.666666666667</v>
      </c>
      <c r="U24" s="22">
        <f t="shared" si="16"/>
        <v>305</v>
      </c>
      <c r="V24" s="19">
        <f t="shared" si="17"/>
        <v>20028.333333333336</v>
      </c>
    </row>
    <row r="25" spans="1:22" ht="15" thickBot="1" x14ac:dyDescent="0.4">
      <c r="A25" s="3" t="s">
        <v>32</v>
      </c>
      <c r="B25" s="1">
        <v>17029</v>
      </c>
      <c r="C25" s="2"/>
      <c r="D25" s="2">
        <v>757</v>
      </c>
      <c r="E25" s="2"/>
      <c r="F25" s="1">
        <v>4732</v>
      </c>
      <c r="G25" s="1">
        <v>3020</v>
      </c>
      <c r="H25" s="2">
        <v>134</v>
      </c>
      <c r="I25" s="1">
        <v>161835</v>
      </c>
      <c r="J25" s="1">
        <v>28696</v>
      </c>
      <c r="K25" s="7"/>
      <c r="L25" s="8"/>
      <c r="M25" s="26">
        <f t="shared" si="9"/>
        <v>4.4453579188443247E-2</v>
      </c>
      <c r="N25" s="4">
        <f t="shared" si="10"/>
        <v>50466.666666666672</v>
      </c>
      <c r="O25" s="5">
        <f t="shared" si="11"/>
        <v>0.90623513870541617</v>
      </c>
      <c r="P25" s="5"/>
      <c r="Q25" s="22">
        <f t="shared" si="12"/>
        <v>7570</v>
      </c>
      <c r="R25" s="22">
        <f t="shared" si="13"/>
        <v>30280</v>
      </c>
      <c r="S25" s="22">
        <f t="shared" si="14"/>
        <v>12616.666666666668</v>
      </c>
      <c r="T25" s="22">
        <f t="shared" si="15"/>
        <v>6308.3333333333339</v>
      </c>
      <c r="U25" s="22">
        <f t="shared" si="16"/>
        <v>757</v>
      </c>
      <c r="V25" s="19">
        <f t="shared" si="17"/>
        <v>49709.666666666672</v>
      </c>
    </row>
    <row r="26" spans="1:22" ht="15" thickBot="1" x14ac:dyDescent="0.4">
      <c r="A26" s="3" t="s">
        <v>41</v>
      </c>
      <c r="B26" s="1">
        <v>15447</v>
      </c>
      <c r="C26" s="63">
        <v>98</v>
      </c>
      <c r="D26" s="2">
        <v>380</v>
      </c>
      <c r="E26" s="64">
        <v>5</v>
      </c>
      <c r="F26" s="1">
        <v>6860</v>
      </c>
      <c r="G26" s="1">
        <v>4896</v>
      </c>
      <c r="H26" s="2">
        <v>120</v>
      </c>
      <c r="I26" s="1">
        <v>109274</v>
      </c>
      <c r="J26" s="1">
        <v>34634</v>
      </c>
      <c r="K26" s="7"/>
      <c r="L26" s="8"/>
      <c r="M26" s="26">
        <f t="shared" si="9"/>
        <v>2.4600246002460024E-2</v>
      </c>
      <c r="N26" s="4">
        <f t="shared" si="10"/>
        <v>25333.333333333336</v>
      </c>
      <c r="O26" s="5">
        <f t="shared" si="11"/>
        <v>0.72921052631578953</v>
      </c>
      <c r="P26" s="5"/>
      <c r="Q26" s="22">
        <f t="shared" si="12"/>
        <v>3800</v>
      </c>
      <c r="R26" s="22">
        <f t="shared" si="13"/>
        <v>15200</v>
      </c>
      <c r="S26" s="22">
        <f t="shared" si="14"/>
        <v>6333.3333333333339</v>
      </c>
      <c r="T26" s="22">
        <f t="shared" si="15"/>
        <v>3166.666666666667</v>
      </c>
      <c r="U26" s="22">
        <f t="shared" si="16"/>
        <v>380</v>
      </c>
      <c r="V26" s="19">
        <f t="shared" si="17"/>
        <v>24953.333333333336</v>
      </c>
    </row>
    <row r="27" spans="1:22" ht="15" thickBot="1" x14ac:dyDescent="0.4">
      <c r="A27" s="3" t="s">
        <v>33</v>
      </c>
      <c r="B27" s="1">
        <v>14566</v>
      </c>
      <c r="C27" s="2"/>
      <c r="D27" s="2">
        <v>704</v>
      </c>
      <c r="E27" s="2"/>
      <c r="F27" s="1">
        <v>13792</v>
      </c>
      <c r="G27" s="1">
        <v>2001</v>
      </c>
      <c r="H27" s="2">
        <v>97</v>
      </c>
      <c r="I27" s="1">
        <v>220612</v>
      </c>
      <c r="J27" s="1">
        <v>30309</v>
      </c>
      <c r="K27" s="8"/>
      <c r="L27" s="8"/>
      <c r="M27" s="26">
        <f t="shared" si="9"/>
        <v>4.8331731429356033E-2</v>
      </c>
      <c r="N27" s="4">
        <f t="shared" si="10"/>
        <v>46933.333333333336</v>
      </c>
      <c r="O27" s="5">
        <f t="shared" si="11"/>
        <v>0.70613636363636367</v>
      </c>
      <c r="P27" s="5"/>
      <c r="Q27" s="22">
        <f t="shared" si="12"/>
        <v>7040</v>
      </c>
      <c r="R27" s="22">
        <f t="shared" si="13"/>
        <v>28160</v>
      </c>
      <c r="S27" s="22">
        <f t="shared" si="14"/>
        <v>11733.333333333334</v>
      </c>
      <c r="T27" s="22">
        <f t="shared" si="15"/>
        <v>5866.666666666667</v>
      </c>
      <c r="U27" s="22">
        <f t="shared" si="16"/>
        <v>704</v>
      </c>
      <c r="V27" s="19">
        <f t="shared" si="17"/>
        <v>46229.333333333336</v>
      </c>
    </row>
    <row r="28" spans="1:22" ht="15" thickBot="1" x14ac:dyDescent="0.4">
      <c r="A28" s="3" t="s">
        <v>40</v>
      </c>
      <c r="B28" s="1">
        <v>12951</v>
      </c>
      <c r="C28" s="2"/>
      <c r="D28" s="2">
        <v>532</v>
      </c>
      <c r="E28" s="2"/>
      <c r="F28" s="1">
        <v>11533</v>
      </c>
      <c r="G28" s="1">
        <v>12225</v>
      </c>
      <c r="H28" s="2">
        <v>502</v>
      </c>
      <c r="I28" s="1">
        <v>117246</v>
      </c>
      <c r="J28" s="1">
        <v>110676</v>
      </c>
      <c r="K28" s="8"/>
      <c r="L28" s="8"/>
      <c r="M28" s="26">
        <f t="shared" si="9"/>
        <v>4.1077909041772838E-2</v>
      </c>
      <c r="N28" s="4">
        <f t="shared" si="10"/>
        <v>35466.666666666672</v>
      </c>
      <c r="O28" s="5">
        <f t="shared" si="11"/>
        <v>0.67482142857142857</v>
      </c>
      <c r="P28" s="5"/>
      <c r="Q28" s="22">
        <f t="shared" si="12"/>
        <v>5320.0000000000009</v>
      </c>
      <c r="R28" s="22">
        <f t="shared" si="13"/>
        <v>21280.000000000004</v>
      </c>
      <c r="S28" s="22">
        <f t="shared" si="14"/>
        <v>8866.6666666666679</v>
      </c>
      <c r="T28" s="22">
        <f t="shared" si="15"/>
        <v>4433.3333333333339</v>
      </c>
      <c r="U28" s="22">
        <f t="shared" si="16"/>
        <v>532</v>
      </c>
      <c r="V28" s="19">
        <f t="shared" si="17"/>
        <v>34934.666666666672</v>
      </c>
    </row>
    <row r="29" spans="1:22" ht="15" thickBot="1" x14ac:dyDescent="0.4">
      <c r="A29" s="3" t="s">
        <v>22</v>
      </c>
      <c r="B29" s="1">
        <v>12885</v>
      </c>
      <c r="C29" s="2"/>
      <c r="D29" s="2">
        <v>467</v>
      </c>
      <c r="E29" s="2"/>
      <c r="F29" s="1">
        <v>5645</v>
      </c>
      <c r="G29" s="1">
        <v>2213</v>
      </c>
      <c r="H29" s="2">
        <v>80</v>
      </c>
      <c r="I29" s="1">
        <v>161122</v>
      </c>
      <c r="J29" s="1">
        <v>27673</v>
      </c>
      <c r="K29" s="7"/>
      <c r="L29" s="8"/>
      <c r="M29" s="26">
        <f t="shared" si="9"/>
        <v>3.6243694218083045E-2</v>
      </c>
      <c r="N29" s="4">
        <f t="shared" si="10"/>
        <v>31133.333333333336</v>
      </c>
      <c r="O29" s="5">
        <f t="shared" si="11"/>
        <v>0.81868308351177732</v>
      </c>
      <c r="P29" s="5"/>
      <c r="Q29" s="22">
        <f t="shared" si="12"/>
        <v>4670</v>
      </c>
      <c r="R29" s="22">
        <f t="shared" si="13"/>
        <v>18680</v>
      </c>
      <c r="S29" s="22">
        <f t="shared" si="14"/>
        <v>7783.3333333333339</v>
      </c>
      <c r="T29" s="22">
        <f t="shared" si="15"/>
        <v>3891.666666666667</v>
      </c>
      <c r="U29" s="22">
        <f t="shared" si="16"/>
        <v>467</v>
      </c>
      <c r="V29" s="19">
        <f t="shared" si="17"/>
        <v>30666.333333333336</v>
      </c>
    </row>
    <row r="30" spans="1:22" ht="15" thickBot="1" x14ac:dyDescent="0.4">
      <c r="A30" s="3" t="s">
        <v>36</v>
      </c>
      <c r="B30" s="1">
        <v>12701</v>
      </c>
      <c r="C30" s="63">
        <v>325</v>
      </c>
      <c r="D30" s="2">
        <v>508</v>
      </c>
      <c r="E30" s="64">
        <v>4</v>
      </c>
      <c r="F30" s="1">
        <v>12173</v>
      </c>
      <c r="G30" s="1">
        <v>2590</v>
      </c>
      <c r="H30" s="2">
        <v>104</v>
      </c>
      <c r="I30" s="1">
        <v>157566</v>
      </c>
      <c r="J30" s="1">
        <v>32135</v>
      </c>
      <c r="K30" s="8"/>
      <c r="L30" s="8"/>
      <c r="M30" s="26">
        <f t="shared" si="9"/>
        <v>3.9996850641681757E-2</v>
      </c>
      <c r="N30" s="4">
        <f t="shared" si="10"/>
        <v>33866.666666666672</v>
      </c>
      <c r="O30" s="5">
        <f t="shared" si="11"/>
        <v>0.64056102362204725</v>
      </c>
      <c r="P30" s="5"/>
      <c r="Q30" s="22">
        <f t="shared" si="12"/>
        <v>5080.0000000000009</v>
      </c>
      <c r="R30" s="22">
        <f t="shared" si="13"/>
        <v>20320.000000000004</v>
      </c>
      <c r="S30" s="22">
        <f t="shared" si="14"/>
        <v>8466.6666666666679</v>
      </c>
      <c r="T30" s="22">
        <f t="shared" si="15"/>
        <v>4233.3333333333339</v>
      </c>
      <c r="U30" s="22">
        <f t="shared" si="16"/>
        <v>508.00000000000006</v>
      </c>
      <c r="V30" s="19">
        <f t="shared" si="17"/>
        <v>33358.666666666672</v>
      </c>
    </row>
    <row r="31" spans="1:22" ht="15" thickBot="1" x14ac:dyDescent="0.4">
      <c r="A31" s="3" t="s">
        <v>30</v>
      </c>
      <c r="B31" s="1">
        <v>11704</v>
      </c>
      <c r="C31" s="2"/>
      <c r="D31" s="2">
        <v>554</v>
      </c>
      <c r="E31" s="2"/>
      <c r="F31" s="1">
        <v>4882</v>
      </c>
      <c r="G31" s="1">
        <v>3933</v>
      </c>
      <c r="H31" s="2">
        <v>186</v>
      </c>
      <c r="I31" s="1">
        <v>117760</v>
      </c>
      <c r="J31" s="1">
        <v>39568</v>
      </c>
      <c r="K31" s="7"/>
      <c r="L31" s="8"/>
      <c r="M31" s="26">
        <f t="shared" si="9"/>
        <v>4.7334244702665756E-2</v>
      </c>
      <c r="N31" s="4">
        <f t="shared" si="10"/>
        <v>36933.333333333336</v>
      </c>
      <c r="O31" s="5">
        <f t="shared" si="11"/>
        <v>0.86781588447653435</v>
      </c>
      <c r="P31" s="5"/>
      <c r="Q31" s="22">
        <f t="shared" si="12"/>
        <v>5540</v>
      </c>
      <c r="R31" s="22">
        <f t="shared" si="13"/>
        <v>22160</v>
      </c>
      <c r="S31" s="22">
        <f t="shared" si="14"/>
        <v>9233.3333333333339</v>
      </c>
      <c r="T31" s="22">
        <f t="shared" si="15"/>
        <v>4616.666666666667</v>
      </c>
      <c r="U31" s="22">
        <f t="shared" si="16"/>
        <v>554</v>
      </c>
      <c r="V31" s="19">
        <f t="shared" si="17"/>
        <v>36379.333333333336</v>
      </c>
    </row>
    <row r="32" spans="1:22" ht="15" thickBot="1" x14ac:dyDescent="0.4">
      <c r="A32" s="3" t="s">
        <v>35</v>
      </c>
      <c r="B32" s="1">
        <v>11361</v>
      </c>
      <c r="C32" s="2"/>
      <c r="D32" s="2">
        <v>625</v>
      </c>
      <c r="E32" s="2"/>
      <c r="F32" s="1">
        <v>7929</v>
      </c>
      <c r="G32" s="1">
        <v>1851</v>
      </c>
      <c r="H32" s="2">
        <v>102</v>
      </c>
      <c r="I32" s="1">
        <v>157044</v>
      </c>
      <c r="J32" s="1">
        <v>25588</v>
      </c>
      <c r="K32" s="7"/>
      <c r="L32" s="8"/>
      <c r="M32" s="26">
        <f t="shared" si="9"/>
        <v>5.5012762961006954E-2</v>
      </c>
      <c r="N32" s="4">
        <f t="shared" si="10"/>
        <v>41666.666666666672</v>
      </c>
      <c r="O32" s="5">
        <f t="shared" si="11"/>
        <v>0.80970399999999998</v>
      </c>
      <c r="P32" s="5"/>
      <c r="Q32" s="22">
        <f t="shared" si="12"/>
        <v>6250.0000000000009</v>
      </c>
      <c r="R32" s="22">
        <f t="shared" si="13"/>
        <v>25000.000000000004</v>
      </c>
      <c r="S32" s="22">
        <f t="shared" si="14"/>
        <v>10416.666666666668</v>
      </c>
      <c r="T32" s="22">
        <f t="shared" si="15"/>
        <v>5208.3333333333339</v>
      </c>
      <c r="U32" s="22">
        <f t="shared" si="16"/>
        <v>625</v>
      </c>
      <c r="V32" s="19">
        <f t="shared" si="17"/>
        <v>41041.666666666672</v>
      </c>
    </row>
    <row r="33" spans="1:22" ht="15" thickBot="1" x14ac:dyDescent="0.4">
      <c r="A33" s="3" t="s">
        <v>50</v>
      </c>
      <c r="B33" s="1">
        <v>10846</v>
      </c>
      <c r="C33" s="2"/>
      <c r="D33" s="2">
        <v>132</v>
      </c>
      <c r="E33" s="2"/>
      <c r="F33" s="1">
        <v>10365</v>
      </c>
      <c r="G33" s="1">
        <v>5607</v>
      </c>
      <c r="H33" s="2">
        <v>68</v>
      </c>
      <c r="I33" s="1">
        <v>72333</v>
      </c>
      <c r="J33" s="1">
        <v>37393</v>
      </c>
      <c r="K33" s="7"/>
      <c r="L33" s="8"/>
      <c r="M33" s="26">
        <f t="shared" si="9"/>
        <v>1.2170385395537525E-2</v>
      </c>
      <c r="N33" s="4">
        <f t="shared" si="10"/>
        <v>8800</v>
      </c>
      <c r="O33" s="5">
        <f t="shared" si="11"/>
        <v>0.17784090909090908</v>
      </c>
      <c r="P33" s="5"/>
      <c r="Q33" s="22">
        <f t="shared" si="12"/>
        <v>1320</v>
      </c>
      <c r="R33" s="22">
        <f t="shared" si="13"/>
        <v>5280</v>
      </c>
      <c r="S33" s="22">
        <f t="shared" si="14"/>
        <v>2200</v>
      </c>
      <c r="T33" s="22">
        <f t="shared" si="15"/>
        <v>1100</v>
      </c>
      <c r="U33" s="22">
        <f t="shared" si="16"/>
        <v>132</v>
      </c>
      <c r="V33" s="19">
        <f t="shared" si="17"/>
        <v>8668</v>
      </c>
    </row>
    <row r="34" spans="1:22" ht="15" thickBot="1" x14ac:dyDescent="0.4">
      <c r="A34" s="3" t="s">
        <v>25</v>
      </c>
      <c r="B34" s="1">
        <v>9056</v>
      </c>
      <c r="C34" s="2"/>
      <c r="D34" s="2">
        <v>399</v>
      </c>
      <c r="E34" s="2"/>
      <c r="F34" s="1">
        <v>2614</v>
      </c>
      <c r="G34" s="1">
        <v>1759</v>
      </c>
      <c r="H34" s="2">
        <v>77</v>
      </c>
      <c r="I34" s="1">
        <v>135063</v>
      </c>
      <c r="J34" s="1">
        <v>26232</v>
      </c>
      <c r="K34" s="7"/>
      <c r="L34" s="8"/>
      <c r="M34" s="26">
        <f t="shared" si="9"/>
        <v>4.4059187279151944E-2</v>
      </c>
      <c r="N34" s="4">
        <f t="shared" si="10"/>
        <v>26600</v>
      </c>
      <c r="O34" s="5">
        <f t="shared" si="11"/>
        <v>0.90172932330827071</v>
      </c>
      <c r="P34" s="5"/>
      <c r="Q34" s="22">
        <f t="shared" si="12"/>
        <v>3990</v>
      </c>
      <c r="R34" s="22">
        <f t="shared" si="13"/>
        <v>15960</v>
      </c>
      <c r="S34" s="22">
        <f t="shared" si="14"/>
        <v>6650</v>
      </c>
      <c r="T34" s="22">
        <f t="shared" si="15"/>
        <v>3325</v>
      </c>
      <c r="U34" s="22">
        <f t="shared" si="16"/>
        <v>399</v>
      </c>
      <c r="V34" s="19">
        <f t="shared" si="17"/>
        <v>26201</v>
      </c>
    </row>
    <row r="35" spans="1:22" ht="15" thickBot="1" x14ac:dyDescent="0.4">
      <c r="A35" s="3" t="s">
        <v>45</v>
      </c>
      <c r="B35" s="1">
        <v>8353</v>
      </c>
      <c r="C35" s="63">
        <v>12</v>
      </c>
      <c r="D35" s="2">
        <v>199</v>
      </c>
      <c r="E35" s="2"/>
      <c r="F35" s="1">
        <v>5550</v>
      </c>
      <c r="G35" s="1">
        <v>2867</v>
      </c>
      <c r="H35" s="2">
        <v>68</v>
      </c>
      <c r="I35" s="1">
        <v>66990</v>
      </c>
      <c r="J35" s="1">
        <v>22994</v>
      </c>
      <c r="K35" s="7"/>
      <c r="L35" s="8"/>
      <c r="M35" s="26">
        <f t="shared" si="9"/>
        <v>2.382377588890219E-2</v>
      </c>
      <c r="N35" s="4">
        <f t="shared" si="10"/>
        <v>13266.666666666668</v>
      </c>
      <c r="O35" s="5">
        <f t="shared" si="11"/>
        <v>0.58165829145728642</v>
      </c>
      <c r="P35" s="5"/>
      <c r="Q35" s="22">
        <f t="shared" si="12"/>
        <v>1990</v>
      </c>
      <c r="R35" s="22">
        <f t="shared" si="13"/>
        <v>7960</v>
      </c>
      <c r="S35" s="22">
        <f t="shared" si="14"/>
        <v>3316.666666666667</v>
      </c>
      <c r="T35" s="22">
        <f t="shared" si="15"/>
        <v>1658.3333333333335</v>
      </c>
      <c r="U35" s="22">
        <f t="shared" si="16"/>
        <v>199</v>
      </c>
      <c r="V35" s="19">
        <f t="shared" si="17"/>
        <v>13067.666666666668</v>
      </c>
    </row>
    <row r="36" spans="1:22" ht="15" thickBot="1" x14ac:dyDescent="0.4">
      <c r="A36" s="3" t="s">
        <v>38</v>
      </c>
      <c r="B36" s="1">
        <v>8069</v>
      </c>
      <c r="C36" s="2"/>
      <c r="D36" s="2">
        <v>366</v>
      </c>
      <c r="E36" s="2"/>
      <c r="F36" s="1">
        <v>4877</v>
      </c>
      <c r="G36" s="1">
        <v>1806</v>
      </c>
      <c r="H36" s="2">
        <v>82</v>
      </c>
      <c r="I36" s="1">
        <v>145238</v>
      </c>
      <c r="J36" s="1">
        <v>32509</v>
      </c>
      <c r="K36" s="8"/>
      <c r="L36" s="8"/>
      <c r="M36" s="26">
        <f t="shared" si="9"/>
        <v>4.5358780518031973E-2</v>
      </c>
      <c r="N36" s="4">
        <f t="shared" si="10"/>
        <v>24400</v>
      </c>
      <c r="O36" s="5">
        <f t="shared" si="11"/>
        <v>0.80012295081967211</v>
      </c>
      <c r="P36" s="5"/>
      <c r="Q36" s="22">
        <f t="shared" si="12"/>
        <v>3660</v>
      </c>
      <c r="R36" s="22">
        <f t="shared" si="13"/>
        <v>14640</v>
      </c>
      <c r="S36" s="22">
        <f t="shared" si="14"/>
        <v>6100</v>
      </c>
      <c r="T36" s="22">
        <f t="shared" si="15"/>
        <v>3050</v>
      </c>
      <c r="U36" s="22">
        <f t="shared" si="16"/>
        <v>366</v>
      </c>
      <c r="V36" s="19">
        <f t="shared" si="17"/>
        <v>24034</v>
      </c>
    </row>
    <row r="37" spans="1:22" ht="15" thickBot="1" x14ac:dyDescent="0.4">
      <c r="A37" s="3" t="s">
        <v>43</v>
      </c>
      <c r="B37" s="1">
        <v>8037</v>
      </c>
      <c r="C37" s="2"/>
      <c r="D37" s="2">
        <v>304</v>
      </c>
      <c r="E37" s="2"/>
      <c r="F37" s="1">
        <v>4188</v>
      </c>
      <c r="G37" s="1">
        <v>8254</v>
      </c>
      <c r="H37" s="2">
        <v>312</v>
      </c>
      <c r="I37" s="1">
        <v>42458</v>
      </c>
      <c r="J37" s="1">
        <v>43602</v>
      </c>
      <c r="K37" s="8"/>
      <c r="L37" s="8"/>
      <c r="M37" s="26">
        <f t="shared" si="9"/>
        <v>3.7825059101654845E-2</v>
      </c>
      <c r="N37" s="4">
        <f t="shared" si="10"/>
        <v>20266.666666666668</v>
      </c>
      <c r="O37" s="5">
        <f t="shared" si="11"/>
        <v>0.79335526315789473</v>
      </c>
      <c r="P37" s="5"/>
      <c r="Q37" s="22">
        <f t="shared" si="12"/>
        <v>3040</v>
      </c>
      <c r="R37" s="22">
        <f t="shared" si="13"/>
        <v>12160</v>
      </c>
      <c r="S37" s="22">
        <f t="shared" si="14"/>
        <v>5066.666666666667</v>
      </c>
      <c r="T37" s="22">
        <f t="shared" si="15"/>
        <v>2533.3333333333335</v>
      </c>
      <c r="U37" s="22">
        <f t="shared" si="16"/>
        <v>304</v>
      </c>
      <c r="V37" s="19">
        <f t="shared" si="17"/>
        <v>19962.666666666668</v>
      </c>
    </row>
    <row r="38" spans="1:22" ht="15" thickBot="1" x14ac:dyDescent="0.4">
      <c r="A38" s="3" t="s">
        <v>28</v>
      </c>
      <c r="B38" s="1">
        <v>7518</v>
      </c>
      <c r="C38" s="2"/>
      <c r="D38" s="2">
        <v>88</v>
      </c>
      <c r="E38" s="2"/>
      <c r="F38" s="1">
        <v>3247</v>
      </c>
      <c r="G38" s="1">
        <v>2345</v>
      </c>
      <c r="H38" s="2">
        <v>27</v>
      </c>
      <c r="I38" s="1">
        <v>174022</v>
      </c>
      <c r="J38" s="1">
        <v>54281</v>
      </c>
      <c r="K38" s="8"/>
      <c r="L38" s="8"/>
      <c r="M38" s="26">
        <f t="shared" si="9"/>
        <v>1.1705240755520084E-2</v>
      </c>
      <c r="N38" s="4">
        <f t="shared" si="10"/>
        <v>5866.666666666667</v>
      </c>
      <c r="O38" s="5">
        <f t="shared" si="11"/>
        <v>0.44653409090909096</v>
      </c>
      <c r="P38" s="5"/>
      <c r="Q38" s="22">
        <f t="shared" si="12"/>
        <v>880</v>
      </c>
      <c r="R38" s="22">
        <f t="shared" si="13"/>
        <v>3520</v>
      </c>
      <c r="S38" s="22">
        <f t="shared" si="14"/>
        <v>1466.6666666666667</v>
      </c>
      <c r="T38" s="22">
        <f t="shared" si="15"/>
        <v>733.33333333333337</v>
      </c>
      <c r="U38" s="22">
        <f t="shared" si="16"/>
        <v>88</v>
      </c>
      <c r="V38" s="19">
        <f t="shared" si="17"/>
        <v>5778.666666666667</v>
      </c>
    </row>
    <row r="39" spans="1:22" ht="21.5" thickBot="1" x14ac:dyDescent="0.4">
      <c r="A39" s="3" t="s">
        <v>63</v>
      </c>
      <c r="B39" s="1">
        <v>7434</v>
      </c>
      <c r="C39" s="2"/>
      <c r="D39" s="2">
        <v>400</v>
      </c>
      <c r="E39" s="2"/>
      <c r="F39" s="1">
        <v>5994</v>
      </c>
      <c r="G39" s="1">
        <v>10533</v>
      </c>
      <c r="H39" s="2">
        <v>567</v>
      </c>
      <c r="I39" s="1">
        <v>39374</v>
      </c>
      <c r="J39" s="1">
        <v>55790</v>
      </c>
      <c r="K39" s="8"/>
      <c r="L39" s="8"/>
      <c r="M39" s="26">
        <f t="shared" si="9"/>
        <v>5.3806833467850416E-2</v>
      </c>
      <c r="N39" s="4">
        <f t="shared" si="10"/>
        <v>26666.666666666668</v>
      </c>
      <c r="O39" s="5">
        <f t="shared" si="11"/>
        <v>0.77522500000000005</v>
      </c>
      <c r="P39" s="5"/>
      <c r="Q39" s="22">
        <f t="shared" si="12"/>
        <v>4000</v>
      </c>
      <c r="R39" s="22">
        <f t="shared" si="13"/>
        <v>16000</v>
      </c>
      <c r="S39" s="22">
        <f t="shared" si="14"/>
        <v>6666.666666666667</v>
      </c>
      <c r="T39" s="22">
        <f t="shared" si="15"/>
        <v>3333.3333333333335</v>
      </c>
      <c r="U39" s="22">
        <f t="shared" si="16"/>
        <v>400</v>
      </c>
      <c r="V39" s="19">
        <f t="shared" si="17"/>
        <v>26266.666666666668</v>
      </c>
    </row>
    <row r="40" spans="1:22" ht="15" thickBot="1" x14ac:dyDescent="0.4">
      <c r="A40" s="3" t="s">
        <v>31</v>
      </c>
      <c r="B40" s="1">
        <v>7046</v>
      </c>
      <c r="C40" s="2"/>
      <c r="D40" s="2">
        <v>373</v>
      </c>
      <c r="E40" s="2"/>
      <c r="F40" s="1">
        <v>1634</v>
      </c>
      <c r="G40" s="1">
        <v>2288</v>
      </c>
      <c r="H40" s="2">
        <v>121</v>
      </c>
      <c r="I40" s="1">
        <v>103703</v>
      </c>
      <c r="J40" s="1">
        <v>33668</v>
      </c>
      <c r="K40" s="7"/>
      <c r="L40" s="8"/>
      <c r="M40" s="26">
        <f t="shared" si="9"/>
        <v>5.2937837070678402E-2</v>
      </c>
      <c r="N40" s="4">
        <f t="shared" si="10"/>
        <v>24866.666666666668</v>
      </c>
      <c r="O40" s="5">
        <f t="shared" si="11"/>
        <v>0.93428954423592492</v>
      </c>
      <c r="P40" s="5"/>
      <c r="Q40" s="22">
        <f t="shared" si="12"/>
        <v>3730</v>
      </c>
      <c r="R40" s="22">
        <f t="shared" si="13"/>
        <v>14920</v>
      </c>
      <c r="S40" s="22">
        <f t="shared" si="14"/>
        <v>6216.666666666667</v>
      </c>
      <c r="T40" s="22">
        <f t="shared" si="15"/>
        <v>3108.3333333333335</v>
      </c>
      <c r="U40" s="22">
        <f t="shared" si="16"/>
        <v>373</v>
      </c>
      <c r="V40" s="19">
        <f t="shared" si="17"/>
        <v>24493.666666666668</v>
      </c>
    </row>
    <row r="41" spans="1:22" ht="15" thickBot="1" x14ac:dyDescent="0.4">
      <c r="A41" s="3" t="s">
        <v>44</v>
      </c>
      <c r="B41" s="1">
        <v>6192</v>
      </c>
      <c r="C41" s="2"/>
      <c r="D41" s="2">
        <v>276</v>
      </c>
      <c r="E41" s="2"/>
      <c r="F41" s="1">
        <v>4034</v>
      </c>
      <c r="G41" s="1">
        <v>2953</v>
      </c>
      <c r="H41" s="2">
        <v>132</v>
      </c>
      <c r="I41" s="1">
        <v>142246</v>
      </c>
      <c r="J41" s="1">
        <v>67839</v>
      </c>
      <c r="K41" s="7"/>
      <c r="L41" s="8"/>
      <c r="M41" s="26">
        <f t="shared" si="9"/>
        <v>4.4573643410852716E-2</v>
      </c>
      <c r="N41" s="4">
        <f t="shared" si="10"/>
        <v>18400</v>
      </c>
      <c r="O41" s="5">
        <f t="shared" si="11"/>
        <v>0.7807608695652174</v>
      </c>
      <c r="P41" s="5"/>
      <c r="Q41" s="22">
        <f t="shared" si="12"/>
        <v>2760</v>
      </c>
      <c r="R41" s="22">
        <f t="shared" si="13"/>
        <v>11040</v>
      </c>
      <c r="S41" s="22">
        <f t="shared" si="14"/>
        <v>4600</v>
      </c>
      <c r="T41" s="22">
        <f t="shared" si="15"/>
        <v>2300</v>
      </c>
      <c r="U41" s="22">
        <f t="shared" si="16"/>
        <v>276</v>
      </c>
      <c r="V41" s="19">
        <f t="shared" si="17"/>
        <v>18124</v>
      </c>
    </row>
    <row r="42" spans="1:22" ht="15" thickBot="1" x14ac:dyDescent="0.4">
      <c r="A42" s="3" t="s">
        <v>46</v>
      </c>
      <c r="B42" s="1">
        <v>5489</v>
      </c>
      <c r="C42" s="2"/>
      <c r="D42" s="2">
        <v>294</v>
      </c>
      <c r="E42" s="2"/>
      <c r="F42" s="1">
        <v>1060</v>
      </c>
      <c r="G42" s="1">
        <v>1387</v>
      </c>
      <c r="H42" s="2">
        <v>74</v>
      </c>
      <c r="I42" s="1">
        <v>123560</v>
      </c>
      <c r="J42" s="1">
        <v>31226</v>
      </c>
      <c r="K42" s="7"/>
      <c r="L42" s="8"/>
      <c r="M42" s="26">
        <f t="shared" si="9"/>
        <v>5.3561668792129716E-2</v>
      </c>
      <c r="N42" s="4">
        <f t="shared" si="10"/>
        <v>19600</v>
      </c>
      <c r="O42" s="5">
        <f t="shared" si="11"/>
        <v>0.94591836734693879</v>
      </c>
      <c r="P42" s="5"/>
      <c r="Q42" s="22">
        <f t="shared" si="12"/>
        <v>2940</v>
      </c>
      <c r="R42" s="22">
        <f t="shared" si="13"/>
        <v>11760</v>
      </c>
      <c r="S42" s="22">
        <f t="shared" si="14"/>
        <v>4900</v>
      </c>
      <c r="T42" s="22">
        <f t="shared" si="15"/>
        <v>2450</v>
      </c>
      <c r="U42" s="22">
        <f t="shared" si="16"/>
        <v>294</v>
      </c>
      <c r="V42" s="19">
        <f t="shared" si="17"/>
        <v>19306</v>
      </c>
    </row>
    <row r="43" spans="1:22" ht="15" thickBot="1" x14ac:dyDescent="0.4">
      <c r="A43" s="3" t="s">
        <v>34</v>
      </c>
      <c r="B43" s="1">
        <v>4923</v>
      </c>
      <c r="C43" s="2"/>
      <c r="D43" s="2">
        <v>102</v>
      </c>
      <c r="E43" s="2"/>
      <c r="F43" s="1">
        <v>1176</v>
      </c>
      <c r="G43" s="1">
        <v>1631</v>
      </c>
      <c r="H43" s="2">
        <v>34</v>
      </c>
      <c r="I43" s="1">
        <v>93701</v>
      </c>
      <c r="J43" s="1">
        <v>31049</v>
      </c>
      <c r="K43" s="8"/>
      <c r="L43" s="8"/>
      <c r="M43" s="26">
        <f t="shared" si="9"/>
        <v>2.0719073735527116E-2</v>
      </c>
      <c r="N43" s="4">
        <f t="shared" si="10"/>
        <v>6800</v>
      </c>
      <c r="O43" s="5">
        <f t="shared" si="11"/>
        <v>0.82705882352941174</v>
      </c>
      <c r="P43" s="5"/>
      <c r="Q43" s="22">
        <f t="shared" si="12"/>
        <v>1020</v>
      </c>
      <c r="R43" s="22">
        <f t="shared" si="13"/>
        <v>4080</v>
      </c>
      <c r="S43" s="22">
        <f t="shared" si="14"/>
        <v>1700</v>
      </c>
      <c r="T43" s="22">
        <f t="shared" si="15"/>
        <v>850</v>
      </c>
      <c r="U43" s="22">
        <f t="shared" si="16"/>
        <v>102</v>
      </c>
      <c r="V43" s="19">
        <f t="shared" si="17"/>
        <v>6698</v>
      </c>
    </row>
    <row r="44" spans="1:22" ht="15" thickBot="1" x14ac:dyDescent="0.4">
      <c r="A44" s="3" t="s">
        <v>54</v>
      </c>
      <c r="B44" s="1">
        <v>4085</v>
      </c>
      <c r="C44" s="2"/>
      <c r="D44" s="2">
        <v>46</v>
      </c>
      <c r="E44" s="2"/>
      <c r="F44" s="1">
        <v>1255</v>
      </c>
      <c r="G44" s="1">
        <v>4618</v>
      </c>
      <c r="H44" s="2">
        <v>52</v>
      </c>
      <c r="I44" s="1">
        <v>29045</v>
      </c>
      <c r="J44" s="1">
        <v>32832</v>
      </c>
      <c r="K44" s="8"/>
      <c r="L44" s="8"/>
      <c r="M44" s="25"/>
      <c r="N44" s="4">
        <f t="shared" si="10"/>
        <v>3066.666666666667</v>
      </c>
      <c r="O44" s="5">
        <f t="shared" si="11"/>
        <v>0.59076086956521745</v>
      </c>
      <c r="P44" s="5"/>
      <c r="Q44" s="22">
        <f>Q41*$N44</f>
        <v>8464000</v>
      </c>
      <c r="R44" s="22">
        <f>R41*$N44</f>
        <v>33856000</v>
      </c>
      <c r="S44" s="22">
        <f>S41*$N44</f>
        <v>14106666.666666668</v>
      </c>
      <c r="T44" s="22">
        <f>T41*$N44</f>
        <v>7053333.333333334</v>
      </c>
      <c r="U44" s="22">
        <f>U41*$N44</f>
        <v>846400.00000000012</v>
      </c>
    </row>
    <row r="45" spans="1:22" ht="15" thickBot="1" x14ac:dyDescent="0.4">
      <c r="A45" s="3" t="s">
        <v>37</v>
      </c>
      <c r="B45" s="1">
        <v>3726</v>
      </c>
      <c r="C45" s="2"/>
      <c r="D45" s="2">
        <v>140</v>
      </c>
      <c r="E45" s="2"/>
      <c r="F45" s="1">
        <v>2180</v>
      </c>
      <c r="G45" s="2">
        <v>883</v>
      </c>
      <c r="H45" s="2">
        <v>33</v>
      </c>
      <c r="I45" s="1">
        <v>99630</v>
      </c>
      <c r="J45" s="1">
        <v>23622</v>
      </c>
      <c r="K45" s="7"/>
      <c r="L45" s="8"/>
      <c r="M45" s="24"/>
      <c r="N45" s="4"/>
      <c r="O45" s="5"/>
      <c r="P45" s="5"/>
    </row>
    <row r="46" spans="1:22" ht="15" thickBot="1" x14ac:dyDescent="0.4">
      <c r="A46" s="3" t="s">
        <v>42</v>
      </c>
      <c r="B46" s="1">
        <v>3721</v>
      </c>
      <c r="C46" s="2"/>
      <c r="D46" s="2">
        <v>182</v>
      </c>
      <c r="E46" s="2"/>
      <c r="F46" s="1">
        <v>2264</v>
      </c>
      <c r="G46" s="1">
        <v>2737</v>
      </c>
      <c r="H46" s="2">
        <v>134</v>
      </c>
      <c r="I46" s="1">
        <v>57505</v>
      </c>
      <c r="J46" s="1">
        <v>42292</v>
      </c>
      <c r="K46" s="8"/>
      <c r="L46" s="8"/>
    </row>
    <row r="47" spans="1:22" ht="15" thickBot="1" x14ac:dyDescent="0.4">
      <c r="A47" s="3" t="s">
        <v>49</v>
      </c>
      <c r="B47" s="1">
        <v>2476</v>
      </c>
      <c r="C47" s="2"/>
      <c r="D47" s="2">
        <v>77</v>
      </c>
      <c r="E47" s="2"/>
      <c r="F47" s="1">
        <v>1020</v>
      </c>
      <c r="G47" s="1">
        <v>1386</v>
      </c>
      <c r="H47" s="2">
        <v>43</v>
      </c>
      <c r="I47" s="1">
        <v>37847</v>
      </c>
      <c r="J47" s="1">
        <v>21178</v>
      </c>
      <c r="K47" s="7"/>
      <c r="L47" s="8"/>
    </row>
    <row r="48" spans="1:22" ht="15" thickBot="1" x14ac:dyDescent="0.4">
      <c r="A48" s="3" t="s">
        <v>53</v>
      </c>
      <c r="B48" s="1">
        <v>1994</v>
      </c>
      <c r="C48" s="2"/>
      <c r="D48" s="2">
        <v>45</v>
      </c>
      <c r="E48" s="2"/>
      <c r="F48" s="2">
        <v>680</v>
      </c>
      <c r="G48" s="1">
        <v>2617</v>
      </c>
      <c r="H48" s="2">
        <v>59</v>
      </c>
      <c r="I48" s="1">
        <v>57731</v>
      </c>
      <c r="J48" s="1">
        <v>75756</v>
      </c>
      <c r="K48" s="8"/>
      <c r="L48" s="8"/>
    </row>
    <row r="49" spans="1:12" ht="15" thickBot="1" x14ac:dyDescent="0.4">
      <c r="A49" s="3" t="s">
        <v>39</v>
      </c>
      <c r="B49" s="1">
        <v>1741</v>
      </c>
      <c r="C49" s="2"/>
      <c r="D49" s="2">
        <v>73</v>
      </c>
      <c r="E49" s="2"/>
      <c r="F49" s="2">
        <v>580</v>
      </c>
      <c r="G49" s="1">
        <v>1295</v>
      </c>
      <c r="H49" s="2">
        <v>54</v>
      </c>
      <c r="I49" s="1">
        <v>33035</v>
      </c>
      <c r="J49" s="1">
        <v>24576</v>
      </c>
      <c r="K49" s="7"/>
      <c r="L49" s="8"/>
    </row>
    <row r="50" spans="1:12" ht="15" thickBot="1" x14ac:dyDescent="0.4">
      <c r="A50" s="3" t="s">
        <v>56</v>
      </c>
      <c r="B50" s="1">
        <v>1514</v>
      </c>
      <c r="C50" s="2"/>
      <c r="D50" s="2">
        <v>68</v>
      </c>
      <c r="E50" s="2"/>
      <c r="F50" s="2">
        <v>496</v>
      </c>
      <c r="G50" s="2">
        <v>845</v>
      </c>
      <c r="H50" s="2">
        <v>38</v>
      </c>
      <c r="I50" s="1">
        <v>78611</v>
      </c>
      <c r="J50" s="1">
        <v>43864</v>
      </c>
      <c r="K50" s="8"/>
      <c r="L50" s="8"/>
    </row>
    <row r="51" spans="1:12" ht="15" thickBot="1" x14ac:dyDescent="0.4">
      <c r="A51" s="3" t="s">
        <v>48</v>
      </c>
      <c r="B51" s="2">
        <v>944</v>
      </c>
      <c r="C51" s="2"/>
      <c r="D51" s="2">
        <v>54</v>
      </c>
      <c r="E51" s="2"/>
      <c r="F51" s="2">
        <v>70</v>
      </c>
      <c r="G51" s="1">
        <v>1513</v>
      </c>
      <c r="H51" s="2">
        <v>87</v>
      </c>
      <c r="I51" s="1">
        <v>24591</v>
      </c>
      <c r="J51" s="1">
        <v>39409</v>
      </c>
      <c r="K51" s="8"/>
      <c r="L51" s="8"/>
    </row>
    <row r="52" spans="1:12" ht="15" thickBot="1" x14ac:dyDescent="0.4">
      <c r="A52" s="3" t="s">
        <v>55</v>
      </c>
      <c r="B52" s="2">
        <v>776</v>
      </c>
      <c r="C52" s="2"/>
      <c r="D52" s="2">
        <v>10</v>
      </c>
      <c r="E52" s="2"/>
      <c r="F52" s="2">
        <v>238</v>
      </c>
      <c r="G52" s="1">
        <v>1341</v>
      </c>
      <c r="H52" s="2">
        <v>17</v>
      </c>
      <c r="I52" s="1">
        <v>17661</v>
      </c>
      <c r="J52" s="1">
        <v>30515</v>
      </c>
      <c r="K52" s="7"/>
      <c r="L52" s="8"/>
    </row>
    <row r="53" spans="1:12" ht="15" thickBot="1" x14ac:dyDescent="0.4">
      <c r="A53" s="3" t="s">
        <v>47</v>
      </c>
      <c r="B53" s="2">
        <v>641</v>
      </c>
      <c r="C53" s="2"/>
      <c r="D53" s="2">
        <v>17</v>
      </c>
      <c r="E53" s="2"/>
      <c r="F53" s="2">
        <v>46</v>
      </c>
      <c r="G53" s="2">
        <v>453</v>
      </c>
      <c r="H53" s="2">
        <v>12</v>
      </c>
      <c r="I53" s="1">
        <v>45023</v>
      </c>
      <c r="J53" s="1">
        <v>31799</v>
      </c>
      <c r="K53" s="7"/>
      <c r="L53" s="8"/>
    </row>
    <row r="54" spans="1:12" ht="15" thickBot="1" x14ac:dyDescent="0.4">
      <c r="A54" s="3" t="s">
        <v>51</v>
      </c>
      <c r="B54" s="2">
        <v>471</v>
      </c>
      <c r="C54" s="2"/>
      <c r="D54" s="2">
        <v>16</v>
      </c>
      <c r="E54" s="2"/>
      <c r="F54" s="2">
        <v>18</v>
      </c>
      <c r="G54" s="2">
        <v>441</v>
      </c>
      <c r="H54" s="2">
        <v>15</v>
      </c>
      <c r="I54" s="1">
        <v>28950</v>
      </c>
      <c r="J54" s="1">
        <v>27087</v>
      </c>
      <c r="K54" s="7"/>
      <c r="L54" s="8"/>
    </row>
    <row r="55" spans="1:12" ht="15" thickBot="1" x14ac:dyDescent="0.4">
      <c r="A55" s="3" t="s">
        <v>52</v>
      </c>
      <c r="B55" s="2">
        <v>399</v>
      </c>
      <c r="C55" s="2"/>
      <c r="D55" s="2">
        <v>10</v>
      </c>
      <c r="E55" s="2"/>
      <c r="F55" s="2">
        <v>41</v>
      </c>
      <c r="G55" s="2">
        <v>545</v>
      </c>
      <c r="H55" s="2">
        <v>14</v>
      </c>
      <c r="I55" s="1">
        <v>36380</v>
      </c>
      <c r="J55" s="1">
        <v>49730</v>
      </c>
      <c r="K55" s="8"/>
      <c r="L55" s="8"/>
    </row>
    <row r="56" spans="1:12" ht="15" thickBot="1" x14ac:dyDescent="0.4">
      <c r="A56" s="3" t="s">
        <v>64</v>
      </c>
      <c r="B56" s="2">
        <v>154</v>
      </c>
      <c r="C56" s="2"/>
      <c r="D56" s="2">
        <v>5</v>
      </c>
      <c r="E56" s="2"/>
      <c r="F56" s="2">
        <v>18</v>
      </c>
      <c r="G56" s="2"/>
      <c r="H56" s="2"/>
      <c r="I56" s="1">
        <v>4920</v>
      </c>
      <c r="J56" s="2"/>
      <c r="K56" s="8"/>
      <c r="L56" s="7"/>
    </row>
    <row r="57" spans="1:12" ht="21.5" thickBot="1" x14ac:dyDescent="0.4">
      <c r="A57" s="3" t="s">
        <v>67</v>
      </c>
      <c r="B57" s="2">
        <v>21</v>
      </c>
      <c r="C57" s="2"/>
      <c r="D57" s="2">
        <v>2</v>
      </c>
      <c r="E57" s="2"/>
      <c r="F57" s="2">
        <v>6</v>
      </c>
      <c r="G57" s="2"/>
      <c r="H57" s="2"/>
      <c r="I57" s="1">
        <v>3817</v>
      </c>
      <c r="J57" s="2"/>
      <c r="K57" s="7"/>
      <c r="L57" s="7"/>
    </row>
    <row r="58" spans="1:12" ht="15" thickBot="1" x14ac:dyDescent="0.4">
      <c r="A58" s="3" t="s">
        <v>65</v>
      </c>
      <c r="B58" s="1">
        <v>2805</v>
      </c>
      <c r="C58" s="2"/>
      <c r="D58" s="2">
        <v>124</v>
      </c>
      <c r="E58" s="2"/>
      <c r="F58" s="1">
        <v>1935</v>
      </c>
      <c r="G58" s="2">
        <v>828</v>
      </c>
      <c r="H58" s="2">
        <v>37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7" t="s">
        <v>66</v>
      </c>
      <c r="B59" s="58">
        <v>69</v>
      </c>
      <c r="C59" s="58"/>
      <c r="D59" s="58">
        <v>6</v>
      </c>
      <c r="E59" s="58"/>
      <c r="F59" s="58">
        <v>2</v>
      </c>
      <c r="G59" s="58"/>
      <c r="H59" s="58"/>
      <c r="I59" s="59">
        <v>1384</v>
      </c>
      <c r="J59" s="58"/>
      <c r="K59" s="60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26F09600-58F0-4875-B9BE-F3D90873670B}"/>
    <hyperlink ref="A6" r:id="rId2" display="https://www.worldometers.info/coronavirus/usa/new-jersey/" xr:uid="{33402724-E9A9-4BC4-9B41-19C80863CD3D}"/>
    <hyperlink ref="A8" r:id="rId3" display="https://www.worldometers.info/coronavirus/usa/massachusetts/" xr:uid="{82AE611F-608F-4F6C-B910-05DA69FBFA5C}"/>
    <hyperlink ref="A9" r:id="rId4" display="https://www.worldometers.info/coronavirus/usa/california/" xr:uid="{8DF3D706-1824-4A0A-9E4F-BEF884A32EAC}"/>
    <hyperlink ref="A10" r:id="rId5" display="https://www.worldometers.info/coronavirus/usa/pennsylvania/" xr:uid="{5D8E8177-32B9-4D70-A316-02C64D6DE0FD}"/>
    <hyperlink ref="A12" r:id="rId6" display="https://www.worldometers.info/coronavirus/usa/texas/" xr:uid="{36D1F806-E1AC-476C-8518-F4C28DF8501D}"/>
    <hyperlink ref="A13" r:id="rId7" display="https://www.worldometers.info/coronavirus/usa/florida/" xr:uid="{F2CCE7CE-1B56-437B-A849-A439B383068E}"/>
    <hyperlink ref="A17" r:id="rId8" display="https://www.worldometers.info/coronavirus/usa/louisiana/" xr:uid="{0D4E74F2-A7F2-4322-AB41-5B9CF92C3A72}"/>
    <hyperlink ref="A19" r:id="rId9" display="https://www.worldometers.info/coronavirus/usa/ohio/" xr:uid="{DE61A990-C680-44B3-B722-B2CE358B5BBD}"/>
    <hyperlink ref="A23" r:id="rId10" display="https://www.worldometers.info/coronavirus/usa/washington/" xr:uid="{B5E523B7-C8CB-42D3-8610-55CC42961C49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12701</v>
      </c>
      <c r="C2" s="63">
        <v>325</v>
      </c>
      <c r="D2" s="2">
        <v>508</v>
      </c>
      <c r="E2" s="64">
        <v>4</v>
      </c>
      <c r="F2" s="1">
        <v>12173</v>
      </c>
      <c r="G2" s="1">
        <v>2590</v>
      </c>
      <c r="H2" s="2">
        <v>104</v>
      </c>
      <c r="I2" s="1">
        <v>157566</v>
      </c>
      <c r="J2" s="1">
        <v>32135</v>
      </c>
      <c r="K2" s="44"/>
      <c r="L2" s="51">
        <f>IFERROR(B2/I2,0)</f>
        <v>8.0607491463894496E-2</v>
      </c>
      <c r="M2" s="52">
        <f>IFERROR(H2/G2,0)</f>
        <v>4.0154440154440155E-2</v>
      </c>
      <c r="N2" s="50">
        <f>D2*250</f>
        <v>127000</v>
      </c>
      <c r="O2" s="53">
        <f>ABS(N2-B2)/B2</f>
        <v>8.9992126604204401</v>
      </c>
    </row>
    <row r="3" spans="1:15" ht="14.5" thickBot="1" x14ac:dyDescent="0.35">
      <c r="A3" s="3" t="s">
        <v>52</v>
      </c>
      <c r="B3" s="2">
        <v>399</v>
      </c>
      <c r="C3" s="2"/>
      <c r="D3" s="2">
        <v>10</v>
      </c>
      <c r="E3" s="2"/>
      <c r="F3" s="2">
        <v>41</v>
      </c>
      <c r="G3" s="2">
        <v>545</v>
      </c>
      <c r="H3" s="2">
        <v>14</v>
      </c>
      <c r="I3" s="1">
        <v>36380</v>
      </c>
      <c r="J3" s="1">
        <v>49730</v>
      </c>
      <c r="K3" s="44"/>
      <c r="L3" s="51">
        <f>IFERROR(B3/I3,0)</f>
        <v>1.0967564595931831E-2</v>
      </c>
      <c r="M3" s="52">
        <f>IFERROR(H3/G3,0)</f>
        <v>2.5688073394495414E-2</v>
      </c>
      <c r="N3" s="50">
        <f>D3*250</f>
        <v>2500</v>
      </c>
      <c r="O3" s="53">
        <f t="shared" ref="O3:O56" si="0">ABS(N3-B3)/B3</f>
        <v>5.2656641604010028</v>
      </c>
    </row>
    <row r="4" spans="1:15" ht="14.5" thickBot="1" x14ac:dyDescent="0.35">
      <c r="A4" s="3" t="s">
        <v>33</v>
      </c>
      <c r="B4" s="1">
        <v>14566</v>
      </c>
      <c r="C4" s="2"/>
      <c r="D4" s="2">
        <v>704</v>
      </c>
      <c r="E4" s="2"/>
      <c r="F4" s="1">
        <v>13792</v>
      </c>
      <c r="G4" s="1">
        <v>2001</v>
      </c>
      <c r="H4" s="2">
        <v>97</v>
      </c>
      <c r="I4" s="1">
        <v>220612</v>
      </c>
      <c r="J4" s="1">
        <v>30309</v>
      </c>
      <c r="K4" s="44"/>
      <c r="L4" s="51">
        <f>IFERROR(B4/I4,0)</f>
        <v>6.6025420194731024E-2</v>
      </c>
      <c r="M4" s="52">
        <f>IFERROR(H4/G4,0)</f>
        <v>4.847576211894053E-2</v>
      </c>
      <c r="N4" s="50">
        <f>D4*250</f>
        <v>176000</v>
      </c>
      <c r="O4" s="53">
        <f t="shared" si="0"/>
        <v>11.082932857339008</v>
      </c>
    </row>
    <row r="5" spans="1:15" ht="12.5" customHeight="1" thickBot="1" x14ac:dyDescent="0.35">
      <c r="A5" s="3" t="s">
        <v>34</v>
      </c>
      <c r="B5" s="1">
        <v>4923</v>
      </c>
      <c r="C5" s="2"/>
      <c r="D5" s="2">
        <v>102</v>
      </c>
      <c r="E5" s="2"/>
      <c r="F5" s="1">
        <v>1176</v>
      </c>
      <c r="G5" s="1">
        <v>1631</v>
      </c>
      <c r="H5" s="2">
        <v>34</v>
      </c>
      <c r="I5" s="1">
        <v>93701</v>
      </c>
      <c r="J5" s="1">
        <v>31049</v>
      </c>
      <c r="K5" s="44"/>
      <c r="L5" s="51">
        <f>IFERROR(B5/I5,0)</f>
        <v>5.2539460624753204E-2</v>
      </c>
      <c r="M5" s="52">
        <f>IFERROR(H5/G5,0)</f>
        <v>2.0846106683016553E-2</v>
      </c>
      <c r="N5" s="50">
        <f>D5*250</f>
        <v>25500</v>
      </c>
      <c r="O5" s="53">
        <f t="shared" si="0"/>
        <v>4.1797684338817795</v>
      </c>
    </row>
    <row r="6" spans="1:15" ht="15" thickBot="1" x14ac:dyDescent="0.35">
      <c r="A6" s="46" t="s">
        <v>10</v>
      </c>
      <c r="B6" s="1">
        <v>83804</v>
      </c>
      <c r="C6" s="2"/>
      <c r="D6" s="1">
        <v>3425</v>
      </c>
      <c r="E6" s="2"/>
      <c r="F6" s="1">
        <v>65358</v>
      </c>
      <c r="G6" s="1">
        <v>2121</v>
      </c>
      <c r="H6" s="2">
        <v>87</v>
      </c>
      <c r="I6" s="1">
        <v>1395772</v>
      </c>
      <c r="J6" s="1">
        <v>35325</v>
      </c>
      <c r="K6" s="44"/>
      <c r="L6" s="51">
        <f>IFERROR(B6/I6,0)</f>
        <v>6.0041324800898715E-2</v>
      </c>
      <c r="M6" s="52">
        <f>IFERROR(H6/G6,0)</f>
        <v>4.1018387553041019E-2</v>
      </c>
      <c r="N6" s="50">
        <f>D6*250</f>
        <v>856250</v>
      </c>
      <c r="O6" s="53">
        <f t="shared" si="0"/>
        <v>9.2172927306572472</v>
      </c>
    </row>
    <row r="7" spans="1:15" ht="14.5" thickBot="1" x14ac:dyDescent="0.35">
      <c r="A7" s="3" t="s">
        <v>18</v>
      </c>
      <c r="B7" s="1">
        <v>22482</v>
      </c>
      <c r="C7" s="2"/>
      <c r="D7" s="1">
        <v>1257</v>
      </c>
      <c r="E7" s="2"/>
      <c r="F7" s="1">
        <v>19734</v>
      </c>
      <c r="G7" s="1">
        <v>3904</v>
      </c>
      <c r="H7" s="2">
        <v>218</v>
      </c>
      <c r="I7" s="1">
        <v>131837</v>
      </c>
      <c r="J7" s="1">
        <v>22893</v>
      </c>
      <c r="K7" s="44"/>
      <c r="L7" s="51">
        <f>IFERROR(B7/I7,0)</f>
        <v>0.17052875899785341</v>
      </c>
      <c r="M7" s="52">
        <f>IFERROR(H7/G7,0)</f>
        <v>5.5840163934426229E-2</v>
      </c>
      <c r="N7" s="50">
        <f>D7*250</f>
        <v>314250</v>
      </c>
      <c r="O7" s="53">
        <f t="shared" si="0"/>
        <v>12.977848945823325</v>
      </c>
    </row>
    <row r="8" spans="1:15" ht="14.5" thickBot="1" x14ac:dyDescent="0.35">
      <c r="A8" s="3" t="s">
        <v>23</v>
      </c>
      <c r="B8" s="1">
        <v>38430</v>
      </c>
      <c r="C8" s="2"/>
      <c r="D8" s="1">
        <v>3472</v>
      </c>
      <c r="E8" s="2"/>
      <c r="F8" s="1">
        <v>28694</v>
      </c>
      <c r="G8" s="1">
        <v>10779</v>
      </c>
      <c r="H8" s="2">
        <v>974</v>
      </c>
      <c r="I8" s="1">
        <v>185520</v>
      </c>
      <c r="J8" s="1">
        <v>52035</v>
      </c>
      <c r="K8" s="44"/>
      <c r="L8" s="51">
        <f>IFERROR(B8/I8,0)</f>
        <v>0.20714747736093145</v>
      </c>
      <c r="M8" s="52">
        <f>IFERROR(H8/G8,0)</f>
        <v>9.0360886909731888E-2</v>
      </c>
      <c r="N8" s="50">
        <f>D8*250</f>
        <v>868000</v>
      </c>
      <c r="O8" s="53">
        <f t="shared" si="0"/>
        <v>21.586520947176684</v>
      </c>
    </row>
    <row r="9" spans="1:15" ht="15" thickBot="1" x14ac:dyDescent="0.35">
      <c r="A9" s="3" t="s">
        <v>43</v>
      </c>
      <c r="B9" s="1">
        <v>8037</v>
      </c>
      <c r="C9" s="2"/>
      <c r="D9" s="2">
        <v>304</v>
      </c>
      <c r="E9" s="2"/>
      <c r="F9" s="1">
        <v>4188</v>
      </c>
      <c r="G9" s="1">
        <v>8254</v>
      </c>
      <c r="H9" s="2">
        <v>312</v>
      </c>
      <c r="I9" s="1">
        <v>42458</v>
      </c>
      <c r="J9" s="1">
        <v>43602</v>
      </c>
      <c r="K9" s="43"/>
      <c r="L9" s="51">
        <f>IFERROR(B9/I9,0)</f>
        <v>0.18929294832540394</v>
      </c>
      <c r="M9" s="52">
        <f>IFERROR(H9/G9,0)</f>
        <v>3.7799854615943783E-2</v>
      </c>
      <c r="N9" s="50">
        <f>D9*250</f>
        <v>76000</v>
      </c>
      <c r="O9" s="53">
        <f t="shared" si="0"/>
        <v>8.456264775413711</v>
      </c>
    </row>
    <row r="10" spans="1:15" ht="15" thickBot="1" x14ac:dyDescent="0.35">
      <c r="A10" s="3" t="s">
        <v>63</v>
      </c>
      <c r="B10" s="1">
        <v>7434</v>
      </c>
      <c r="C10" s="2"/>
      <c r="D10" s="2">
        <v>400</v>
      </c>
      <c r="E10" s="2"/>
      <c r="F10" s="1">
        <v>5994</v>
      </c>
      <c r="G10" s="1">
        <v>10533</v>
      </c>
      <c r="H10" s="2">
        <v>567</v>
      </c>
      <c r="I10" s="1">
        <v>39374</v>
      </c>
      <c r="J10" s="1">
        <v>55790</v>
      </c>
      <c r="K10" s="43"/>
      <c r="L10" s="51">
        <f>IFERROR(B10/I10,0)</f>
        <v>0.18880479504241376</v>
      </c>
      <c r="M10" s="52">
        <f>IFERROR(H10/G10,0)</f>
        <v>5.3830817430931356E-2</v>
      </c>
      <c r="N10" s="50">
        <f>D10*250</f>
        <v>100000</v>
      </c>
      <c r="O10" s="53">
        <f t="shared" si="0"/>
        <v>12.451708366962604</v>
      </c>
    </row>
    <row r="11" spans="1:15" ht="15" thickBot="1" x14ac:dyDescent="0.35">
      <c r="A11" s="46" t="s">
        <v>13</v>
      </c>
      <c r="B11" s="1">
        <v>46944</v>
      </c>
      <c r="C11" s="2"/>
      <c r="D11" s="1">
        <v>2052</v>
      </c>
      <c r="E11" s="2"/>
      <c r="F11" s="1">
        <v>37254</v>
      </c>
      <c r="G11" s="1">
        <v>2186</v>
      </c>
      <c r="H11" s="2">
        <v>96</v>
      </c>
      <c r="I11" s="1">
        <v>717162</v>
      </c>
      <c r="J11" s="1">
        <v>33391</v>
      </c>
      <c r="K11" s="43"/>
      <c r="L11" s="51">
        <f>IFERROR(B11/I11,0)</f>
        <v>6.5458013670551429E-2</v>
      </c>
      <c r="M11" s="52">
        <f>IFERROR(H11/G11,0)</f>
        <v>4.3915827996340348E-2</v>
      </c>
      <c r="N11" s="50">
        <f>D11*250</f>
        <v>513000</v>
      </c>
      <c r="O11" s="53">
        <f t="shared" si="0"/>
        <v>9.9279141104294482</v>
      </c>
    </row>
    <row r="12" spans="1:15" ht="14.5" thickBot="1" x14ac:dyDescent="0.35">
      <c r="A12" s="3" t="s">
        <v>16</v>
      </c>
      <c r="B12" s="1">
        <v>38855</v>
      </c>
      <c r="C12" s="2"/>
      <c r="D12" s="1">
        <v>1675</v>
      </c>
      <c r="E12" s="2"/>
      <c r="F12" s="1">
        <v>36840</v>
      </c>
      <c r="G12" s="1">
        <v>3660</v>
      </c>
      <c r="H12" s="2">
        <v>158</v>
      </c>
      <c r="I12" s="1">
        <v>378156</v>
      </c>
      <c r="J12" s="1">
        <v>35617</v>
      </c>
      <c r="K12" s="44"/>
      <c r="L12" s="51">
        <f>IFERROR(B12/I12,0)</f>
        <v>0.10274860110642169</v>
      </c>
      <c r="M12" s="52">
        <f>IFERROR(H12/G12,0)</f>
        <v>4.3169398907103827E-2</v>
      </c>
      <c r="N12" s="50">
        <f>D12*250</f>
        <v>418750</v>
      </c>
      <c r="O12" s="53">
        <f t="shared" si="0"/>
        <v>9.7772487453352213</v>
      </c>
    </row>
    <row r="13" spans="1:15" ht="15" thickBot="1" x14ac:dyDescent="0.35">
      <c r="A13" s="3" t="s">
        <v>64</v>
      </c>
      <c r="B13" s="2">
        <v>154</v>
      </c>
      <c r="C13" s="2"/>
      <c r="D13" s="2">
        <v>5</v>
      </c>
      <c r="E13" s="2"/>
      <c r="F13" s="2">
        <v>18</v>
      </c>
      <c r="G13" s="2"/>
      <c r="H13" s="2"/>
      <c r="I13" s="1">
        <v>4920</v>
      </c>
      <c r="J13" s="2"/>
      <c r="K13" s="43"/>
      <c r="L13" s="51">
        <f>IFERROR(B13/I13,0)</f>
        <v>3.1300813008130084E-2</v>
      </c>
      <c r="M13" s="52">
        <f>IFERROR(H13/G13,0)</f>
        <v>0</v>
      </c>
      <c r="N13" s="50">
        <f>D13*250</f>
        <v>1250</v>
      </c>
      <c r="O13" s="53">
        <f t="shared" si="0"/>
        <v>7.116883116883117</v>
      </c>
    </row>
    <row r="14" spans="1:15" ht="14.5" thickBot="1" x14ac:dyDescent="0.35">
      <c r="A14" s="3" t="s">
        <v>47</v>
      </c>
      <c r="B14" s="2">
        <v>641</v>
      </c>
      <c r="C14" s="2"/>
      <c r="D14" s="2">
        <v>17</v>
      </c>
      <c r="E14" s="2"/>
      <c r="F14" s="2">
        <v>46</v>
      </c>
      <c r="G14" s="2">
        <v>453</v>
      </c>
      <c r="H14" s="2">
        <v>12</v>
      </c>
      <c r="I14" s="1">
        <v>45023</v>
      </c>
      <c r="J14" s="1">
        <v>31799</v>
      </c>
      <c r="K14" s="44"/>
      <c r="L14" s="51">
        <f>IFERROR(B14/I14,0)</f>
        <v>1.4237167669857628E-2</v>
      </c>
      <c r="M14" s="52">
        <f>IFERROR(H14/G14,0)</f>
        <v>2.6490066225165563E-2</v>
      </c>
      <c r="N14" s="50">
        <f>D14*250</f>
        <v>4250</v>
      </c>
      <c r="O14" s="53">
        <f t="shared" si="0"/>
        <v>5.6302652106084246</v>
      </c>
    </row>
    <row r="15" spans="1:15" ht="14.5" thickBot="1" x14ac:dyDescent="0.35">
      <c r="A15" s="3" t="s">
        <v>49</v>
      </c>
      <c r="B15" s="1">
        <v>2476</v>
      </c>
      <c r="C15" s="2"/>
      <c r="D15" s="2">
        <v>77</v>
      </c>
      <c r="E15" s="2"/>
      <c r="F15" s="1">
        <v>1020</v>
      </c>
      <c r="G15" s="1">
        <v>1386</v>
      </c>
      <c r="H15" s="2">
        <v>43</v>
      </c>
      <c r="I15" s="1">
        <v>37847</v>
      </c>
      <c r="J15" s="1">
        <v>21178</v>
      </c>
      <c r="K15" s="44"/>
      <c r="L15" s="51">
        <f>IFERROR(B15/I15,0)</f>
        <v>6.5421301556266021E-2</v>
      </c>
      <c r="M15" s="52">
        <f>IFERROR(H15/G15,0)</f>
        <v>3.1024531024531024E-2</v>
      </c>
      <c r="N15" s="50">
        <f>D15*250</f>
        <v>19250</v>
      </c>
      <c r="O15" s="53">
        <f t="shared" si="0"/>
        <v>6.774636510500808</v>
      </c>
    </row>
    <row r="16" spans="1:15" ht="14.5" thickBot="1" x14ac:dyDescent="0.35">
      <c r="A16" s="3" t="s">
        <v>12</v>
      </c>
      <c r="B16" s="1">
        <v>98030</v>
      </c>
      <c r="C16" s="2"/>
      <c r="D16" s="1">
        <v>4379</v>
      </c>
      <c r="E16" s="2"/>
      <c r="F16" s="1">
        <v>93540</v>
      </c>
      <c r="G16" s="1">
        <v>7736</v>
      </c>
      <c r="H16" s="2">
        <v>346</v>
      </c>
      <c r="I16" s="1">
        <v>621684</v>
      </c>
      <c r="J16" s="1">
        <v>49060</v>
      </c>
      <c r="K16" s="44"/>
      <c r="L16" s="51">
        <f>IFERROR(B16/I16,0)</f>
        <v>0.15768461147463986</v>
      </c>
      <c r="M16" s="52">
        <f>IFERROR(H16/G16,0)</f>
        <v>4.4725956566701135E-2</v>
      </c>
      <c r="N16" s="50">
        <f>D16*250</f>
        <v>1094750</v>
      </c>
      <c r="O16" s="53">
        <f t="shared" si="0"/>
        <v>10.167499744976027</v>
      </c>
    </row>
    <row r="17" spans="1:15" ht="14.5" thickBot="1" x14ac:dyDescent="0.35">
      <c r="A17" s="3" t="s">
        <v>27</v>
      </c>
      <c r="B17" s="1">
        <v>28705</v>
      </c>
      <c r="C17" s="2"/>
      <c r="D17" s="1">
        <v>1824</v>
      </c>
      <c r="E17" s="2"/>
      <c r="F17" s="1">
        <v>25012</v>
      </c>
      <c r="G17" s="1">
        <v>4264</v>
      </c>
      <c r="H17" s="2">
        <v>271</v>
      </c>
      <c r="I17" s="1">
        <v>189330</v>
      </c>
      <c r="J17" s="1">
        <v>28123</v>
      </c>
      <c r="K17" s="44"/>
      <c r="L17" s="51">
        <f>IFERROR(B17/I17,0)</f>
        <v>0.15161358474621031</v>
      </c>
      <c r="M17" s="52">
        <f>IFERROR(H17/G17,0)</f>
        <v>6.355534709193246E-2</v>
      </c>
      <c r="N17" s="50">
        <f>D17*250</f>
        <v>456000</v>
      </c>
      <c r="O17" s="53">
        <f t="shared" si="0"/>
        <v>14.885734192649364</v>
      </c>
    </row>
    <row r="18" spans="1:15" ht="14.5" thickBot="1" x14ac:dyDescent="0.35">
      <c r="A18" s="3" t="s">
        <v>41</v>
      </c>
      <c r="B18" s="1">
        <v>15447</v>
      </c>
      <c r="C18" s="63">
        <v>98</v>
      </c>
      <c r="D18" s="2">
        <v>380</v>
      </c>
      <c r="E18" s="64">
        <v>5</v>
      </c>
      <c r="F18" s="1">
        <v>6860</v>
      </c>
      <c r="G18" s="1">
        <v>4896</v>
      </c>
      <c r="H18" s="2">
        <v>120</v>
      </c>
      <c r="I18" s="1">
        <v>109274</v>
      </c>
      <c r="J18" s="1">
        <v>34634</v>
      </c>
      <c r="K18" s="44"/>
      <c r="L18" s="51">
        <f>IFERROR(B18/I18,0)</f>
        <v>0.14136025037977928</v>
      </c>
      <c r="M18" s="52">
        <f>IFERROR(H18/G18,0)</f>
        <v>2.4509803921568627E-2</v>
      </c>
      <c r="N18" s="50">
        <f>D18*250</f>
        <v>95000</v>
      </c>
      <c r="O18" s="53">
        <f t="shared" si="0"/>
        <v>5.1500615006150063</v>
      </c>
    </row>
    <row r="19" spans="1:15" ht="14.5" thickBot="1" x14ac:dyDescent="0.35">
      <c r="A19" s="3" t="s">
        <v>45</v>
      </c>
      <c r="B19" s="1">
        <v>8353</v>
      </c>
      <c r="C19" s="63">
        <v>12</v>
      </c>
      <c r="D19" s="2">
        <v>199</v>
      </c>
      <c r="E19" s="2"/>
      <c r="F19" s="1">
        <v>5550</v>
      </c>
      <c r="G19" s="1">
        <v>2867</v>
      </c>
      <c r="H19" s="2">
        <v>68</v>
      </c>
      <c r="I19" s="1">
        <v>66990</v>
      </c>
      <c r="J19" s="1">
        <v>22994</v>
      </c>
      <c r="K19" s="44"/>
      <c r="L19" s="51">
        <f>IFERROR(B19/I19,0)</f>
        <v>0.12469025227645918</v>
      </c>
      <c r="M19" s="52">
        <f>IFERROR(H19/G19,0)</f>
        <v>2.3718172305545866E-2</v>
      </c>
      <c r="N19" s="50">
        <f>D19*250</f>
        <v>49750</v>
      </c>
      <c r="O19" s="53">
        <f t="shared" si="0"/>
        <v>4.9559439722255476</v>
      </c>
    </row>
    <row r="20" spans="1:15" ht="14.5" thickBot="1" x14ac:dyDescent="0.35">
      <c r="A20" s="3" t="s">
        <v>38</v>
      </c>
      <c r="B20" s="1">
        <v>8069</v>
      </c>
      <c r="C20" s="2"/>
      <c r="D20" s="2">
        <v>366</v>
      </c>
      <c r="E20" s="2"/>
      <c r="F20" s="1">
        <v>4877</v>
      </c>
      <c r="G20" s="1">
        <v>1806</v>
      </c>
      <c r="H20" s="2">
        <v>82</v>
      </c>
      <c r="I20" s="1">
        <v>145238</v>
      </c>
      <c r="J20" s="1">
        <v>32509</v>
      </c>
      <c r="K20" s="44"/>
      <c r="L20" s="51">
        <f>IFERROR(B20/I20,0)</f>
        <v>5.5557085611203677E-2</v>
      </c>
      <c r="M20" s="52">
        <f>IFERROR(H20/G20,0)</f>
        <v>4.5404208194905871E-2</v>
      </c>
      <c r="N20" s="50">
        <f>D20*250</f>
        <v>91500</v>
      </c>
      <c r="O20" s="53">
        <f t="shared" si="0"/>
        <v>10.339695129507994</v>
      </c>
    </row>
    <row r="21" spans="1:15" ht="15" thickBot="1" x14ac:dyDescent="0.35">
      <c r="A21" s="46" t="s">
        <v>14</v>
      </c>
      <c r="B21" s="1">
        <v>35038</v>
      </c>
      <c r="C21" s="2"/>
      <c r="D21" s="1">
        <v>2581</v>
      </c>
      <c r="E21" s="2"/>
      <c r="F21" s="1">
        <v>6208</v>
      </c>
      <c r="G21" s="1">
        <v>7537</v>
      </c>
      <c r="H21" s="2">
        <v>555</v>
      </c>
      <c r="I21" s="1">
        <v>278073</v>
      </c>
      <c r="J21" s="1">
        <v>59816</v>
      </c>
      <c r="K21" s="43"/>
      <c r="L21" s="51">
        <f>IFERROR(B21/I21,0)</f>
        <v>0.12600288413474159</v>
      </c>
      <c r="M21" s="52">
        <f>IFERROR(H21/G21,0)</f>
        <v>7.3636725487594534E-2</v>
      </c>
      <c r="N21" s="50">
        <f>D21*250</f>
        <v>645250</v>
      </c>
      <c r="O21" s="53">
        <f t="shared" si="0"/>
        <v>17.415720075346766</v>
      </c>
    </row>
    <row r="22" spans="1:15" ht="15" thickBot="1" x14ac:dyDescent="0.35">
      <c r="A22" s="3" t="s">
        <v>39</v>
      </c>
      <c r="B22" s="1">
        <v>1741</v>
      </c>
      <c r="C22" s="2"/>
      <c r="D22" s="2">
        <v>73</v>
      </c>
      <c r="E22" s="2"/>
      <c r="F22" s="2">
        <v>580</v>
      </c>
      <c r="G22" s="1">
        <v>1295</v>
      </c>
      <c r="H22" s="2">
        <v>54</v>
      </c>
      <c r="I22" s="1">
        <v>33035</v>
      </c>
      <c r="J22" s="1">
        <v>24576</v>
      </c>
      <c r="K22" s="43"/>
      <c r="L22" s="51">
        <f>IFERROR(B22/I22,0)</f>
        <v>5.270168003632511E-2</v>
      </c>
      <c r="M22" s="52">
        <f>IFERROR(H22/G22,0)</f>
        <v>4.16988416988417E-2</v>
      </c>
      <c r="N22" s="50">
        <f>D22*250</f>
        <v>18250</v>
      </c>
      <c r="O22" s="53">
        <f t="shared" si="0"/>
        <v>9.4824813325674899</v>
      </c>
    </row>
    <row r="23" spans="1:15" ht="15" thickBot="1" x14ac:dyDescent="0.35">
      <c r="A23" s="3" t="s">
        <v>26</v>
      </c>
      <c r="B23" s="1">
        <v>41546</v>
      </c>
      <c r="C23" s="2"/>
      <c r="D23" s="1">
        <v>2081</v>
      </c>
      <c r="E23" s="2"/>
      <c r="F23" s="1">
        <v>36659</v>
      </c>
      <c r="G23" s="1">
        <v>6872</v>
      </c>
      <c r="H23" s="2">
        <v>344</v>
      </c>
      <c r="I23" s="1">
        <v>208568</v>
      </c>
      <c r="J23" s="1">
        <v>34499</v>
      </c>
      <c r="K23" s="43"/>
      <c r="L23" s="51">
        <f>IFERROR(B23/I23,0)</f>
        <v>0.19919642514671473</v>
      </c>
      <c r="M23" s="52">
        <f>IFERROR(H23/G23,0)</f>
        <v>5.0058207217694994E-2</v>
      </c>
      <c r="N23" s="50">
        <f>D23*250</f>
        <v>520250</v>
      </c>
      <c r="O23" s="53">
        <f t="shared" si="0"/>
        <v>11.522264477928079</v>
      </c>
    </row>
    <row r="24" spans="1:15" ht="15" thickBot="1" x14ac:dyDescent="0.35">
      <c r="A24" s="46" t="s">
        <v>17</v>
      </c>
      <c r="B24" s="1">
        <v>87925</v>
      </c>
      <c r="C24" s="2"/>
      <c r="D24" s="1">
        <v>5938</v>
      </c>
      <c r="E24" s="2"/>
      <c r="F24" s="1">
        <v>54175</v>
      </c>
      <c r="G24" s="1">
        <v>12757</v>
      </c>
      <c r="H24" s="2">
        <v>862</v>
      </c>
      <c r="I24" s="1">
        <v>476940</v>
      </c>
      <c r="J24" s="1">
        <v>69197</v>
      </c>
      <c r="K24" s="44"/>
      <c r="L24" s="51">
        <f>IFERROR(B24/I24,0)</f>
        <v>0.18435232943347171</v>
      </c>
      <c r="M24" s="52">
        <f>IFERROR(H24/G24,0)</f>
        <v>6.757074547307361E-2</v>
      </c>
      <c r="N24" s="50">
        <f>D24*250</f>
        <v>1484500</v>
      </c>
      <c r="O24" s="53">
        <f t="shared" si="0"/>
        <v>15.883707705430766</v>
      </c>
    </row>
    <row r="25" spans="1:15" ht="15" thickBot="1" x14ac:dyDescent="0.35">
      <c r="A25" s="3" t="s">
        <v>11</v>
      </c>
      <c r="B25" s="1">
        <v>52350</v>
      </c>
      <c r="C25" s="2"/>
      <c r="D25" s="1">
        <v>5017</v>
      </c>
      <c r="E25" s="2"/>
      <c r="F25" s="1">
        <v>19099</v>
      </c>
      <c r="G25" s="1">
        <v>5242</v>
      </c>
      <c r="H25" s="2">
        <v>502</v>
      </c>
      <c r="I25" s="1">
        <v>438565</v>
      </c>
      <c r="J25" s="1">
        <v>43914</v>
      </c>
      <c r="K25" s="43"/>
      <c r="L25" s="51">
        <f>IFERROR(B25/I25,0)</f>
        <v>0.11936657051976332</v>
      </c>
      <c r="M25" s="52">
        <f>IFERROR(H25/G25,0)</f>
        <v>9.5764975200305233E-2</v>
      </c>
      <c r="N25" s="50">
        <f>D25*250</f>
        <v>1254250</v>
      </c>
      <c r="O25" s="53">
        <f t="shared" si="0"/>
        <v>22.958930276981853</v>
      </c>
    </row>
    <row r="26" spans="1:15" ht="14.5" thickBot="1" x14ac:dyDescent="0.35">
      <c r="A26" s="3" t="s">
        <v>32</v>
      </c>
      <c r="B26" s="1">
        <v>17029</v>
      </c>
      <c r="C26" s="2"/>
      <c r="D26" s="2">
        <v>757</v>
      </c>
      <c r="E26" s="2"/>
      <c r="F26" s="1">
        <v>4732</v>
      </c>
      <c r="G26" s="1">
        <v>3020</v>
      </c>
      <c r="H26" s="2">
        <v>134</v>
      </c>
      <c r="I26" s="1">
        <v>161835</v>
      </c>
      <c r="J26" s="1">
        <v>28696</v>
      </c>
      <c r="K26" s="44"/>
      <c r="L26" s="51">
        <f>IFERROR(B26/I26,0)</f>
        <v>0.10522445700868169</v>
      </c>
      <c r="M26" s="52">
        <f>IFERROR(H26/G26,0)</f>
        <v>4.4370860927152318E-2</v>
      </c>
      <c r="N26" s="50">
        <f>D26*250</f>
        <v>189250</v>
      </c>
      <c r="O26" s="53">
        <f t="shared" si="0"/>
        <v>10.113394797110811</v>
      </c>
    </row>
    <row r="27" spans="1:15" ht="14.5" thickBot="1" x14ac:dyDescent="0.35">
      <c r="A27" s="3" t="s">
        <v>30</v>
      </c>
      <c r="B27" s="1">
        <v>11704</v>
      </c>
      <c r="C27" s="2"/>
      <c r="D27" s="2">
        <v>554</v>
      </c>
      <c r="E27" s="2"/>
      <c r="F27" s="1">
        <v>4882</v>
      </c>
      <c r="G27" s="1">
        <v>3933</v>
      </c>
      <c r="H27" s="2">
        <v>186</v>
      </c>
      <c r="I27" s="1">
        <v>117760</v>
      </c>
      <c r="J27" s="1">
        <v>39568</v>
      </c>
      <c r="K27" s="44"/>
      <c r="L27" s="51">
        <f>IFERROR(B27/I27,0)</f>
        <v>9.9388586956521738E-2</v>
      </c>
      <c r="M27" s="52">
        <f>IFERROR(H27/G27,0)</f>
        <v>4.7292143401983219E-2</v>
      </c>
      <c r="N27" s="50">
        <f>D27*250</f>
        <v>138500</v>
      </c>
      <c r="O27" s="53">
        <f t="shared" si="0"/>
        <v>10.833561175666439</v>
      </c>
    </row>
    <row r="28" spans="1:15" ht="15" thickBot="1" x14ac:dyDescent="0.35">
      <c r="A28" s="3" t="s">
        <v>35</v>
      </c>
      <c r="B28" s="1">
        <v>11361</v>
      </c>
      <c r="C28" s="2"/>
      <c r="D28" s="2">
        <v>625</v>
      </c>
      <c r="E28" s="2"/>
      <c r="F28" s="1">
        <v>7929</v>
      </c>
      <c r="G28" s="1">
        <v>1851</v>
      </c>
      <c r="H28" s="2">
        <v>102</v>
      </c>
      <c r="I28" s="1">
        <v>157044</v>
      </c>
      <c r="J28" s="1">
        <v>25588</v>
      </c>
      <c r="K28" s="43"/>
      <c r="L28" s="51">
        <f>IFERROR(B28/I28,0)</f>
        <v>7.2342782914342471E-2</v>
      </c>
      <c r="M28" s="52">
        <f>IFERROR(H28/G28,0)</f>
        <v>5.5105348460291734E-2</v>
      </c>
      <c r="N28" s="50">
        <f>D28*250</f>
        <v>156250</v>
      </c>
      <c r="O28" s="53">
        <f t="shared" si="0"/>
        <v>12.753190740251739</v>
      </c>
    </row>
    <row r="29" spans="1:15" ht="15" thickBot="1" x14ac:dyDescent="0.35">
      <c r="A29" s="3" t="s">
        <v>51</v>
      </c>
      <c r="B29" s="2">
        <v>471</v>
      </c>
      <c r="C29" s="2"/>
      <c r="D29" s="2">
        <v>16</v>
      </c>
      <c r="E29" s="2"/>
      <c r="F29" s="2">
        <v>18</v>
      </c>
      <c r="G29" s="2">
        <v>441</v>
      </c>
      <c r="H29" s="2">
        <v>15</v>
      </c>
      <c r="I29" s="1">
        <v>28950</v>
      </c>
      <c r="J29" s="1">
        <v>27087</v>
      </c>
      <c r="K29" s="43"/>
      <c r="L29" s="51">
        <f>IFERROR(B29/I29,0)</f>
        <v>1.6269430051813472E-2</v>
      </c>
      <c r="M29" s="52">
        <f>IFERROR(H29/G29,0)</f>
        <v>3.4013605442176874E-2</v>
      </c>
      <c r="N29" s="50">
        <f>D29*250</f>
        <v>4000</v>
      </c>
      <c r="O29" s="53">
        <f t="shared" si="0"/>
        <v>7.4925690021231421</v>
      </c>
    </row>
    <row r="30" spans="1:15" ht="14.5" thickBot="1" x14ac:dyDescent="0.35">
      <c r="A30" s="3" t="s">
        <v>50</v>
      </c>
      <c r="B30" s="1">
        <v>10846</v>
      </c>
      <c r="C30" s="2"/>
      <c r="D30" s="2">
        <v>132</v>
      </c>
      <c r="E30" s="2"/>
      <c r="F30" s="1">
        <v>10365</v>
      </c>
      <c r="G30" s="1">
        <v>5607</v>
      </c>
      <c r="H30" s="2">
        <v>68</v>
      </c>
      <c r="I30" s="1">
        <v>72333</v>
      </c>
      <c r="J30" s="1">
        <v>37393</v>
      </c>
      <c r="K30" s="44"/>
      <c r="L30" s="51">
        <f>IFERROR(B30/I30,0)</f>
        <v>0.14994539145341684</v>
      </c>
      <c r="M30" s="52">
        <f>IFERROR(H30/G30,0)</f>
        <v>1.2127697520955948E-2</v>
      </c>
      <c r="N30" s="50">
        <f>D30*250</f>
        <v>33000</v>
      </c>
      <c r="O30" s="53">
        <f t="shared" si="0"/>
        <v>2.0425963488843815</v>
      </c>
    </row>
    <row r="31" spans="1:15" ht="14.5" thickBot="1" x14ac:dyDescent="0.35">
      <c r="A31" s="3" t="s">
        <v>31</v>
      </c>
      <c r="B31" s="1">
        <v>7046</v>
      </c>
      <c r="C31" s="2"/>
      <c r="D31" s="2">
        <v>373</v>
      </c>
      <c r="E31" s="2"/>
      <c r="F31" s="1">
        <v>1634</v>
      </c>
      <c r="G31" s="1">
        <v>2288</v>
      </c>
      <c r="H31" s="2">
        <v>121</v>
      </c>
      <c r="I31" s="1">
        <v>103703</v>
      </c>
      <c r="J31" s="1">
        <v>33668</v>
      </c>
      <c r="K31" s="44"/>
      <c r="L31" s="51">
        <f>IFERROR(B31/I31,0)</f>
        <v>6.7944032477363234E-2</v>
      </c>
      <c r="M31" s="52">
        <f>IFERROR(H31/G31,0)</f>
        <v>5.2884615384615384E-2</v>
      </c>
      <c r="N31" s="50">
        <f>D31*250</f>
        <v>93250</v>
      </c>
      <c r="O31" s="53">
        <f t="shared" si="0"/>
        <v>12.2344592676696</v>
      </c>
    </row>
    <row r="32" spans="1:15" ht="14.5" thickBot="1" x14ac:dyDescent="0.35">
      <c r="A32" s="3" t="s">
        <v>42</v>
      </c>
      <c r="B32" s="1">
        <v>3721</v>
      </c>
      <c r="C32" s="2"/>
      <c r="D32" s="2">
        <v>182</v>
      </c>
      <c r="E32" s="2"/>
      <c r="F32" s="1">
        <v>2264</v>
      </c>
      <c r="G32" s="1">
        <v>2737</v>
      </c>
      <c r="H32" s="2">
        <v>134</v>
      </c>
      <c r="I32" s="1">
        <v>57505</v>
      </c>
      <c r="J32" s="1">
        <v>42292</v>
      </c>
      <c r="K32" s="44"/>
      <c r="L32" s="51">
        <f>IFERROR(B32/I32,0)</f>
        <v>6.4707416746369886E-2</v>
      </c>
      <c r="M32" s="52">
        <f>IFERROR(H32/G32,0)</f>
        <v>4.8958713920350748E-2</v>
      </c>
      <c r="N32" s="50">
        <f>D32*250</f>
        <v>45500</v>
      </c>
      <c r="O32" s="53">
        <f t="shared" si="0"/>
        <v>11.22789572695512</v>
      </c>
    </row>
    <row r="33" spans="1:15" ht="15" thickBot="1" x14ac:dyDescent="0.35">
      <c r="A33" s="46" t="s">
        <v>8</v>
      </c>
      <c r="B33" s="1">
        <v>151014</v>
      </c>
      <c r="C33" s="2"/>
      <c r="D33" s="1">
        <v>10591</v>
      </c>
      <c r="E33" s="2"/>
      <c r="F33" s="1">
        <v>133508</v>
      </c>
      <c r="G33" s="1">
        <v>17002</v>
      </c>
      <c r="H33" s="1">
        <v>1192</v>
      </c>
      <c r="I33" s="1">
        <v>522911</v>
      </c>
      <c r="J33" s="1">
        <v>58872</v>
      </c>
      <c r="K33" s="44"/>
      <c r="L33" s="51">
        <f>IFERROR(B33/I33,0)</f>
        <v>0.28879484271702066</v>
      </c>
      <c r="M33" s="52">
        <f>IFERROR(H33/G33,0)</f>
        <v>7.0109398894247735E-2</v>
      </c>
      <c r="N33" s="50">
        <f>D33*250</f>
        <v>2647750</v>
      </c>
      <c r="O33" s="53">
        <f t="shared" si="0"/>
        <v>16.533142622538307</v>
      </c>
    </row>
    <row r="34" spans="1:15" ht="14.5" thickBot="1" x14ac:dyDescent="0.35">
      <c r="A34" s="3" t="s">
        <v>44</v>
      </c>
      <c r="B34" s="1">
        <v>6192</v>
      </c>
      <c r="C34" s="2"/>
      <c r="D34" s="2">
        <v>276</v>
      </c>
      <c r="E34" s="2"/>
      <c r="F34" s="1">
        <v>4034</v>
      </c>
      <c r="G34" s="1">
        <v>2953</v>
      </c>
      <c r="H34" s="2">
        <v>132</v>
      </c>
      <c r="I34" s="1">
        <v>142246</v>
      </c>
      <c r="J34" s="1">
        <v>67839</v>
      </c>
      <c r="K34" s="44"/>
      <c r="L34" s="51">
        <f>IFERROR(B34/I34,0)</f>
        <v>4.3530222290960728E-2</v>
      </c>
      <c r="M34" s="52">
        <f>IFERROR(H34/G34,0)</f>
        <v>4.4700304774805286E-2</v>
      </c>
      <c r="N34" s="50">
        <f>D34*250</f>
        <v>69000</v>
      </c>
      <c r="O34" s="53">
        <f t="shared" si="0"/>
        <v>10.143410852713178</v>
      </c>
    </row>
    <row r="35" spans="1:15" ht="15" thickBot="1" x14ac:dyDescent="0.35">
      <c r="A35" s="46" t="s">
        <v>7</v>
      </c>
      <c r="B35" s="1">
        <v>362630</v>
      </c>
      <c r="C35" s="2"/>
      <c r="D35" s="1">
        <v>28648</v>
      </c>
      <c r="E35" s="2"/>
      <c r="F35" s="1">
        <v>271310</v>
      </c>
      <c r="G35" s="1">
        <v>18641</v>
      </c>
      <c r="H35" s="1">
        <v>1473</v>
      </c>
      <c r="I35" s="1">
        <v>1489521</v>
      </c>
      <c r="J35" s="1">
        <v>76568</v>
      </c>
      <c r="K35" s="43"/>
      <c r="L35" s="51">
        <f>IFERROR(B35/I35,0)</f>
        <v>0.24345410370179407</v>
      </c>
      <c r="M35" s="52">
        <f>IFERROR(H35/G35,0)</f>
        <v>7.9019365913845827E-2</v>
      </c>
      <c r="N35" s="50">
        <f>D35*250</f>
        <v>7162000</v>
      </c>
      <c r="O35" s="53">
        <f t="shared" si="0"/>
        <v>18.750158563825387</v>
      </c>
    </row>
    <row r="36" spans="1:15" ht="14.5" thickBot="1" x14ac:dyDescent="0.35">
      <c r="A36" s="3" t="s">
        <v>24</v>
      </c>
      <c r="B36" s="1">
        <v>19844</v>
      </c>
      <c r="C36" s="2"/>
      <c r="D36" s="2">
        <v>719</v>
      </c>
      <c r="E36" s="2"/>
      <c r="F36" s="1">
        <v>7488</v>
      </c>
      <c r="G36" s="1">
        <v>1892</v>
      </c>
      <c r="H36" s="2">
        <v>69</v>
      </c>
      <c r="I36" s="1">
        <v>265008</v>
      </c>
      <c r="J36" s="1">
        <v>25268</v>
      </c>
      <c r="K36" s="44"/>
      <c r="L36" s="51">
        <f>IFERROR(B36/I36,0)</f>
        <v>7.4880758316730064E-2</v>
      </c>
      <c r="M36" s="52">
        <f>IFERROR(H36/G36,0)</f>
        <v>3.6469344608879489E-2</v>
      </c>
      <c r="N36" s="50">
        <f>D36*250</f>
        <v>179750</v>
      </c>
      <c r="O36" s="53">
        <f t="shared" si="0"/>
        <v>8.0581535980649068</v>
      </c>
    </row>
    <row r="37" spans="1:15" ht="15" thickBot="1" x14ac:dyDescent="0.35">
      <c r="A37" s="3" t="s">
        <v>53</v>
      </c>
      <c r="B37" s="1">
        <v>1994</v>
      </c>
      <c r="C37" s="2"/>
      <c r="D37" s="2">
        <v>45</v>
      </c>
      <c r="E37" s="2"/>
      <c r="F37" s="2">
        <v>680</v>
      </c>
      <c r="G37" s="1">
        <v>2617</v>
      </c>
      <c r="H37" s="2">
        <v>59</v>
      </c>
      <c r="I37" s="1">
        <v>57731</v>
      </c>
      <c r="J37" s="1">
        <v>75756</v>
      </c>
      <c r="K37" s="43"/>
      <c r="L37" s="51">
        <f>IFERROR(B37/I37,0)</f>
        <v>3.4539502173875386E-2</v>
      </c>
      <c r="M37" s="52">
        <f>IFERROR(H37/G37,0)</f>
        <v>2.2544898739014139E-2</v>
      </c>
      <c r="N37" s="50">
        <f>D37*250</f>
        <v>11250</v>
      </c>
      <c r="O37" s="53">
        <f t="shared" si="0"/>
        <v>4.6419257773319957</v>
      </c>
    </row>
    <row r="38" spans="1:15" ht="15" thickBot="1" x14ac:dyDescent="0.35">
      <c r="A38" s="3" t="s">
        <v>67</v>
      </c>
      <c r="B38" s="2">
        <v>21</v>
      </c>
      <c r="C38" s="2"/>
      <c r="D38" s="2">
        <v>2</v>
      </c>
      <c r="E38" s="2"/>
      <c r="F38" s="2">
        <v>6</v>
      </c>
      <c r="G38" s="2"/>
      <c r="H38" s="2"/>
      <c r="I38" s="1">
        <v>3817</v>
      </c>
      <c r="J38" s="2"/>
      <c r="K38" s="43"/>
      <c r="L38" s="51">
        <f>IFERROR(B38/I38,0)</f>
        <v>5.5017029080429653E-3</v>
      </c>
      <c r="M38" s="52">
        <f>IFERROR(H38/G38,0)</f>
        <v>0</v>
      </c>
      <c r="N38" s="50">
        <f>D38*250</f>
        <v>500</v>
      </c>
      <c r="O38" s="53">
        <f t="shared" si="0"/>
        <v>22.80952380952381</v>
      </c>
    </row>
    <row r="39" spans="1:15" ht="15" thickBot="1" x14ac:dyDescent="0.35">
      <c r="A39" s="46" t="s">
        <v>21</v>
      </c>
      <c r="B39" s="1">
        <v>28991</v>
      </c>
      <c r="C39" s="2"/>
      <c r="D39" s="1">
        <v>1724</v>
      </c>
      <c r="E39" s="2"/>
      <c r="F39" s="1">
        <v>22354</v>
      </c>
      <c r="G39" s="1">
        <v>2480</v>
      </c>
      <c r="H39" s="2">
        <v>147</v>
      </c>
      <c r="I39" s="1">
        <v>277602</v>
      </c>
      <c r="J39" s="1">
        <v>23749</v>
      </c>
      <c r="K39" s="44"/>
      <c r="L39" s="51">
        <f>IFERROR(B39/I39,0)</f>
        <v>0.10443368563627063</v>
      </c>
      <c r="M39" s="52">
        <f>IFERROR(H39/G39,0)</f>
        <v>5.9274193548387095E-2</v>
      </c>
      <c r="N39" s="50">
        <f>D39*250</f>
        <v>431000</v>
      </c>
      <c r="O39" s="53">
        <f t="shared" si="0"/>
        <v>13.866682763616295</v>
      </c>
    </row>
    <row r="40" spans="1:15" ht="14.5" thickBot="1" x14ac:dyDescent="0.35">
      <c r="A40" s="3" t="s">
        <v>46</v>
      </c>
      <c r="B40" s="1">
        <v>5489</v>
      </c>
      <c r="C40" s="2"/>
      <c r="D40" s="2">
        <v>294</v>
      </c>
      <c r="E40" s="2"/>
      <c r="F40" s="1">
        <v>1060</v>
      </c>
      <c r="G40" s="1">
        <v>1387</v>
      </c>
      <c r="H40" s="2">
        <v>74</v>
      </c>
      <c r="I40" s="1">
        <v>123560</v>
      </c>
      <c r="J40" s="1">
        <v>31226</v>
      </c>
      <c r="K40" s="44"/>
      <c r="L40" s="51">
        <f>IFERROR(B40/I40,0)</f>
        <v>4.4423761735189381E-2</v>
      </c>
      <c r="M40" s="52">
        <f>IFERROR(H40/G40,0)</f>
        <v>5.3352559480894013E-2</v>
      </c>
      <c r="N40" s="50">
        <f>D40*250</f>
        <v>73500</v>
      </c>
      <c r="O40" s="53">
        <f t="shared" si="0"/>
        <v>12.390417198032429</v>
      </c>
    </row>
    <row r="41" spans="1:15" ht="15" thickBot="1" x14ac:dyDescent="0.35">
      <c r="A41" s="3" t="s">
        <v>37</v>
      </c>
      <c r="B41" s="1">
        <v>3726</v>
      </c>
      <c r="C41" s="2"/>
      <c r="D41" s="2">
        <v>140</v>
      </c>
      <c r="E41" s="2"/>
      <c r="F41" s="1">
        <v>2180</v>
      </c>
      <c r="G41" s="2">
        <v>883</v>
      </c>
      <c r="H41" s="2">
        <v>33</v>
      </c>
      <c r="I41" s="1">
        <v>99630</v>
      </c>
      <c r="J41" s="1">
        <v>23622</v>
      </c>
      <c r="K41" s="43"/>
      <c r="L41" s="51">
        <f>IFERROR(B41/I41,0)</f>
        <v>3.7398373983739838E-2</v>
      </c>
      <c r="M41" s="52">
        <f>IFERROR(H41/G41,0)</f>
        <v>3.7372593431483581E-2</v>
      </c>
      <c r="N41" s="50">
        <f>D41*250</f>
        <v>35000</v>
      </c>
      <c r="O41" s="53">
        <f t="shared" si="0"/>
        <v>8.3934514224369305</v>
      </c>
    </row>
    <row r="42" spans="1:15" ht="15" thickBot="1" x14ac:dyDescent="0.35">
      <c r="A42" s="46" t="s">
        <v>19</v>
      </c>
      <c r="B42" s="1">
        <v>67427</v>
      </c>
      <c r="C42" s="2"/>
      <c r="D42" s="1">
        <v>4751</v>
      </c>
      <c r="E42" s="2"/>
      <c r="F42" s="1">
        <v>55913</v>
      </c>
      <c r="G42" s="1">
        <v>5267</v>
      </c>
      <c r="H42" s="2">
        <v>371</v>
      </c>
      <c r="I42" s="1">
        <v>362379</v>
      </c>
      <c r="J42" s="1">
        <v>28306</v>
      </c>
      <c r="K42" s="43"/>
      <c r="L42" s="51">
        <f>IFERROR(B42/I42,0)</f>
        <v>0.18606762533148996</v>
      </c>
      <c r="M42" s="52">
        <f>IFERROR(H42/G42,0)</f>
        <v>7.0438579836719195E-2</v>
      </c>
      <c r="N42" s="50">
        <f>D42*250</f>
        <v>1187750</v>
      </c>
      <c r="O42" s="53">
        <f t="shared" si="0"/>
        <v>16.615346967831876</v>
      </c>
    </row>
    <row r="43" spans="1:15" ht="14.5" thickBot="1" x14ac:dyDescent="0.35">
      <c r="A43" s="3" t="s">
        <v>65</v>
      </c>
      <c r="B43" s="1">
        <v>2805</v>
      </c>
      <c r="C43" s="2"/>
      <c r="D43" s="2">
        <v>124</v>
      </c>
      <c r="E43" s="2"/>
      <c r="F43" s="1">
        <v>1935</v>
      </c>
      <c r="G43" s="2">
        <v>828</v>
      </c>
      <c r="H43" s="2">
        <v>37</v>
      </c>
      <c r="I43" s="1">
        <v>13022</v>
      </c>
      <c r="J43" s="1">
        <v>3845</v>
      </c>
      <c r="K43" s="44"/>
      <c r="L43" s="51">
        <f>IFERROR(B43/I43,0)</f>
        <v>0.21540469973890339</v>
      </c>
      <c r="M43" s="52">
        <f>IFERROR(H43/G43,0)</f>
        <v>4.4685990338164248E-2</v>
      </c>
      <c r="N43" s="50">
        <f>D43*250</f>
        <v>31000</v>
      </c>
      <c r="O43" s="53">
        <f t="shared" si="0"/>
        <v>10.05169340463458</v>
      </c>
    </row>
    <row r="44" spans="1:15" ht="15" thickBot="1" x14ac:dyDescent="0.35">
      <c r="A44" s="3" t="s">
        <v>40</v>
      </c>
      <c r="B44" s="1">
        <v>12951</v>
      </c>
      <c r="C44" s="2"/>
      <c r="D44" s="2">
        <v>532</v>
      </c>
      <c r="E44" s="2"/>
      <c r="F44" s="1">
        <v>11533</v>
      </c>
      <c r="G44" s="1">
        <v>12225</v>
      </c>
      <c r="H44" s="2">
        <v>502</v>
      </c>
      <c r="I44" s="1">
        <v>117246</v>
      </c>
      <c r="J44" s="1">
        <v>110676</v>
      </c>
      <c r="K44" s="43"/>
      <c r="L44" s="51">
        <f>IFERROR(B44/I44,0)</f>
        <v>0.11046005833887723</v>
      </c>
      <c r="M44" s="52">
        <f>IFERROR(H44/G44,0)</f>
        <v>4.1063394683026583E-2</v>
      </c>
      <c r="N44" s="50">
        <f>D44*250</f>
        <v>133000</v>
      </c>
      <c r="O44" s="53">
        <f t="shared" si="0"/>
        <v>9.2694772604432085</v>
      </c>
    </row>
    <row r="45" spans="1:15" ht="14.5" thickBot="1" x14ac:dyDescent="0.35">
      <c r="A45" s="3" t="s">
        <v>25</v>
      </c>
      <c r="B45" s="1">
        <v>9056</v>
      </c>
      <c r="C45" s="2"/>
      <c r="D45" s="2">
        <v>399</v>
      </c>
      <c r="E45" s="2"/>
      <c r="F45" s="1">
        <v>2614</v>
      </c>
      <c r="G45" s="1">
        <v>1759</v>
      </c>
      <c r="H45" s="2">
        <v>77</v>
      </c>
      <c r="I45" s="1">
        <v>135063</v>
      </c>
      <c r="J45" s="1">
        <v>26232</v>
      </c>
      <c r="K45" s="44"/>
      <c r="L45" s="51">
        <f>IFERROR(B45/I45,0)</f>
        <v>6.7050191392165143E-2</v>
      </c>
      <c r="M45" s="52">
        <f>IFERROR(H45/G45,0)</f>
        <v>4.3774872086412737E-2</v>
      </c>
      <c r="N45" s="50">
        <f>D45*250</f>
        <v>99750</v>
      </c>
      <c r="O45" s="53">
        <f t="shared" si="0"/>
        <v>10.014796819787986</v>
      </c>
    </row>
    <row r="46" spans="1:15" ht="15" thickBot="1" x14ac:dyDescent="0.35">
      <c r="A46" s="3" t="s">
        <v>54</v>
      </c>
      <c r="B46" s="1">
        <v>4085</v>
      </c>
      <c r="C46" s="2"/>
      <c r="D46" s="2">
        <v>46</v>
      </c>
      <c r="E46" s="2"/>
      <c r="F46" s="1">
        <v>1255</v>
      </c>
      <c r="G46" s="1">
        <v>4618</v>
      </c>
      <c r="H46" s="2">
        <v>52</v>
      </c>
      <c r="I46" s="1">
        <v>29045</v>
      </c>
      <c r="J46" s="1">
        <v>32832</v>
      </c>
      <c r="K46" s="43"/>
      <c r="L46" s="51">
        <f>IFERROR(B46/I46,0)</f>
        <v>0.1406438285419177</v>
      </c>
      <c r="M46" s="52">
        <f>IFERROR(H46/G46,0)</f>
        <v>1.126028583802512E-2</v>
      </c>
      <c r="N46" s="50">
        <f>D46*250</f>
        <v>11500</v>
      </c>
      <c r="O46" s="53">
        <f t="shared" si="0"/>
        <v>1.8151774785801713</v>
      </c>
    </row>
    <row r="47" spans="1:15" ht="15" thickBot="1" x14ac:dyDescent="0.35">
      <c r="A47" s="3" t="s">
        <v>20</v>
      </c>
      <c r="B47" s="1">
        <v>18378</v>
      </c>
      <c r="C47" s="2"/>
      <c r="D47" s="2">
        <v>305</v>
      </c>
      <c r="E47" s="2"/>
      <c r="F47" s="1">
        <v>7104</v>
      </c>
      <c r="G47" s="1">
        <v>2691</v>
      </c>
      <c r="H47" s="2">
        <v>45</v>
      </c>
      <c r="I47" s="1">
        <v>346123</v>
      </c>
      <c r="J47" s="1">
        <v>50683</v>
      </c>
      <c r="K47" s="8"/>
      <c r="L47" s="51">
        <f>IFERROR(B47/I47,0)</f>
        <v>5.3096731508741113E-2</v>
      </c>
      <c r="M47" s="52">
        <f>IFERROR(H47/G47,0)</f>
        <v>1.6722408026755852E-2</v>
      </c>
      <c r="N47" s="50">
        <f>D47*250</f>
        <v>76250</v>
      </c>
      <c r="O47" s="53">
        <f t="shared" si="0"/>
        <v>3.1489824790510395</v>
      </c>
    </row>
    <row r="48" spans="1:15" ht="15" thickBot="1" x14ac:dyDescent="0.35">
      <c r="A48" s="46" t="s">
        <v>15</v>
      </c>
      <c r="B48" s="1">
        <v>50672</v>
      </c>
      <c r="C48" s="2"/>
      <c r="D48" s="1">
        <v>1402</v>
      </c>
      <c r="E48" s="2"/>
      <c r="F48" s="1">
        <v>20807</v>
      </c>
      <c r="G48" s="1">
        <v>1748</v>
      </c>
      <c r="H48" s="2">
        <v>48</v>
      </c>
      <c r="I48" s="1">
        <v>773352</v>
      </c>
      <c r="J48" s="1">
        <v>26671</v>
      </c>
      <c r="K48" s="44"/>
      <c r="L48" s="51">
        <f>IFERROR(B48/I48,0)</f>
        <v>6.5522556352088049E-2</v>
      </c>
      <c r="M48" s="52">
        <f>IFERROR(H48/G48,0)</f>
        <v>2.7459954233409609E-2</v>
      </c>
      <c r="N48" s="50">
        <f>D48*250</f>
        <v>350500</v>
      </c>
      <c r="O48" s="53">
        <f t="shared" si="0"/>
        <v>5.9170350489422168</v>
      </c>
    </row>
    <row r="49" spans="1:15" ht="14.5" thickBot="1" x14ac:dyDescent="0.35">
      <c r="A49" s="61" t="s">
        <v>66</v>
      </c>
      <c r="B49" s="55">
        <v>69</v>
      </c>
      <c r="C49" s="55"/>
      <c r="D49" s="55">
        <v>6</v>
      </c>
      <c r="E49" s="55"/>
      <c r="F49" s="55">
        <v>2</v>
      </c>
      <c r="G49" s="55"/>
      <c r="H49" s="55"/>
      <c r="I49" s="56">
        <v>1384</v>
      </c>
      <c r="J49" s="55"/>
      <c r="K49" s="44"/>
      <c r="L49" s="51">
        <f>IFERROR(B49/I49,0)</f>
        <v>4.9855491329479772E-2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7518</v>
      </c>
      <c r="C50" s="2"/>
      <c r="D50" s="2">
        <v>88</v>
      </c>
      <c r="E50" s="2"/>
      <c r="F50" s="1">
        <v>3247</v>
      </c>
      <c r="G50" s="1">
        <v>2345</v>
      </c>
      <c r="H50" s="2">
        <v>27</v>
      </c>
      <c r="I50" s="1">
        <v>174022</v>
      </c>
      <c r="J50" s="1">
        <v>54281</v>
      </c>
      <c r="K50" s="44"/>
      <c r="L50" s="51">
        <f>IFERROR(B50/I50,0)</f>
        <v>4.3201434301410165E-2</v>
      </c>
      <c r="M50" s="52">
        <f>IFERROR(H50/G50,0)</f>
        <v>1.1513859275053304E-2</v>
      </c>
      <c r="N50" s="50">
        <f>D50*250</f>
        <v>22000</v>
      </c>
      <c r="O50" s="53">
        <f t="shared" si="0"/>
        <v>1.9263101888800214</v>
      </c>
    </row>
    <row r="51" spans="1:15" ht="15" thickBot="1" x14ac:dyDescent="0.35">
      <c r="A51" s="3" t="s">
        <v>48</v>
      </c>
      <c r="B51" s="2">
        <v>944</v>
      </c>
      <c r="C51" s="2"/>
      <c r="D51" s="2">
        <v>54</v>
      </c>
      <c r="E51" s="2"/>
      <c r="F51" s="2">
        <v>70</v>
      </c>
      <c r="G51" s="1">
        <v>1513</v>
      </c>
      <c r="H51" s="2">
        <v>87</v>
      </c>
      <c r="I51" s="1">
        <v>24591</v>
      </c>
      <c r="J51" s="1">
        <v>39409</v>
      </c>
      <c r="K51" s="43"/>
      <c r="L51" s="51">
        <f>IFERROR(B51/I51,0)</f>
        <v>3.8388028140376562E-2</v>
      </c>
      <c r="M51" s="52">
        <f>IFERROR(H51/G51,0)</f>
        <v>5.750165234633179E-2</v>
      </c>
      <c r="N51" s="50">
        <f>D51*250</f>
        <v>13500</v>
      </c>
      <c r="O51" s="53">
        <f t="shared" si="0"/>
        <v>13.300847457627119</v>
      </c>
    </row>
    <row r="52" spans="1:15" ht="15" thickBot="1" x14ac:dyDescent="0.35">
      <c r="A52" s="3" t="s">
        <v>29</v>
      </c>
      <c r="B52" s="1">
        <v>32145</v>
      </c>
      <c r="C52" s="2"/>
      <c r="D52" s="1">
        <v>1041</v>
      </c>
      <c r="E52" s="2"/>
      <c r="F52" s="1">
        <v>26833</v>
      </c>
      <c r="G52" s="1">
        <v>3766</v>
      </c>
      <c r="H52" s="2">
        <v>122</v>
      </c>
      <c r="I52" s="1">
        <v>224991</v>
      </c>
      <c r="J52" s="1">
        <v>26359</v>
      </c>
      <c r="K52" s="43"/>
      <c r="L52" s="51">
        <f>IFERROR(B52/I52,0)</f>
        <v>0.14287238156192913</v>
      </c>
      <c r="M52" s="52">
        <f>IFERROR(H52/G52,0)</f>
        <v>3.2395114179500799E-2</v>
      </c>
      <c r="N52" s="50">
        <f>D52*250</f>
        <v>260250</v>
      </c>
      <c r="O52" s="53">
        <f t="shared" si="0"/>
        <v>7.0961269248716752</v>
      </c>
    </row>
    <row r="53" spans="1:15" ht="15" thickBot="1" x14ac:dyDescent="0.35">
      <c r="A53" s="46" t="s">
        <v>9</v>
      </c>
      <c r="B53" s="1">
        <v>19639</v>
      </c>
      <c r="C53" s="2"/>
      <c r="D53" s="1">
        <v>1029</v>
      </c>
      <c r="E53" s="2"/>
      <c r="F53" s="1">
        <v>13450</v>
      </c>
      <c r="G53" s="1">
        <v>2579</v>
      </c>
      <c r="H53" s="2">
        <v>135</v>
      </c>
      <c r="I53" s="1">
        <v>289940</v>
      </c>
      <c r="J53" s="1">
        <v>38075</v>
      </c>
      <c r="K53" s="44"/>
      <c r="L53" s="51">
        <f>IFERROR(B53/I53,0)</f>
        <v>6.7734703731806581E-2</v>
      </c>
      <c r="M53" s="52">
        <f>IFERROR(H53/G53,0)</f>
        <v>5.2345870492438933E-2</v>
      </c>
      <c r="N53" s="50">
        <f>D53*250</f>
        <v>257250</v>
      </c>
      <c r="O53" s="53">
        <f t="shared" si="0"/>
        <v>12.098935791028056</v>
      </c>
    </row>
    <row r="54" spans="1:15" ht="14.5" thickBot="1" x14ac:dyDescent="0.35">
      <c r="A54" s="3" t="s">
        <v>56</v>
      </c>
      <c r="B54" s="1">
        <v>1514</v>
      </c>
      <c r="C54" s="2"/>
      <c r="D54" s="2">
        <v>68</v>
      </c>
      <c r="E54" s="2"/>
      <c r="F54" s="2">
        <v>496</v>
      </c>
      <c r="G54" s="2">
        <v>845</v>
      </c>
      <c r="H54" s="2">
        <v>38</v>
      </c>
      <c r="I54" s="1">
        <v>78611</v>
      </c>
      <c r="J54" s="1">
        <v>43864</v>
      </c>
      <c r="K54" s="44"/>
      <c r="L54" s="51">
        <f>IFERROR(B54/I54,0)</f>
        <v>1.9259391179351489E-2</v>
      </c>
      <c r="M54" s="52">
        <f>IFERROR(H54/G54,0)</f>
        <v>4.4970414201183431E-2</v>
      </c>
      <c r="N54" s="50">
        <f>D54*250</f>
        <v>17000</v>
      </c>
      <c r="O54" s="53">
        <f t="shared" si="0"/>
        <v>10.228533685601057</v>
      </c>
    </row>
    <row r="55" spans="1:15" ht="14.5" thickBot="1" x14ac:dyDescent="0.35">
      <c r="A55" s="3" t="s">
        <v>22</v>
      </c>
      <c r="B55" s="1">
        <v>12885</v>
      </c>
      <c r="C55" s="2"/>
      <c r="D55" s="2">
        <v>467</v>
      </c>
      <c r="E55" s="2"/>
      <c r="F55" s="1">
        <v>5645</v>
      </c>
      <c r="G55" s="1">
        <v>2213</v>
      </c>
      <c r="H55" s="2">
        <v>80</v>
      </c>
      <c r="I55" s="1">
        <v>161122</v>
      </c>
      <c r="J55" s="1">
        <v>27673</v>
      </c>
      <c r="K55" s="44"/>
      <c r="L55" s="51">
        <f>IFERROR(B55/I55,0)</f>
        <v>7.9970457169101672E-2</v>
      </c>
      <c r="M55" s="52">
        <f>IFERROR(H55/G55,0)</f>
        <v>3.6150022593764118E-2</v>
      </c>
      <c r="N55" s="50">
        <f>D55*250</f>
        <v>116750</v>
      </c>
      <c r="O55" s="53">
        <f t="shared" si="0"/>
        <v>8.0609235545207607</v>
      </c>
    </row>
    <row r="56" spans="1:15" ht="15" thickBot="1" x14ac:dyDescent="0.35">
      <c r="A56" s="14" t="s">
        <v>55</v>
      </c>
      <c r="B56" s="15">
        <v>776</v>
      </c>
      <c r="C56" s="15"/>
      <c r="D56" s="15">
        <v>10</v>
      </c>
      <c r="E56" s="15"/>
      <c r="F56" s="15">
        <v>238</v>
      </c>
      <c r="G56" s="38">
        <v>1341</v>
      </c>
      <c r="H56" s="15">
        <v>17</v>
      </c>
      <c r="I56" s="38">
        <v>17661</v>
      </c>
      <c r="J56" s="38">
        <v>30515</v>
      </c>
      <c r="K56" s="67"/>
      <c r="L56" s="51">
        <f>IFERROR(B56/I56,0)</f>
        <v>4.3938621822093876E-2</v>
      </c>
      <c r="M56" s="52">
        <f>IFERROR(H56/G56,0)</f>
        <v>1.267710663683818E-2</v>
      </c>
      <c r="N56" s="50">
        <f>D56*250</f>
        <v>2500</v>
      </c>
      <c r="O56" s="53">
        <f t="shared" si="0"/>
        <v>2.2216494845360826</v>
      </c>
    </row>
    <row r="57" spans="1:15" ht="15" thickBot="1" x14ac:dyDescent="0.35">
      <c r="A57" s="3"/>
      <c r="B57" s="49">
        <f>SUM(B2:B56)</f>
        <v>1541993</v>
      </c>
      <c r="C57" s="2"/>
      <c r="D57" s="49">
        <f>SUM(D2:D56)</f>
        <v>92246</v>
      </c>
      <c r="E57" s="2"/>
      <c r="F57" s="49">
        <f>SUM(F2:F56)</f>
        <v>1104474</v>
      </c>
      <c r="G57" s="1"/>
      <c r="H57" s="2"/>
      <c r="I57" s="49">
        <f>SUM(I2:I56)</f>
        <v>12483733</v>
      </c>
      <c r="J57" s="1"/>
      <c r="K57" s="8"/>
      <c r="N57" s="49">
        <f>SUM(N2:N56)</f>
        <v>23061500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4785AA11-842F-4A6E-8506-4C7487C419ED}"/>
    <hyperlink ref="A33" r:id="rId2" display="https://www.worldometers.info/coronavirus/usa/new-jersey/" xr:uid="{DF761FC0-4CB1-4AC0-8121-1832308DE2A4}"/>
    <hyperlink ref="A24" r:id="rId3" display="https://www.worldometers.info/coronavirus/usa/massachusetts/" xr:uid="{94CFE6A4-74FD-4220-AD09-51341AE95C1B}"/>
    <hyperlink ref="A6" r:id="rId4" display="https://www.worldometers.info/coronavirus/usa/california/" xr:uid="{5028C94D-F80F-427A-AA41-ABEAB0768E6A}"/>
    <hyperlink ref="A42" r:id="rId5" display="https://www.worldometers.info/coronavirus/usa/pennsylvania/" xr:uid="{074C3BD8-5592-4EE5-A661-E765AAD7639F}"/>
    <hyperlink ref="A48" r:id="rId6" display="https://www.worldometers.info/coronavirus/usa/texas/" xr:uid="{C8E22DB0-162C-4346-8A9A-A7D4B8230DE6}"/>
    <hyperlink ref="A11" r:id="rId7" display="https://www.worldometers.info/coronavirus/usa/florida/" xr:uid="{44810912-8489-4D31-9581-EA00AF3D9E73}"/>
    <hyperlink ref="A21" r:id="rId8" display="https://www.worldometers.info/coronavirus/usa/louisiana/" xr:uid="{A8BB79F7-331F-4899-A943-6B82813B37FE}"/>
    <hyperlink ref="A39" r:id="rId9" display="https://www.worldometers.info/coronavirus/usa/ohio/" xr:uid="{19F76ABE-5614-42F1-AC3B-95E0933887F8}"/>
    <hyperlink ref="A53" r:id="rId10" display="https://www.worldometers.info/coronavirus/usa/washington/" xr:uid="{362A5D18-45CB-41AD-9ACC-0E17C45CD7DA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1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508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704</v>
      </c>
    </row>
    <row r="5" spans="1:2" ht="15" thickBot="1" x14ac:dyDescent="0.4">
      <c r="A5" s="3" t="s">
        <v>34</v>
      </c>
      <c r="B5" s="40">
        <v>102</v>
      </c>
    </row>
    <row r="6" spans="1:2" ht="15" thickBot="1" x14ac:dyDescent="0.4">
      <c r="A6" s="46" t="s">
        <v>10</v>
      </c>
      <c r="B6" s="40">
        <v>3425</v>
      </c>
    </row>
    <row r="7" spans="1:2" ht="15" thickBot="1" x14ac:dyDescent="0.4">
      <c r="A7" s="3" t="s">
        <v>18</v>
      </c>
      <c r="B7" s="40">
        <v>1257</v>
      </c>
    </row>
    <row r="8" spans="1:2" ht="15" thickBot="1" x14ac:dyDescent="0.4">
      <c r="A8" s="3" t="s">
        <v>23</v>
      </c>
      <c r="B8" s="40">
        <v>3472</v>
      </c>
    </row>
    <row r="9" spans="1:2" ht="15" thickBot="1" x14ac:dyDescent="0.4">
      <c r="A9" s="3" t="s">
        <v>43</v>
      </c>
      <c r="B9" s="40">
        <v>304</v>
      </c>
    </row>
    <row r="10" spans="1:2" ht="21.5" thickBot="1" x14ac:dyDescent="0.4">
      <c r="A10" s="3" t="s">
        <v>63</v>
      </c>
      <c r="B10" s="40">
        <v>400</v>
      </c>
    </row>
    <row r="11" spans="1:2" ht="15" thickBot="1" x14ac:dyDescent="0.4">
      <c r="A11" s="46" t="s">
        <v>13</v>
      </c>
      <c r="B11" s="40">
        <v>2052</v>
      </c>
    </row>
    <row r="12" spans="1:2" ht="15" thickBot="1" x14ac:dyDescent="0.4">
      <c r="A12" s="3" t="s">
        <v>16</v>
      </c>
      <c r="B12" s="40">
        <v>1675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77</v>
      </c>
    </row>
    <row r="16" spans="1:2" ht="15" thickBot="1" x14ac:dyDescent="0.4">
      <c r="A16" s="3" t="s">
        <v>12</v>
      </c>
      <c r="B16" s="40">
        <v>4379</v>
      </c>
    </row>
    <row r="17" spans="1:2" ht="15" thickBot="1" x14ac:dyDescent="0.4">
      <c r="A17" s="3" t="s">
        <v>27</v>
      </c>
      <c r="B17" s="40">
        <v>1824</v>
      </c>
    </row>
    <row r="18" spans="1:2" ht="15" thickBot="1" x14ac:dyDescent="0.4">
      <c r="A18" s="3" t="s">
        <v>41</v>
      </c>
      <c r="B18" s="40">
        <v>380</v>
      </c>
    </row>
    <row r="19" spans="1:2" ht="15" thickBot="1" x14ac:dyDescent="0.4">
      <c r="A19" s="3" t="s">
        <v>45</v>
      </c>
      <c r="B19" s="40">
        <v>199</v>
      </c>
    </row>
    <row r="20" spans="1:2" ht="15" thickBot="1" x14ac:dyDescent="0.4">
      <c r="A20" s="3" t="s">
        <v>38</v>
      </c>
      <c r="B20" s="40">
        <v>366</v>
      </c>
    </row>
    <row r="21" spans="1:2" ht="15" thickBot="1" x14ac:dyDescent="0.4">
      <c r="A21" s="46" t="s">
        <v>14</v>
      </c>
      <c r="B21" s="40">
        <v>2581</v>
      </c>
    </row>
    <row r="22" spans="1:2" ht="15" thickBot="1" x14ac:dyDescent="0.4">
      <c r="A22" s="3" t="s">
        <v>39</v>
      </c>
      <c r="B22" s="40">
        <v>73</v>
      </c>
    </row>
    <row r="23" spans="1:2" ht="15" thickBot="1" x14ac:dyDescent="0.4">
      <c r="A23" s="3" t="s">
        <v>26</v>
      </c>
      <c r="B23" s="40">
        <v>2081</v>
      </c>
    </row>
    <row r="24" spans="1:2" ht="15" thickBot="1" x14ac:dyDescent="0.4">
      <c r="A24" s="46" t="s">
        <v>17</v>
      </c>
      <c r="B24" s="40">
        <v>5938</v>
      </c>
    </row>
    <row r="25" spans="1:2" ht="15" thickBot="1" x14ac:dyDescent="0.4">
      <c r="A25" s="3" t="s">
        <v>11</v>
      </c>
      <c r="B25" s="40">
        <v>5017</v>
      </c>
    </row>
    <row r="26" spans="1:2" ht="15" thickBot="1" x14ac:dyDescent="0.4">
      <c r="A26" s="3" t="s">
        <v>32</v>
      </c>
      <c r="B26" s="40">
        <v>757</v>
      </c>
    </row>
    <row r="27" spans="1:2" ht="15" thickBot="1" x14ac:dyDescent="0.4">
      <c r="A27" s="3" t="s">
        <v>30</v>
      </c>
      <c r="B27" s="40">
        <v>554</v>
      </c>
    </row>
    <row r="28" spans="1:2" ht="15" thickBot="1" x14ac:dyDescent="0.4">
      <c r="A28" s="3" t="s">
        <v>35</v>
      </c>
      <c r="B28" s="40">
        <v>625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132</v>
      </c>
    </row>
    <row r="31" spans="1:2" ht="15" thickBot="1" x14ac:dyDescent="0.4">
      <c r="A31" s="3" t="s">
        <v>31</v>
      </c>
      <c r="B31" s="40">
        <v>373</v>
      </c>
    </row>
    <row r="32" spans="1:2" ht="15" thickBot="1" x14ac:dyDescent="0.4">
      <c r="A32" s="3" t="s">
        <v>42</v>
      </c>
      <c r="B32" s="40">
        <v>182</v>
      </c>
    </row>
    <row r="33" spans="1:2" ht="15" thickBot="1" x14ac:dyDescent="0.4">
      <c r="A33" s="46" t="s">
        <v>8</v>
      </c>
      <c r="B33" s="40">
        <v>10591</v>
      </c>
    </row>
    <row r="34" spans="1:2" ht="15" thickBot="1" x14ac:dyDescent="0.4">
      <c r="A34" s="3" t="s">
        <v>44</v>
      </c>
      <c r="B34" s="40">
        <v>276</v>
      </c>
    </row>
    <row r="35" spans="1:2" ht="15" thickBot="1" x14ac:dyDescent="0.4">
      <c r="A35" s="46" t="s">
        <v>7</v>
      </c>
      <c r="B35" s="40">
        <v>28648</v>
      </c>
    </row>
    <row r="36" spans="1:2" ht="15" thickBot="1" x14ac:dyDescent="0.4">
      <c r="A36" s="3" t="s">
        <v>24</v>
      </c>
      <c r="B36" s="40">
        <v>719</v>
      </c>
    </row>
    <row r="37" spans="1:2" ht="15" thickBot="1" x14ac:dyDescent="0.4">
      <c r="A37" s="3" t="s">
        <v>53</v>
      </c>
      <c r="B37" s="40">
        <v>45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1724</v>
      </c>
    </row>
    <row r="40" spans="1:2" ht="15" thickBot="1" x14ac:dyDescent="0.4">
      <c r="A40" s="3" t="s">
        <v>46</v>
      </c>
      <c r="B40" s="40">
        <v>294</v>
      </c>
    </row>
    <row r="41" spans="1:2" ht="15" thickBot="1" x14ac:dyDescent="0.4">
      <c r="A41" s="3" t="s">
        <v>37</v>
      </c>
      <c r="B41" s="40">
        <v>140</v>
      </c>
    </row>
    <row r="42" spans="1:2" ht="15" thickBot="1" x14ac:dyDescent="0.4">
      <c r="A42" s="46" t="s">
        <v>19</v>
      </c>
      <c r="B42" s="40">
        <v>4751</v>
      </c>
    </row>
    <row r="43" spans="1:2" ht="15" thickBot="1" x14ac:dyDescent="0.4">
      <c r="A43" s="3" t="s">
        <v>65</v>
      </c>
      <c r="B43" s="40">
        <v>124</v>
      </c>
    </row>
    <row r="44" spans="1:2" ht="15" thickBot="1" x14ac:dyDescent="0.4">
      <c r="A44" s="3" t="s">
        <v>40</v>
      </c>
      <c r="B44" s="40">
        <v>532</v>
      </c>
    </row>
    <row r="45" spans="1:2" ht="15" thickBot="1" x14ac:dyDescent="0.4">
      <c r="A45" s="3" t="s">
        <v>25</v>
      </c>
      <c r="B45" s="40">
        <v>399</v>
      </c>
    </row>
    <row r="46" spans="1:2" ht="15" thickBot="1" x14ac:dyDescent="0.4">
      <c r="A46" s="3" t="s">
        <v>54</v>
      </c>
      <c r="B46" s="40">
        <v>46</v>
      </c>
    </row>
    <row r="47" spans="1:2" ht="15" thickBot="1" x14ac:dyDescent="0.4">
      <c r="A47" s="3" t="s">
        <v>20</v>
      </c>
      <c r="B47" s="40">
        <v>305</v>
      </c>
    </row>
    <row r="48" spans="1:2" ht="15" thickBot="1" x14ac:dyDescent="0.4">
      <c r="A48" s="46" t="s">
        <v>15</v>
      </c>
      <c r="B48" s="40">
        <v>1402</v>
      </c>
    </row>
    <row r="49" spans="1:2" ht="21.5" thickBot="1" x14ac:dyDescent="0.4">
      <c r="A49" s="61" t="s">
        <v>66</v>
      </c>
      <c r="B49" s="62">
        <v>6</v>
      </c>
    </row>
    <row r="50" spans="1:2" ht="15" thickBot="1" x14ac:dyDescent="0.4">
      <c r="A50" s="3" t="s">
        <v>28</v>
      </c>
      <c r="B50" s="40">
        <v>88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1041</v>
      </c>
    </row>
    <row r="53" spans="1:2" ht="15" thickBot="1" x14ac:dyDescent="0.4">
      <c r="A53" s="46" t="s">
        <v>9</v>
      </c>
      <c r="B53" s="40">
        <v>1029</v>
      </c>
    </row>
    <row r="54" spans="1:2" ht="15" thickBot="1" x14ac:dyDescent="0.4">
      <c r="A54" s="3" t="s">
        <v>56</v>
      </c>
      <c r="B54" s="40">
        <v>68</v>
      </c>
    </row>
    <row r="55" spans="1:2" ht="15" thickBot="1" x14ac:dyDescent="0.4">
      <c r="A55" s="3" t="s">
        <v>22</v>
      </c>
      <c r="B55" s="40">
        <v>467</v>
      </c>
    </row>
    <row r="56" spans="1:2" ht="15" thickBot="1" x14ac:dyDescent="0.4">
      <c r="A56" s="14" t="s">
        <v>55</v>
      </c>
      <c r="B56" s="41">
        <v>10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8EEE8BF3-875D-46C4-8DA1-84034226C956}"/>
    <hyperlink ref="A33" r:id="rId2" display="https://www.worldometers.info/coronavirus/usa/new-jersey/" xr:uid="{D77E46AF-D2CB-4BFD-8401-9F670F835CF4}"/>
    <hyperlink ref="A24" r:id="rId3" display="https://www.worldometers.info/coronavirus/usa/massachusetts/" xr:uid="{2CE2C380-304A-4DEE-80E5-385571217538}"/>
    <hyperlink ref="A6" r:id="rId4" display="https://www.worldometers.info/coronavirus/usa/california/" xr:uid="{09E27E22-CB6B-41FB-B44E-169EDC6138E1}"/>
    <hyperlink ref="A42" r:id="rId5" display="https://www.worldometers.info/coronavirus/usa/pennsylvania/" xr:uid="{189EAEAF-282B-43A7-9E6E-16BED70E159B}"/>
    <hyperlink ref="A48" r:id="rId6" display="https://www.worldometers.info/coronavirus/usa/texas/" xr:uid="{65758FD6-116B-4586-B03B-B31D92E84754}"/>
    <hyperlink ref="A11" r:id="rId7" display="https://www.worldometers.info/coronavirus/usa/florida/" xr:uid="{14BCE31B-A4C8-4795-967E-331691D86620}"/>
    <hyperlink ref="A21" r:id="rId8" display="https://www.worldometers.info/coronavirus/usa/louisiana/" xr:uid="{97B587EB-3171-45F1-97DF-02B6C341D390}"/>
    <hyperlink ref="A39" r:id="rId9" display="https://www.worldometers.info/coronavirus/usa/ohio/" xr:uid="{821A1CBE-75BC-4D33-BDFC-0B62F3ED419B}"/>
    <hyperlink ref="A53" r:id="rId10" display="https://www.worldometers.info/coronavirus/usa/washington/" xr:uid="{D3C117A5-C5E2-4720-ACF7-B8C1DA3291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508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704</v>
      </c>
    </row>
    <row r="5" spans="1:3" ht="13" thickBot="1" x14ac:dyDescent="0.4">
      <c r="A5" s="36" t="s">
        <v>34</v>
      </c>
      <c r="B5" s="3" t="s">
        <v>34</v>
      </c>
      <c r="C5" s="40">
        <v>102</v>
      </c>
    </row>
    <row r="6" spans="1:3" ht="15" thickBot="1" x14ac:dyDescent="0.4">
      <c r="A6" s="36" t="s">
        <v>10</v>
      </c>
      <c r="B6" s="46" t="s">
        <v>10</v>
      </c>
      <c r="C6" s="40">
        <v>3425</v>
      </c>
    </row>
    <row r="7" spans="1:3" ht="13" thickBot="1" x14ac:dyDescent="0.4">
      <c r="A7" s="36" t="s">
        <v>18</v>
      </c>
      <c r="B7" s="3" t="s">
        <v>18</v>
      </c>
      <c r="C7" s="40">
        <v>1257</v>
      </c>
    </row>
    <row r="8" spans="1:3" ht="13" thickBot="1" x14ac:dyDescent="0.4">
      <c r="A8" s="36" t="s">
        <v>23</v>
      </c>
      <c r="B8" s="3" t="s">
        <v>23</v>
      </c>
      <c r="C8" s="40">
        <v>3472</v>
      </c>
    </row>
    <row r="9" spans="1:3" ht="13" thickBot="1" x14ac:dyDescent="0.4">
      <c r="A9" s="36" t="s">
        <v>43</v>
      </c>
      <c r="B9" s="3" t="s">
        <v>43</v>
      </c>
      <c r="C9" s="40">
        <v>304</v>
      </c>
    </row>
    <row r="10" spans="1:3" ht="13" thickBot="1" x14ac:dyDescent="0.4">
      <c r="A10" s="36" t="s">
        <v>95</v>
      </c>
      <c r="B10" s="3" t="s">
        <v>63</v>
      </c>
      <c r="C10" s="40">
        <v>400</v>
      </c>
    </row>
    <row r="11" spans="1:3" ht="15" thickBot="1" x14ac:dyDescent="0.4">
      <c r="A11" s="36" t="s">
        <v>13</v>
      </c>
      <c r="B11" s="46" t="s">
        <v>13</v>
      </c>
      <c r="C11" s="40">
        <v>2052</v>
      </c>
    </row>
    <row r="12" spans="1:3" ht="13" thickBot="1" x14ac:dyDescent="0.4">
      <c r="A12" s="36" t="s">
        <v>16</v>
      </c>
      <c r="B12" s="3" t="s">
        <v>16</v>
      </c>
      <c r="C12" s="40">
        <v>1675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77</v>
      </c>
    </row>
    <row r="16" spans="1:3" ht="13" thickBot="1" x14ac:dyDescent="0.4">
      <c r="A16" s="36" t="s">
        <v>12</v>
      </c>
      <c r="B16" s="3" t="s">
        <v>12</v>
      </c>
      <c r="C16" s="40">
        <v>4379</v>
      </c>
    </row>
    <row r="17" spans="1:3" ht="13" thickBot="1" x14ac:dyDescent="0.4">
      <c r="A17" s="36" t="s">
        <v>27</v>
      </c>
      <c r="B17" s="3" t="s">
        <v>27</v>
      </c>
      <c r="C17" s="40">
        <v>1824</v>
      </c>
    </row>
    <row r="18" spans="1:3" ht="13" thickBot="1" x14ac:dyDescent="0.4">
      <c r="A18" s="36" t="s">
        <v>41</v>
      </c>
      <c r="B18" s="3" t="s">
        <v>41</v>
      </c>
      <c r="C18" s="40">
        <v>380</v>
      </c>
    </row>
    <row r="19" spans="1:3" ht="13" thickBot="1" x14ac:dyDescent="0.4">
      <c r="A19" s="36" t="s">
        <v>45</v>
      </c>
      <c r="B19" s="3" t="s">
        <v>45</v>
      </c>
      <c r="C19" s="40">
        <v>199</v>
      </c>
    </row>
    <row r="20" spans="1:3" ht="13" thickBot="1" x14ac:dyDescent="0.4">
      <c r="A20" s="36" t="s">
        <v>38</v>
      </c>
      <c r="B20" s="3" t="s">
        <v>38</v>
      </c>
      <c r="C20" s="40">
        <v>366</v>
      </c>
    </row>
    <row r="21" spans="1:3" ht="15" thickBot="1" x14ac:dyDescent="0.4">
      <c r="A21" s="36" t="s">
        <v>14</v>
      </c>
      <c r="B21" s="46" t="s">
        <v>14</v>
      </c>
      <c r="C21" s="40">
        <v>2581</v>
      </c>
    </row>
    <row r="22" spans="1:3" ht="13" thickBot="1" x14ac:dyDescent="0.4">
      <c r="B22" s="3" t="s">
        <v>39</v>
      </c>
      <c r="C22" s="40">
        <v>73</v>
      </c>
    </row>
    <row r="23" spans="1:3" ht="13" thickBot="1" x14ac:dyDescent="0.4">
      <c r="A23" s="36" t="s">
        <v>26</v>
      </c>
      <c r="B23" s="3" t="s">
        <v>26</v>
      </c>
      <c r="C23" s="40">
        <v>2081</v>
      </c>
    </row>
    <row r="24" spans="1:3" ht="15" thickBot="1" x14ac:dyDescent="0.4">
      <c r="A24" s="36" t="s">
        <v>17</v>
      </c>
      <c r="B24" s="46" t="s">
        <v>17</v>
      </c>
      <c r="C24" s="40">
        <v>5938</v>
      </c>
    </row>
    <row r="25" spans="1:3" ht="13" thickBot="1" x14ac:dyDescent="0.4">
      <c r="A25" s="36" t="s">
        <v>11</v>
      </c>
      <c r="B25" s="3" t="s">
        <v>11</v>
      </c>
      <c r="C25" s="40">
        <v>5017</v>
      </c>
    </row>
    <row r="26" spans="1:3" ht="13" thickBot="1" x14ac:dyDescent="0.4">
      <c r="A26" s="36" t="s">
        <v>32</v>
      </c>
      <c r="B26" s="3" t="s">
        <v>32</v>
      </c>
      <c r="C26" s="40">
        <v>757</v>
      </c>
    </row>
    <row r="27" spans="1:3" ht="13" thickBot="1" x14ac:dyDescent="0.4">
      <c r="A27" s="36" t="s">
        <v>30</v>
      </c>
      <c r="B27" s="3" t="s">
        <v>30</v>
      </c>
      <c r="C27" s="40">
        <v>554</v>
      </c>
    </row>
    <row r="28" spans="1:3" ht="13" thickBot="1" x14ac:dyDescent="0.4">
      <c r="A28" s="36" t="s">
        <v>35</v>
      </c>
      <c r="B28" s="3" t="s">
        <v>35</v>
      </c>
      <c r="C28" s="40">
        <v>625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132</v>
      </c>
    </row>
    <row r="31" spans="1:3" ht="13" thickBot="1" x14ac:dyDescent="0.4">
      <c r="A31" s="36" t="s">
        <v>31</v>
      </c>
      <c r="B31" s="3" t="s">
        <v>31</v>
      </c>
      <c r="C31" s="40">
        <v>373</v>
      </c>
    </row>
    <row r="32" spans="1:3" ht="13" thickBot="1" x14ac:dyDescent="0.4">
      <c r="A32" s="36" t="s">
        <v>42</v>
      </c>
      <c r="B32" s="3" t="s">
        <v>42</v>
      </c>
      <c r="C32" s="40">
        <v>182</v>
      </c>
    </row>
    <row r="33" spans="1:3" ht="15" thickBot="1" x14ac:dyDescent="0.4">
      <c r="A33" s="36" t="s">
        <v>8</v>
      </c>
      <c r="B33" s="46" t="s">
        <v>8</v>
      </c>
      <c r="C33" s="40">
        <v>10591</v>
      </c>
    </row>
    <row r="34" spans="1:3" ht="13" thickBot="1" x14ac:dyDescent="0.4">
      <c r="A34" s="36" t="s">
        <v>44</v>
      </c>
      <c r="B34" s="3" t="s">
        <v>44</v>
      </c>
      <c r="C34" s="40">
        <v>276</v>
      </c>
    </row>
    <row r="35" spans="1:3" ht="15" thickBot="1" x14ac:dyDescent="0.4">
      <c r="A35" s="36" t="s">
        <v>7</v>
      </c>
      <c r="B35" s="46" t="s">
        <v>7</v>
      </c>
      <c r="C35" s="40">
        <v>28648</v>
      </c>
    </row>
    <row r="36" spans="1:3" ht="13" thickBot="1" x14ac:dyDescent="0.4">
      <c r="A36" s="36" t="s">
        <v>24</v>
      </c>
      <c r="B36" s="3" t="s">
        <v>24</v>
      </c>
      <c r="C36" s="40">
        <v>719</v>
      </c>
    </row>
    <row r="37" spans="1:3" ht="13" thickBot="1" x14ac:dyDescent="0.4">
      <c r="B37" s="3" t="s">
        <v>53</v>
      </c>
      <c r="C37" s="40">
        <v>45</v>
      </c>
    </row>
    <row r="38" spans="1:3" ht="15" thickBot="1" x14ac:dyDescent="0.4">
      <c r="A38" s="36" t="s">
        <v>21</v>
      </c>
      <c r="B38" s="46" t="s">
        <v>21</v>
      </c>
      <c r="C38" s="40">
        <v>1724</v>
      </c>
    </row>
    <row r="39" spans="1:3" ht="13" thickBot="1" x14ac:dyDescent="0.4">
      <c r="A39" s="36" t="s">
        <v>46</v>
      </c>
      <c r="B39" s="3" t="s">
        <v>46</v>
      </c>
      <c r="C39" s="40">
        <v>294</v>
      </c>
    </row>
    <row r="40" spans="1:3" ht="13" thickBot="1" x14ac:dyDescent="0.4">
      <c r="A40" s="36" t="s">
        <v>37</v>
      </c>
      <c r="B40" s="3" t="s">
        <v>37</v>
      </c>
      <c r="C40" s="40">
        <v>140</v>
      </c>
    </row>
    <row r="41" spans="1:3" ht="15" thickBot="1" x14ac:dyDescent="0.4">
      <c r="A41" s="36" t="s">
        <v>19</v>
      </c>
      <c r="B41" s="46" t="s">
        <v>19</v>
      </c>
      <c r="C41" s="40">
        <v>4751</v>
      </c>
    </row>
    <row r="42" spans="1:3" ht="13" thickBot="1" x14ac:dyDescent="0.4">
      <c r="A42" s="36" t="s">
        <v>65</v>
      </c>
      <c r="B42" s="3" t="s">
        <v>65</v>
      </c>
      <c r="C42" s="40">
        <v>124</v>
      </c>
    </row>
    <row r="43" spans="1:3" ht="13" thickBot="1" x14ac:dyDescent="0.4">
      <c r="B43" s="3" t="s">
        <v>40</v>
      </c>
      <c r="C43" s="40">
        <v>532</v>
      </c>
    </row>
    <row r="44" spans="1:3" ht="13" thickBot="1" x14ac:dyDescent="0.4">
      <c r="A44" s="36" t="s">
        <v>25</v>
      </c>
      <c r="B44" s="3" t="s">
        <v>25</v>
      </c>
      <c r="C44" s="40">
        <v>399</v>
      </c>
    </row>
    <row r="45" spans="1:3" ht="13" thickBot="1" x14ac:dyDescent="0.4">
      <c r="A45" s="36" t="s">
        <v>54</v>
      </c>
      <c r="B45" s="3" t="s">
        <v>54</v>
      </c>
      <c r="C45" s="40">
        <v>46</v>
      </c>
    </row>
    <row r="46" spans="1:3" ht="13" thickBot="1" x14ac:dyDescent="0.4">
      <c r="A46" s="36" t="s">
        <v>20</v>
      </c>
      <c r="B46" s="3" t="s">
        <v>20</v>
      </c>
      <c r="C46" s="40">
        <v>305</v>
      </c>
    </row>
    <row r="47" spans="1:3" ht="15" thickBot="1" x14ac:dyDescent="0.4">
      <c r="A47" s="36" t="s">
        <v>15</v>
      </c>
      <c r="B47" s="46" t="s">
        <v>15</v>
      </c>
      <c r="C47" s="40">
        <v>1402</v>
      </c>
    </row>
    <row r="48" spans="1:3" ht="13" thickBot="1" x14ac:dyDescent="0.4">
      <c r="A48" s="36" t="s">
        <v>28</v>
      </c>
      <c r="B48" s="3" t="s">
        <v>28</v>
      </c>
      <c r="C48" s="40">
        <v>88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1041</v>
      </c>
    </row>
    <row r="51" spans="1:3" ht="15" thickBot="1" x14ac:dyDescent="0.4">
      <c r="A51" s="36" t="s">
        <v>9</v>
      </c>
      <c r="B51" s="46" t="s">
        <v>9</v>
      </c>
      <c r="C51" s="40">
        <v>1029</v>
      </c>
    </row>
    <row r="52" spans="1:3" ht="13" thickBot="1" x14ac:dyDescent="0.4">
      <c r="B52" s="3" t="s">
        <v>56</v>
      </c>
      <c r="C52" s="40">
        <v>68</v>
      </c>
    </row>
    <row r="53" spans="1:3" ht="13" thickBot="1" x14ac:dyDescent="0.4">
      <c r="A53" s="36" t="s">
        <v>22</v>
      </c>
      <c r="B53" s="3" t="s">
        <v>22</v>
      </c>
      <c r="C53" s="40">
        <v>467</v>
      </c>
    </row>
    <row r="54" spans="1:3" ht="13" thickBot="1" x14ac:dyDescent="0.4">
      <c r="A54" s="36" t="s">
        <v>55</v>
      </c>
      <c r="B54" s="14" t="s">
        <v>55</v>
      </c>
      <c r="C54" s="41">
        <v>10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FC31ABBC-7840-4883-B166-7A53793C1F66}"/>
    <hyperlink ref="B33" r:id="rId2" display="https://www.worldometers.info/coronavirus/usa/new-jersey/" xr:uid="{5815B233-7BF2-4D4F-A13A-D7CBDDDD2EC9}"/>
    <hyperlink ref="B24" r:id="rId3" display="https://www.worldometers.info/coronavirus/usa/massachusetts/" xr:uid="{66AA8053-41EC-408E-B94B-4901E1151D27}"/>
    <hyperlink ref="B6" r:id="rId4" display="https://www.worldometers.info/coronavirus/usa/california/" xr:uid="{CD7BD7E1-E3AA-4C3B-8097-6524F625C313}"/>
    <hyperlink ref="B41" r:id="rId5" display="https://www.worldometers.info/coronavirus/usa/pennsylvania/" xr:uid="{EA7F8FD4-C2F4-4335-A94E-CEC741771E28}"/>
    <hyperlink ref="B47" r:id="rId6" display="https://www.worldometers.info/coronavirus/usa/texas/" xr:uid="{DB59A4FB-131F-4AC7-9007-722F75321F7D}"/>
    <hyperlink ref="B11" r:id="rId7" display="https://www.worldometers.info/coronavirus/usa/florida/" xr:uid="{BC570B62-AFAC-4B57-8DAF-0879CB935BB3}"/>
    <hyperlink ref="B21" r:id="rId8" display="https://www.worldometers.info/coronavirus/usa/louisiana/" xr:uid="{F089AF80-0793-4A60-A246-D1C6EE851759}"/>
    <hyperlink ref="B38" r:id="rId9" display="https://www.worldometers.info/coronavirus/usa/ohio/" xr:uid="{0652DBFC-BB81-4EC6-880F-3FF4F511B09A}"/>
    <hyperlink ref="B51" r:id="rId10" display="https://www.worldometers.info/coronavirus/usa/washington/" xr:uid="{5B96BA7F-8E62-415B-A0A6-0CC085EC010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2020-05-20T11:39:38Z</dcterms:modified>
</cp:coreProperties>
</file>