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27" documentId="8_{56522AD5-2EE7-4062-B9B8-059A0EB93FDD}" xr6:coauthVersionLast="45" xr6:coauthVersionMax="45" xr10:uidLastSave="{F1D87BA1-B59D-4107-9064-E4D41CED542B}"/>
  <bookViews>
    <workbookView xWindow="16395" yWindow="-20340" windowWidth="23190" windowHeight="19425" activeTab="1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Updates'!$A$1:$U$59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3" l="1"/>
  <c r="M21" i="3"/>
  <c r="M9" i="3"/>
  <c r="M25" i="3"/>
  <c r="M40" i="3"/>
  <c r="M51" i="3"/>
  <c r="M39" i="3"/>
  <c r="M47" i="3"/>
  <c r="M33" i="3"/>
  <c r="M38" i="3"/>
  <c r="M54" i="3"/>
  <c r="M2" i="3"/>
  <c r="M22" i="3"/>
  <c r="M44" i="3"/>
  <c r="M42" i="3"/>
  <c r="M17" i="3"/>
  <c r="M27" i="3"/>
  <c r="M29" i="3"/>
  <c r="M50" i="3"/>
  <c r="M18" i="3"/>
  <c r="M43" i="3"/>
  <c r="M49" i="3"/>
  <c r="M48" i="3"/>
  <c r="M20" i="3"/>
  <c r="M36" i="3"/>
  <c r="M26" i="3"/>
  <c r="M6" i="3"/>
  <c r="M11" i="3"/>
  <c r="M35" i="3"/>
  <c r="M24" i="3"/>
  <c r="M52" i="3"/>
  <c r="M23" i="3"/>
  <c r="M53" i="3"/>
  <c r="M57" i="3" s="1"/>
  <c r="M15" i="3"/>
  <c r="M10" i="3"/>
  <c r="M55" i="3"/>
  <c r="M34" i="3"/>
  <c r="M31" i="3"/>
  <c r="M13" i="3"/>
  <c r="M45" i="3"/>
  <c r="M12" i="3"/>
  <c r="M46" i="3"/>
  <c r="M19" i="3"/>
  <c r="M3" i="3"/>
  <c r="M16" i="3"/>
  <c r="M14" i="3"/>
  <c r="M56" i="3"/>
  <c r="M5" i="3"/>
  <c r="M37" i="3"/>
  <c r="M30" i="3"/>
  <c r="M41" i="3"/>
  <c r="M8" i="3"/>
  <c r="M32" i="3"/>
  <c r="M4" i="3"/>
  <c r="M28" i="3"/>
  <c r="L28" i="3"/>
  <c r="L44" i="3" l="1"/>
  <c r="L35" i="3"/>
  <c r="L50" i="3"/>
  <c r="L24" i="3"/>
  <c r="L51" i="3"/>
  <c r="L19" i="3"/>
  <c r="L46" i="3"/>
  <c r="L49" i="3"/>
  <c r="L10" i="3"/>
  <c r="L36" i="3"/>
  <c r="L31" i="3"/>
  <c r="L52" i="3"/>
  <c r="L17" i="3"/>
  <c r="L38" i="3"/>
  <c r="L39" i="3"/>
  <c r="L21" i="3"/>
  <c r="L11" i="3"/>
  <c r="L42" i="3"/>
  <c r="L5" i="3"/>
  <c r="L45" i="3"/>
  <c r="L29" i="3"/>
  <c r="L48" i="3"/>
  <c r="L41" i="3"/>
  <c r="L22" i="3"/>
  <c r="L13" i="3"/>
  <c r="L23" i="3"/>
  <c r="L18" i="3"/>
  <c r="L9" i="3"/>
  <c r="L32" i="3"/>
  <c r="L43" i="3"/>
  <c r="L20" i="3"/>
  <c r="L53" i="3"/>
  <c r="L14" i="3"/>
  <c r="L4" i="3"/>
  <c r="L40" i="3"/>
  <c r="L15" i="3"/>
  <c r="L34" i="3"/>
  <c r="L26" i="3"/>
  <c r="L16" i="3"/>
  <c r="L33" i="3"/>
  <c r="L6" i="3"/>
  <c r="L30" i="3"/>
  <c r="L8" i="3"/>
  <c r="L27" i="3"/>
  <c r="L25" i="3"/>
  <c r="L47" i="3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M5" i="1"/>
  <c r="N5" i="1" s="1"/>
  <c r="M6" i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M14" i="1"/>
  <c r="M15" i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M31" i="1"/>
  <c r="M32" i="1"/>
  <c r="N32" i="1" s="1"/>
  <c r="M33" i="1"/>
  <c r="N33" i="1" s="1"/>
  <c r="M34" i="1"/>
  <c r="N34" i="1" s="1"/>
  <c r="M35" i="1"/>
  <c r="M36" i="1"/>
  <c r="N36" i="1" s="1"/>
  <c r="M37" i="1"/>
  <c r="M38" i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M47" i="1"/>
  <c r="M48" i="1"/>
  <c r="N48" i="1" s="1"/>
  <c r="M49" i="1"/>
  <c r="N49" i="1" s="1"/>
  <c r="M50" i="1"/>
  <c r="N50" i="1" s="1"/>
  <c r="M51" i="1"/>
  <c r="N51" i="1" s="1"/>
  <c r="M52" i="1"/>
  <c r="N52" i="1" s="1"/>
  <c r="M53" i="1"/>
  <c r="M54" i="1"/>
  <c r="M55" i="1"/>
  <c r="M56" i="1"/>
  <c r="N56" i="1" s="1"/>
  <c r="M57" i="1"/>
  <c r="N57" i="1" s="1"/>
  <c r="N54" i="1" l="1"/>
  <c r="N35" i="1"/>
  <c r="N53" i="1"/>
  <c r="N38" i="1"/>
  <c r="N15" i="1"/>
  <c r="N37" i="1"/>
  <c r="N30" i="1"/>
  <c r="N22" i="1"/>
  <c r="N13" i="1"/>
  <c r="N46" i="1"/>
  <c r="N31" i="1"/>
  <c r="N6" i="1"/>
  <c r="N55" i="1"/>
  <c r="N47" i="1"/>
  <c r="N14" i="1"/>
  <c r="T2" i="1"/>
  <c r="M58" i="1" l="1"/>
  <c r="N58" i="1" l="1"/>
  <c r="T18" i="1"/>
  <c r="U18" i="1" s="1"/>
  <c r="T52" i="1"/>
  <c r="U52" i="1" s="1"/>
  <c r="T54" i="1"/>
  <c r="U54" i="1" s="1"/>
  <c r="T29" i="1"/>
  <c r="U29" i="1" s="1"/>
  <c r="T24" i="1"/>
  <c r="U24" i="1" s="1"/>
  <c r="T31" i="1"/>
  <c r="U31" i="1" s="1"/>
  <c r="T41" i="1"/>
  <c r="U41" i="1" s="1"/>
  <c r="T36" i="1"/>
  <c r="U36" i="1" s="1"/>
  <c r="T40" i="1"/>
  <c r="U40" i="1" s="1"/>
  <c r="T34" i="1"/>
  <c r="U34" i="1" s="1"/>
  <c r="T25" i="1"/>
  <c r="U25" i="1" s="1"/>
  <c r="T27" i="1"/>
  <c r="U27" i="1" s="1"/>
  <c r="T22" i="1"/>
  <c r="U22" i="1" s="1"/>
  <c r="T10" i="1"/>
  <c r="U10" i="1" s="1"/>
  <c r="T26" i="1"/>
  <c r="U26" i="1" s="1"/>
  <c r="T42" i="1"/>
  <c r="U42" i="1" s="1"/>
  <c r="T51" i="1"/>
  <c r="U51" i="1" s="1"/>
  <c r="T17" i="1"/>
  <c r="U17" i="1" s="1"/>
  <c r="T33" i="1"/>
  <c r="U33" i="1" s="1"/>
  <c r="T49" i="1"/>
  <c r="U49" i="1" s="1"/>
  <c r="T12" i="1"/>
  <c r="U12" i="1" s="1"/>
  <c r="T28" i="1"/>
  <c r="U28" i="1" s="1"/>
  <c r="T57" i="1"/>
  <c r="U57" i="1" s="1"/>
  <c r="T35" i="1"/>
  <c r="U35" i="1" s="1"/>
  <c r="T30" i="1"/>
  <c r="U30" i="1" s="1"/>
  <c r="T21" i="1"/>
  <c r="U21" i="1" s="1"/>
  <c r="T55" i="1"/>
  <c r="U55" i="1" s="1"/>
  <c r="T50" i="1"/>
  <c r="U50" i="1" s="1"/>
  <c r="T9" i="1"/>
  <c r="U9" i="1" s="1"/>
  <c r="T20" i="1"/>
  <c r="U20" i="1" s="1"/>
  <c r="T11" i="1"/>
  <c r="U11" i="1" s="1"/>
  <c r="T43" i="1"/>
  <c r="U43" i="1" s="1"/>
  <c r="T38" i="1"/>
  <c r="U38" i="1" s="1"/>
  <c r="T13" i="1"/>
  <c r="U13" i="1" s="1"/>
  <c r="T45" i="1"/>
  <c r="U45" i="1" s="1"/>
  <c r="T8" i="1"/>
  <c r="U8" i="1" s="1"/>
  <c r="T56" i="1"/>
  <c r="U56" i="1" s="1"/>
  <c r="T15" i="1"/>
  <c r="U15" i="1" s="1"/>
  <c r="T47" i="1"/>
  <c r="U47" i="1" s="1"/>
  <c r="T44" i="1"/>
  <c r="U44" i="1" s="1"/>
  <c r="T19" i="1"/>
  <c r="U19" i="1" s="1"/>
  <c r="T53" i="1"/>
  <c r="U53" i="1" s="1"/>
  <c r="T14" i="1"/>
  <c r="U14" i="1" s="1"/>
  <c r="T46" i="1"/>
  <c r="U46" i="1" s="1"/>
  <c r="T5" i="1"/>
  <c r="U5" i="1" s="1"/>
  <c r="T37" i="1"/>
  <c r="U37" i="1" s="1"/>
  <c r="T16" i="1"/>
  <c r="U16" i="1" s="1"/>
  <c r="T48" i="1"/>
  <c r="U48" i="1" s="1"/>
  <c r="T7" i="1"/>
  <c r="U7" i="1" s="1"/>
  <c r="T23" i="1"/>
  <c r="U23" i="1" s="1"/>
  <c r="T39" i="1"/>
  <c r="U39" i="1" s="1"/>
  <c r="T6" i="1"/>
  <c r="U6" i="1" s="1"/>
  <c r="T32" i="1"/>
  <c r="U32" i="1" s="1"/>
  <c r="R46" i="1"/>
  <c r="R30" i="1"/>
  <c r="R57" i="1"/>
  <c r="R49" i="1"/>
  <c r="R41" i="1"/>
  <c r="R33" i="1"/>
  <c r="R25" i="1"/>
  <c r="R17" i="1"/>
  <c r="R9" i="1"/>
  <c r="R6" i="1"/>
  <c r="R51" i="1"/>
  <c r="R43" i="1"/>
  <c r="R35" i="1"/>
  <c r="R27" i="1"/>
  <c r="R19" i="1"/>
  <c r="R11" i="1"/>
  <c r="R22" i="1"/>
  <c r="R14" i="1"/>
  <c r="R56" i="1"/>
  <c r="R48" i="1"/>
  <c r="R40" i="1"/>
  <c r="R24" i="1"/>
  <c r="R16" i="1"/>
  <c r="R8" i="1"/>
  <c r="R53" i="1"/>
  <c r="R45" i="1"/>
  <c r="R37" i="1"/>
  <c r="R29" i="1"/>
  <c r="R21" i="1"/>
  <c r="R13" i="1"/>
  <c r="R5" i="1"/>
  <c r="R38" i="1"/>
  <c r="R50" i="1"/>
  <c r="R34" i="1"/>
  <c r="R18" i="1"/>
  <c r="R10" i="1"/>
  <c r="R47" i="1"/>
  <c r="R39" i="1"/>
  <c r="R31" i="1"/>
  <c r="R23" i="1"/>
  <c r="R15" i="1"/>
  <c r="R7" i="1"/>
  <c r="R54" i="1"/>
  <c r="R42" i="1"/>
  <c r="R26" i="1"/>
  <c r="R55" i="1"/>
  <c r="R58" i="1" s="1"/>
  <c r="R52" i="1"/>
  <c r="R44" i="1"/>
  <c r="R36" i="1"/>
  <c r="R28" i="1"/>
  <c r="R20" i="1"/>
  <c r="R32" i="1"/>
  <c r="R12" i="1"/>
  <c r="S51" i="1"/>
  <c r="S55" i="1"/>
  <c r="S58" i="1" s="1"/>
  <c r="S54" i="1"/>
  <c r="S46" i="1"/>
  <c r="S38" i="1"/>
  <c r="S30" i="1"/>
  <c r="S22" i="1"/>
  <c r="S14" i="1"/>
  <c r="S6" i="1"/>
  <c r="S27" i="1"/>
  <c r="S56" i="1"/>
  <c r="S24" i="1"/>
  <c r="S16" i="1"/>
  <c r="S8" i="1"/>
  <c r="S48" i="1"/>
  <c r="S40" i="1"/>
  <c r="S53" i="1"/>
  <c r="S45" i="1"/>
  <c r="S37" i="1"/>
  <c r="S29" i="1"/>
  <c r="S21" i="1"/>
  <c r="S13" i="1"/>
  <c r="S5" i="1"/>
  <c r="S43" i="1"/>
  <c r="S19" i="1"/>
  <c r="S11" i="1"/>
  <c r="S50" i="1"/>
  <c r="S42" i="1"/>
  <c r="S34" i="1"/>
  <c r="S26" i="1"/>
  <c r="S18" i="1"/>
  <c r="S10" i="1"/>
  <c r="S39" i="1"/>
  <c r="S23" i="1"/>
  <c r="S52" i="1"/>
  <c r="S44" i="1"/>
  <c r="S36" i="1"/>
  <c r="S28" i="1"/>
  <c r="S20" i="1"/>
  <c r="S12" i="1"/>
  <c r="S35" i="1"/>
  <c r="S47" i="1"/>
  <c r="S31" i="1"/>
  <c r="S15" i="1"/>
  <c r="S7" i="1"/>
  <c r="S57" i="1"/>
  <c r="S49" i="1"/>
  <c r="S41" i="1"/>
  <c r="S33" i="1"/>
  <c r="S25" i="1"/>
  <c r="S17" i="1"/>
  <c r="S32" i="1"/>
  <c r="S9" i="1"/>
  <c r="Q17" i="1"/>
  <c r="Q9" i="1"/>
  <c r="Q52" i="1"/>
  <c r="Q44" i="1"/>
  <c r="Q36" i="1"/>
  <c r="Q28" i="1"/>
  <c r="Q20" i="1"/>
  <c r="Q12" i="1"/>
  <c r="Q33" i="1"/>
  <c r="Q49" i="1"/>
  <c r="Q38" i="1"/>
  <c r="Q22" i="1"/>
  <c r="Q14" i="1"/>
  <c r="Q6" i="1"/>
  <c r="Q41" i="1"/>
  <c r="Q54" i="1"/>
  <c r="Q46" i="1"/>
  <c r="Q30" i="1"/>
  <c r="Q51" i="1"/>
  <c r="Q43" i="1"/>
  <c r="Q35" i="1"/>
  <c r="Q27" i="1"/>
  <c r="Q19" i="1"/>
  <c r="Q11" i="1"/>
  <c r="Q57" i="1"/>
  <c r="Q25" i="1"/>
  <c r="Q56" i="1"/>
  <c r="Q48" i="1"/>
  <c r="Q40" i="1"/>
  <c r="Q24" i="1"/>
  <c r="Q16" i="1"/>
  <c r="Q8" i="1"/>
  <c r="Q45" i="1"/>
  <c r="Q29" i="1"/>
  <c r="Q13" i="1"/>
  <c r="Q5" i="1"/>
  <c r="Q50" i="1"/>
  <c r="Q42" i="1"/>
  <c r="Q34" i="1"/>
  <c r="Q26" i="1"/>
  <c r="Q18" i="1"/>
  <c r="Q10" i="1"/>
  <c r="Q53" i="1"/>
  <c r="Q37" i="1"/>
  <c r="Q21" i="1"/>
  <c r="Q55" i="1"/>
  <c r="Q58" i="1" s="1"/>
  <c r="Q47" i="1"/>
  <c r="Q39" i="1"/>
  <c r="Q31" i="1"/>
  <c r="Q23" i="1"/>
  <c r="Q15" i="1"/>
  <c r="Q32" i="1"/>
  <c r="Q7" i="1"/>
  <c r="P28" i="1"/>
  <c r="P25" i="1"/>
  <c r="P36" i="1"/>
  <c r="P29" i="1"/>
  <c r="P10" i="1"/>
  <c r="P48" i="1"/>
  <c r="P23" i="1"/>
  <c r="P55" i="1"/>
  <c r="P58" i="1" s="1"/>
  <c r="P30" i="1"/>
  <c r="P41" i="1"/>
  <c r="P12" i="1"/>
  <c r="P15" i="1"/>
  <c r="P31" i="1"/>
  <c r="P52" i="1"/>
  <c r="P38" i="1"/>
  <c r="P49" i="1"/>
  <c r="P7" i="1"/>
  <c r="P34" i="1"/>
  <c r="P20" i="1"/>
  <c r="P35" i="1"/>
  <c r="P39" i="1"/>
  <c r="P33" i="1"/>
  <c r="P53" i="1"/>
  <c r="P57" i="1"/>
  <c r="P11" i="1"/>
  <c r="P56" i="1"/>
  <c r="P21" i="1"/>
  <c r="P22" i="1"/>
  <c r="P19" i="1"/>
  <c r="P8" i="1"/>
  <c r="P40" i="1"/>
  <c r="P37" i="1"/>
  <c r="P9" i="1"/>
  <c r="P18" i="1"/>
  <c r="P44" i="1"/>
  <c r="P45" i="1"/>
  <c r="P50" i="1"/>
  <c r="P14" i="1"/>
  <c r="P51" i="1"/>
  <c r="P47" i="1"/>
  <c r="P5" i="1"/>
  <c r="P26" i="1"/>
  <c r="P43" i="1"/>
  <c r="P6" i="1"/>
  <c r="P13" i="1"/>
  <c r="P17" i="1"/>
  <c r="P27" i="1"/>
  <c r="P46" i="1"/>
  <c r="P54" i="1"/>
  <c r="P42" i="1"/>
  <c r="P24" i="1"/>
  <c r="P32" i="1"/>
  <c r="P16" i="1"/>
  <c r="T58" i="1" l="1"/>
</calcChain>
</file>

<file path=xl/sharedStrings.xml><?xml version="1.0" encoding="utf-8"?>
<sst xmlns="http://schemas.openxmlformats.org/spreadsheetml/2006/main" count="318" uniqueCount="99">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</sst>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"/>
      <color rgb="FF222222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rgb="FF36394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0" fillId="0" borderId="0"/>
  </cellStyleXfs>
  <cellXfs count="56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3" fillId="4" borderId="3" xfId="0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4" fillId="2" borderId="3" xfId="0" applyFont="1" applyFill="1" applyBorder="1" applyAlignment="1">
      <alignment horizontal="right" vertical="top" wrapText="1"/>
    </xf>
    <xf numFmtId="0" fontId="5" fillId="2" borderId="3" xfId="3" applyFill="1" applyBorder="1" applyAlignment="1">
      <alignment horizontal="right" vertical="top" wrapText="1"/>
    </xf>
    <xf numFmtId="0" fontId="6" fillId="2" borderId="4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7" fillId="0" borderId="0" xfId="0" applyFont="1" applyBorder="1" applyAlignment="1">
      <alignment horizontal="center"/>
    </xf>
    <xf numFmtId="0" fontId="6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4" fillId="2" borderId="0" xfId="0" applyFont="1" applyFill="1" applyBorder="1" applyAlignment="1">
      <alignment horizontal="right" vertical="top" wrapText="1"/>
    </xf>
    <xf numFmtId="0" fontId="5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7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164" fontId="0" fillId="0" borderId="0" xfId="1" applyNumberFormat="1" applyFont="1" applyBorder="1"/>
    <xf numFmtId="9" fontId="0" fillId="0" borderId="0" xfId="2" applyFont="1" applyBorder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4" applyAlignment="1">
      <alignment horizontal="left" vertical="center"/>
    </xf>
    <xf numFmtId="0" fontId="11" fillId="0" borderId="0" xfId="0" applyFont="1"/>
    <xf numFmtId="165" fontId="12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4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10" fillId="0" borderId="0" xfId="4" applyNumberFormat="1" applyAlignment="1">
      <alignment horizontal="left" vertical="center"/>
    </xf>
    <xf numFmtId="0" fontId="5" fillId="5" borderId="3" xfId="3" applyFont="1" applyFill="1" applyBorder="1" applyAlignment="1">
      <alignment horizontal="right" vertical="top" wrapText="1"/>
    </xf>
    <xf numFmtId="165" fontId="13" fillId="0" borderId="0" xfId="2" applyNumberFormat="1" applyFont="1"/>
    <xf numFmtId="0" fontId="5" fillId="2" borderId="3" xfId="3" applyFont="1" applyFill="1" applyBorder="1" applyAlignment="1">
      <alignment horizontal="right" vertical="top" wrapText="1"/>
    </xf>
    <xf numFmtId="0" fontId="14" fillId="2" borderId="3" xfId="0" applyFont="1" applyFill="1" applyBorder="1" applyAlignment="1">
      <alignment horizontal="right" vertical="top" wrapText="1"/>
    </xf>
    <xf numFmtId="0" fontId="0" fillId="0" borderId="0" xfId="0" applyFont="1"/>
    <xf numFmtId="0" fontId="14" fillId="2" borderId="7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165" fontId="9" fillId="0" borderId="0" xfId="2" applyNumberFormat="1" applyFont="1"/>
    <xf numFmtId="165" fontId="9" fillId="0" borderId="0" xfId="0" applyNumberFormat="1" applyFont="1"/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U59"/>
  <sheetViews>
    <sheetView topLeftCell="A19" workbookViewId="0">
      <selection activeCell="A5" sqref="A5:J59"/>
    </sheetView>
  </sheetViews>
  <sheetFormatPr defaultColWidth="14.26953125" defaultRowHeight="14.5" x14ac:dyDescent="0.35"/>
  <cols>
    <col min="2" max="10" width="12.08984375" customWidth="1"/>
    <col min="13" max="13" width="14" customWidth="1"/>
    <col min="15" max="15" width="7.6328125" customWidth="1"/>
    <col min="16" max="20" width="14.26953125" style="25"/>
  </cols>
  <sheetData>
    <row r="1" spans="1:21" x14ac:dyDescent="0.35">
      <c r="K1" s="52" t="s">
        <v>68</v>
      </c>
      <c r="L1" s="52"/>
      <c r="M1" s="52"/>
      <c r="N1" s="8">
        <v>1.4999999999999999E-2</v>
      </c>
      <c r="O1" s="8"/>
      <c r="P1" s="53" t="s">
        <v>77</v>
      </c>
      <c r="Q1" s="53"/>
      <c r="R1" s="53"/>
      <c r="S1" s="53"/>
      <c r="T1" s="53"/>
    </row>
    <row r="2" spans="1:21" ht="21.5" thickBot="1" x14ac:dyDescent="0.55000000000000004">
      <c r="A2" s="29" t="s">
        <v>57</v>
      </c>
      <c r="B2" s="29"/>
      <c r="C2" s="29"/>
      <c r="D2" s="29"/>
      <c r="E2" s="29"/>
      <c r="F2" s="29"/>
      <c r="G2" s="29"/>
      <c r="H2" s="29"/>
      <c r="I2" s="29"/>
      <c r="J2" s="29"/>
      <c r="K2" s="30"/>
      <c r="M2" s="29" t="s">
        <v>62</v>
      </c>
      <c r="N2" s="29"/>
      <c r="O2" s="22"/>
      <c r="P2" s="19">
        <v>0.15</v>
      </c>
      <c r="Q2" s="19">
        <v>0.6</v>
      </c>
      <c r="R2" s="19">
        <v>0.25</v>
      </c>
      <c r="S2" s="19">
        <v>0.125</v>
      </c>
      <c r="T2" s="20">
        <f>N1</f>
        <v>1.4999999999999999E-2</v>
      </c>
      <c r="U2" s="18"/>
    </row>
    <row r="3" spans="1:21" x14ac:dyDescent="0.35">
      <c r="A3" s="11" t="s">
        <v>0</v>
      </c>
      <c r="B3" s="12" t="s">
        <v>2</v>
      </c>
      <c r="C3" s="12" t="s">
        <v>4</v>
      </c>
      <c r="D3" s="12" t="s">
        <v>2</v>
      </c>
      <c r="E3" s="12" t="s">
        <v>4</v>
      </c>
      <c r="F3" s="12" t="s">
        <v>6</v>
      </c>
      <c r="G3" s="12" t="s">
        <v>79</v>
      </c>
      <c r="H3" s="12" t="s">
        <v>81</v>
      </c>
      <c r="I3" s="12" t="s">
        <v>2</v>
      </c>
      <c r="J3" s="12" t="s">
        <v>83</v>
      </c>
      <c r="K3" s="31"/>
      <c r="L3" s="13" t="s">
        <v>84</v>
      </c>
      <c r="M3" s="13" t="s">
        <v>58</v>
      </c>
      <c r="N3" s="13" t="s">
        <v>60</v>
      </c>
      <c r="O3" s="13"/>
      <c r="P3" s="23" t="s">
        <v>69</v>
      </c>
      <c r="Q3" s="23" t="s">
        <v>71</v>
      </c>
      <c r="R3" s="23" t="s">
        <v>73</v>
      </c>
      <c r="S3" s="23" t="s">
        <v>75</v>
      </c>
      <c r="T3" s="23" t="s">
        <v>76</v>
      </c>
      <c r="U3" s="23" t="s">
        <v>76</v>
      </c>
    </row>
    <row r="4" spans="1:21" ht="15" thickBot="1" x14ac:dyDescent="0.4">
      <c r="A4" s="14" t="s">
        <v>1</v>
      </c>
      <c r="B4" s="15" t="s">
        <v>3</v>
      </c>
      <c r="C4" s="15" t="s">
        <v>3</v>
      </c>
      <c r="D4" s="15" t="s">
        <v>5</v>
      </c>
      <c r="E4" s="15" t="s">
        <v>5</v>
      </c>
      <c r="F4" s="15" t="s">
        <v>3</v>
      </c>
      <c r="G4" s="15" t="s">
        <v>80</v>
      </c>
      <c r="H4" s="15" t="s">
        <v>80</v>
      </c>
      <c r="I4" s="15" t="s">
        <v>82</v>
      </c>
      <c r="J4" s="15" t="s">
        <v>80</v>
      </c>
      <c r="K4" s="31"/>
      <c r="L4" s="13" t="s">
        <v>85</v>
      </c>
      <c r="M4" s="13" t="s">
        <v>59</v>
      </c>
      <c r="N4" s="13" t="s">
        <v>61</v>
      </c>
      <c r="O4" s="13"/>
      <c r="P4" s="23" t="s">
        <v>70</v>
      </c>
      <c r="Q4" s="23" t="s">
        <v>72</v>
      </c>
      <c r="R4" s="23" t="s">
        <v>74</v>
      </c>
      <c r="S4" s="23" t="s">
        <v>74</v>
      </c>
      <c r="T4" s="23" t="s">
        <v>5</v>
      </c>
      <c r="U4" s="23" t="s">
        <v>78</v>
      </c>
    </row>
    <row r="5" spans="1:21" ht="15" thickBot="1" x14ac:dyDescent="0.4">
      <c r="A5" s="5" t="s">
        <v>7</v>
      </c>
      <c r="B5" s="1">
        <v>256555</v>
      </c>
      <c r="C5" s="2"/>
      <c r="D5" s="1">
        <v>19693</v>
      </c>
      <c r="E5" s="2"/>
      <c r="F5" s="1">
        <v>207269</v>
      </c>
      <c r="G5" s="1">
        <v>13077</v>
      </c>
      <c r="H5" s="1">
        <v>1004</v>
      </c>
      <c r="I5" s="1">
        <v>649325</v>
      </c>
      <c r="J5" s="1">
        <v>33098</v>
      </c>
      <c r="K5" s="9"/>
      <c r="L5" s="28">
        <f t="shared" ref="L5:L35" si="0">D5/B5</f>
        <v>7.6759369336009825E-2</v>
      </c>
      <c r="M5" s="6">
        <f t="shared" ref="M5:M35" si="1">D5/$N$1</f>
        <v>1312866.6666666667</v>
      </c>
      <c r="N5" s="7">
        <f t="shared" ref="N5:N35" si="2">ABS(F5-M5)/M5</f>
        <v>0.84212486670390496</v>
      </c>
      <c r="O5" s="7"/>
      <c r="P5" s="24">
        <f t="shared" ref="P5:P35" si="3">$P$2*$M5</f>
        <v>196930</v>
      </c>
      <c r="Q5" s="24">
        <f t="shared" ref="Q5:Q35" si="4">$Q$2*$M5</f>
        <v>787720</v>
      </c>
      <c r="R5" s="24">
        <f t="shared" ref="R5:R35" si="5">$R$2*$M5</f>
        <v>328216.66666666669</v>
      </c>
      <c r="S5" s="24">
        <f t="shared" ref="S5:S35" si="6">$S$2*$M5</f>
        <v>164108.33333333334</v>
      </c>
      <c r="T5" s="24">
        <f t="shared" ref="T5:T35" si="7">$T$2*$M5</f>
        <v>19693</v>
      </c>
      <c r="U5" s="21">
        <f t="shared" ref="U5:U35" si="8">M5-T5</f>
        <v>1293173.6666666667</v>
      </c>
    </row>
    <row r="6" spans="1:21" ht="15" thickBot="1" x14ac:dyDescent="0.4">
      <c r="A6" s="5" t="s">
        <v>8</v>
      </c>
      <c r="B6" s="1">
        <v>92387</v>
      </c>
      <c r="C6" s="2"/>
      <c r="D6" s="1">
        <v>4753</v>
      </c>
      <c r="E6" s="2"/>
      <c r="F6" s="1">
        <v>86363</v>
      </c>
      <c r="G6" s="1">
        <v>10402</v>
      </c>
      <c r="H6" s="2">
        <v>535</v>
      </c>
      <c r="I6" s="1">
        <v>185914</v>
      </c>
      <c r="J6" s="1">
        <v>20932</v>
      </c>
      <c r="K6" s="9"/>
      <c r="L6" s="28">
        <f t="shared" si="0"/>
        <v>5.1446632101919104E-2</v>
      </c>
      <c r="M6" s="6">
        <f t="shared" si="1"/>
        <v>316866.66666666669</v>
      </c>
      <c r="N6" s="7">
        <f t="shared" si="2"/>
        <v>0.72744687565747945</v>
      </c>
      <c r="O6" s="7"/>
      <c r="P6" s="24">
        <f t="shared" si="3"/>
        <v>47530</v>
      </c>
      <c r="Q6" s="24">
        <f t="shared" si="4"/>
        <v>190120</v>
      </c>
      <c r="R6" s="24">
        <f t="shared" si="5"/>
        <v>79216.666666666672</v>
      </c>
      <c r="S6" s="24">
        <f t="shared" si="6"/>
        <v>39608.333333333336</v>
      </c>
      <c r="T6" s="24">
        <f t="shared" si="7"/>
        <v>4753</v>
      </c>
      <c r="U6" s="21">
        <f t="shared" si="8"/>
        <v>312113.66666666669</v>
      </c>
    </row>
    <row r="7" spans="1:21" ht="15" thickBot="1" x14ac:dyDescent="0.4">
      <c r="A7" s="5" t="s">
        <v>17</v>
      </c>
      <c r="B7" s="1">
        <v>41199</v>
      </c>
      <c r="C7" s="2"/>
      <c r="D7" s="1">
        <v>1961</v>
      </c>
      <c r="E7" s="2"/>
      <c r="F7" s="1">
        <v>31120</v>
      </c>
      <c r="G7" s="1">
        <v>6032</v>
      </c>
      <c r="H7" s="2">
        <v>287</v>
      </c>
      <c r="I7" s="1">
        <v>175372</v>
      </c>
      <c r="J7" s="1">
        <v>25676</v>
      </c>
      <c r="K7" s="9"/>
      <c r="L7" s="28">
        <f t="shared" si="0"/>
        <v>4.7598242675793101E-2</v>
      </c>
      <c r="M7" s="6">
        <f t="shared" si="1"/>
        <v>130733.33333333334</v>
      </c>
      <c r="N7" s="7">
        <f t="shared" si="2"/>
        <v>0.761958184599694</v>
      </c>
      <c r="O7" s="7"/>
      <c r="P7" s="24">
        <f t="shared" si="3"/>
        <v>19610</v>
      </c>
      <c r="Q7" s="24">
        <f t="shared" si="4"/>
        <v>78440</v>
      </c>
      <c r="R7" s="24">
        <f t="shared" si="5"/>
        <v>32683.333333333336</v>
      </c>
      <c r="S7" s="24">
        <f t="shared" si="6"/>
        <v>16341.666666666668</v>
      </c>
      <c r="T7" s="24">
        <f t="shared" si="7"/>
        <v>1961</v>
      </c>
      <c r="U7" s="21">
        <f t="shared" si="8"/>
        <v>128772.33333333334</v>
      </c>
    </row>
    <row r="8" spans="1:21" ht="15" thickBot="1" x14ac:dyDescent="0.4">
      <c r="A8" s="5" t="s">
        <v>10</v>
      </c>
      <c r="B8" s="1">
        <v>35802</v>
      </c>
      <c r="C8" s="4">
        <v>159</v>
      </c>
      <c r="D8" s="1">
        <v>1322</v>
      </c>
      <c r="E8" s="3">
        <v>24</v>
      </c>
      <c r="F8" s="1">
        <v>31143</v>
      </c>
      <c r="G8" s="2">
        <v>915</v>
      </c>
      <c r="H8" s="2">
        <v>34</v>
      </c>
      <c r="I8" s="1">
        <v>300100</v>
      </c>
      <c r="J8" s="1">
        <v>7666</v>
      </c>
      <c r="K8" s="9"/>
      <c r="L8" s="28">
        <f t="shared" si="0"/>
        <v>3.6925311435115356E-2</v>
      </c>
      <c r="M8" s="6">
        <f t="shared" si="1"/>
        <v>88133.333333333343</v>
      </c>
      <c r="N8" s="7">
        <f t="shared" si="2"/>
        <v>0.64663767019667173</v>
      </c>
      <c r="O8" s="7"/>
      <c r="P8" s="24">
        <f t="shared" si="3"/>
        <v>13220.000000000002</v>
      </c>
      <c r="Q8" s="24">
        <f t="shared" si="4"/>
        <v>52880.000000000007</v>
      </c>
      <c r="R8" s="24">
        <f t="shared" si="5"/>
        <v>22033.333333333336</v>
      </c>
      <c r="S8" s="24">
        <f t="shared" si="6"/>
        <v>11016.666666666668</v>
      </c>
      <c r="T8" s="24">
        <f t="shared" si="7"/>
        <v>1322</v>
      </c>
      <c r="U8" s="21">
        <f t="shared" si="8"/>
        <v>86811.333333333343</v>
      </c>
    </row>
    <row r="9" spans="1:21" ht="15" thickBot="1" x14ac:dyDescent="0.4">
      <c r="A9" s="5" t="s">
        <v>19</v>
      </c>
      <c r="B9" s="1">
        <v>35293</v>
      </c>
      <c r="C9" s="2"/>
      <c r="D9" s="1">
        <v>1614</v>
      </c>
      <c r="E9" s="2"/>
      <c r="F9" s="1">
        <v>33029</v>
      </c>
      <c r="G9" s="1">
        <v>2759</v>
      </c>
      <c r="H9" s="2">
        <v>126</v>
      </c>
      <c r="I9" s="1">
        <v>166851</v>
      </c>
      <c r="J9" s="1">
        <v>13044</v>
      </c>
      <c r="K9" s="9"/>
      <c r="L9" s="28">
        <f t="shared" si="0"/>
        <v>4.5731448162525147E-2</v>
      </c>
      <c r="M9" s="6">
        <f t="shared" si="1"/>
        <v>107600</v>
      </c>
      <c r="N9" s="7">
        <f t="shared" si="2"/>
        <v>0.69303903345724904</v>
      </c>
      <c r="O9" s="7"/>
      <c r="P9" s="24">
        <f t="shared" si="3"/>
        <v>16140</v>
      </c>
      <c r="Q9" s="24">
        <f t="shared" si="4"/>
        <v>64560</v>
      </c>
      <c r="R9" s="24">
        <f t="shared" si="5"/>
        <v>26900</v>
      </c>
      <c r="S9" s="24">
        <f t="shared" si="6"/>
        <v>13450</v>
      </c>
      <c r="T9" s="24">
        <f t="shared" si="7"/>
        <v>1614</v>
      </c>
      <c r="U9" s="21">
        <f t="shared" si="8"/>
        <v>105986</v>
      </c>
    </row>
    <row r="10" spans="1:21" ht="15" thickBot="1" x14ac:dyDescent="0.4">
      <c r="A10" s="5" t="s">
        <v>12</v>
      </c>
      <c r="B10" s="1">
        <v>33059</v>
      </c>
      <c r="C10" s="2"/>
      <c r="D10" s="1">
        <v>1468</v>
      </c>
      <c r="E10" s="2"/>
      <c r="F10" s="1">
        <v>30985</v>
      </c>
      <c r="G10" s="1">
        <v>2578</v>
      </c>
      <c r="H10" s="2">
        <v>114</v>
      </c>
      <c r="I10" s="1">
        <v>154997</v>
      </c>
      <c r="J10" s="1">
        <v>12089</v>
      </c>
      <c r="K10" s="9"/>
      <c r="L10" s="28">
        <f t="shared" si="0"/>
        <v>4.4405456910372364E-2</v>
      </c>
      <c r="M10" s="6">
        <f t="shared" si="1"/>
        <v>97866.666666666672</v>
      </c>
      <c r="N10" s="7">
        <f t="shared" si="2"/>
        <v>0.68339577656675754</v>
      </c>
      <c r="O10" s="7"/>
      <c r="P10" s="24">
        <f t="shared" si="3"/>
        <v>14680</v>
      </c>
      <c r="Q10" s="24">
        <f t="shared" si="4"/>
        <v>58720</v>
      </c>
      <c r="R10" s="24">
        <f t="shared" si="5"/>
        <v>24466.666666666668</v>
      </c>
      <c r="S10" s="24">
        <f t="shared" si="6"/>
        <v>12233.333333333334</v>
      </c>
      <c r="T10" s="24">
        <f t="shared" si="7"/>
        <v>1468</v>
      </c>
      <c r="U10" s="21">
        <f t="shared" si="8"/>
        <v>96398.666666666672</v>
      </c>
    </row>
    <row r="11" spans="1:21" ht="15" thickBot="1" x14ac:dyDescent="0.4">
      <c r="A11" s="5" t="s">
        <v>11</v>
      </c>
      <c r="B11" s="1">
        <v>32967</v>
      </c>
      <c r="C11" s="2"/>
      <c r="D11" s="1">
        <v>2700</v>
      </c>
      <c r="E11" s="2"/>
      <c r="F11" s="1">
        <v>27030</v>
      </c>
      <c r="G11" s="1">
        <v>3311</v>
      </c>
      <c r="H11" s="2">
        <v>271</v>
      </c>
      <c r="I11" s="1">
        <v>121298</v>
      </c>
      <c r="J11" s="1">
        <v>12182</v>
      </c>
      <c r="K11" s="9"/>
      <c r="L11" s="28">
        <f t="shared" si="0"/>
        <v>8.1900081900081897E-2</v>
      </c>
      <c r="M11" s="6">
        <f t="shared" si="1"/>
        <v>180000</v>
      </c>
      <c r="N11" s="7">
        <f t="shared" si="2"/>
        <v>0.84983333333333333</v>
      </c>
      <c r="O11" s="7"/>
      <c r="P11" s="24">
        <f t="shared" si="3"/>
        <v>27000</v>
      </c>
      <c r="Q11" s="24">
        <f t="shared" si="4"/>
        <v>108000</v>
      </c>
      <c r="R11" s="24">
        <f t="shared" si="5"/>
        <v>45000</v>
      </c>
      <c r="S11" s="24">
        <f t="shared" si="6"/>
        <v>22500</v>
      </c>
      <c r="T11" s="24">
        <f t="shared" si="7"/>
        <v>2700</v>
      </c>
      <c r="U11" s="21">
        <f t="shared" si="8"/>
        <v>177300</v>
      </c>
    </row>
    <row r="12" spans="1:21" ht="15" thickBot="1" x14ac:dyDescent="0.4">
      <c r="A12" s="5" t="s">
        <v>13</v>
      </c>
      <c r="B12" s="1">
        <v>27869</v>
      </c>
      <c r="C12" s="2"/>
      <c r="D12" s="2">
        <v>867</v>
      </c>
      <c r="E12" s="2"/>
      <c r="F12" s="1">
        <v>26316</v>
      </c>
      <c r="G12" s="1">
        <v>1353</v>
      </c>
      <c r="H12" s="2">
        <v>42</v>
      </c>
      <c r="I12" s="1">
        <v>284206</v>
      </c>
      <c r="J12" s="1">
        <v>13798</v>
      </c>
      <c r="K12" s="9"/>
      <c r="L12" s="28">
        <f t="shared" si="0"/>
        <v>3.1109835300871937E-2</v>
      </c>
      <c r="M12" s="6">
        <f t="shared" si="1"/>
        <v>57800</v>
      </c>
      <c r="N12" s="7">
        <f t="shared" si="2"/>
        <v>0.54470588235294115</v>
      </c>
      <c r="O12" s="7"/>
      <c r="P12" s="24">
        <f t="shared" si="3"/>
        <v>8670</v>
      </c>
      <c r="Q12" s="24">
        <f t="shared" si="4"/>
        <v>34680</v>
      </c>
      <c r="R12" s="24">
        <f t="shared" si="5"/>
        <v>14450</v>
      </c>
      <c r="S12" s="24">
        <f t="shared" si="6"/>
        <v>7225</v>
      </c>
      <c r="T12" s="24">
        <f t="shared" si="7"/>
        <v>867</v>
      </c>
      <c r="U12" s="21">
        <f t="shared" si="8"/>
        <v>56933</v>
      </c>
    </row>
    <row r="13" spans="1:21" ht="15" thickBot="1" x14ac:dyDescent="0.4">
      <c r="A13" s="5" t="s">
        <v>14</v>
      </c>
      <c r="B13" s="1">
        <v>24854</v>
      </c>
      <c r="C13" s="2"/>
      <c r="D13" s="1">
        <v>1405</v>
      </c>
      <c r="E13" s="2"/>
      <c r="F13" s="1">
        <v>23399</v>
      </c>
      <c r="G13" s="1">
        <v>5329</v>
      </c>
      <c r="H13" s="2">
        <v>301</v>
      </c>
      <c r="I13" s="1">
        <v>141835</v>
      </c>
      <c r="J13" s="1">
        <v>30413</v>
      </c>
      <c r="K13" s="10"/>
      <c r="L13" s="28">
        <f t="shared" si="0"/>
        <v>5.6530135994206164E-2</v>
      </c>
      <c r="M13" s="6">
        <f t="shared" si="1"/>
        <v>93666.666666666672</v>
      </c>
      <c r="N13" s="7">
        <f t="shared" si="2"/>
        <v>0.75018861209964416</v>
      </c>
      <c r="O13" s="7"/>
      <c r="P13" s="24">
        <f t="shared" si="3"/>
        <v>14050</v>
      </c>
      <c r="Q13" s="24">
        <f t="shared" si="4"/>
        <v>56200</v>
      </c>
      <c r="R13" s="24">
        <f t="shared" si="5"/>
        <v>23416.666666666668</v>
      </c>
      <c r="S13" s="24">
        <f t="shared" si="6"/>
        <v>11708.333333333334</v>
      </c>
      <c r="T13" s="24">
        <f t="shared" si="7"/>
        <v>1405</v>
      </c>
      <c r="U13" s="21">
        <f t="shared" si="8"/>
        <v>92261.666666666672</v>
      </c>
    </row>
    <row r="14" spans="1:21" ht="15" thickBot="1" x14ac:dyDescent="0.4">
      <c r="A14" s="5" t="s">
        <v>15</v>
      </c>
      <c r="B14" s="1">
        <v>20596</v>
      </c>
      <c r="C14" s="2"/>
      <c r="D14" s="2">
        <v>528</v>
      </c>
      <c r="E14" s="2"/>
      <c r="F14" s="1">
        <v>15262</v>
      </c>
      <c r="G14" s="2">
        <v>739</v>
      </c>
      <c r="H14" s="2">
        <v>19</v>
      </c>
      <c r="I14" s="1">
        <v>205399</v>
      </c>
      <c r="J14" s="1">
        <v>7366</v>
      </c>
      <c r="K14" s="9"/>
      <c r="L14" s="28">
        <f t="shared" si="0"/>
        <v>2.5636045834142553E-2</v>
      </c>
      <c r="M14" s="6">
        <f t="shared" si="1"/>
        <v>35200</v>
      </c>
      <c r="N14" s="7">
        <f t="shared" si="2"/>
        <v>0.56642045454545453</v>
      </c>
      <c r="O14" s="7"/>
      <c r="P14" s="24">
        <f t="shared" si="3"/>
        <v>5280</v>
      </c>
      <c r="Q14" s="24">
        <f t="shared" si="4"/>
        <v>21120</v>
      </c>
      <c r="R14" s="24">
        <f t="shared" si="5"/>
        <v>8800</v>
      </c>
      <c r="S14" s="24">
        <f t="shared" si="6"/>
        <v>4400</v>
      </c>
      <c r="T14" s="24">
        <f t="shared" si="7"/>
        <v>528</v>
      </c>
      <c r="U14" s="21">
        <f t="shared" si="8"/>
        <v>34672</v>
      </c>
    </row>
    <row r="15" spans="1:21" ht="15" thickBot="1" x14ac:dyDescent="0.4">
      <c r="A15" s="5" t="s">
        <v>23</v>
      </c>
      <c r="B15" s="1">
        <v>20360</v>
      </c>
      <c r="C15" s="2"/>
      <c r="D15" s="1">
        <v>1423</v>
      </c>
      <c r="E15" s="2"/>
      <c r="F15" s="1">
        <v>18872</v>
      </c>
      <c r="G15" s="1">
        <v>5685</v>
      </c>
      <c r="H15" s="2">
        <v>397</v>
      </c>
      <c r="I15" s="1">
        <v>64192</v>
      </c>
      <c r="J15" s="1">
        <v>17923</v>
      </c>
      <c r="K15" s="9"/>
      <c r="L15" s="28">
        <f t="shared" si="0"/>
        <v>6.9891944990176813E-2</v>
      </c>
      <c r="M15" s="6">
        <f t="shared" si="1"/>
        <v>94866.666666666672</v>
      </c>
      <c r="N15" s="7">
        <f t="shared" si="2"/>
        <v>0.80106816584680252</v>
      </c>
      <c r="O15" s="7"/>
      <c r="P15" s="24">
        <f t="shared" si="3"/>
        <v>14230</v>
      </c>
      <c r="Q15" s="24">
        <f t="shared" si="4"/>
        <v>56920</v>
      </c>
      <c r="R15" s="24">
        <f t="shared" si="5"/>
        <v>23716.666666666668</v>
      </c>
      <c r="S15" s="24">
        <f t="shared" si="6"/>
        <v>11858.333333333334</v>
      </c>
      <c r="T15" s="24">
        <f t="shared" si="7"/>
        <v>1423</v>
      </c>
      <c r="U15" s="21">
        <f t="shared" si="8"/>
        <v>93443.666666666672</v>
      </c>
    </row>
    <row r="16" spans="1:21" ht="15" thickBot="1" x14ac:dyDescent="0.4">
      <c r="A16" s="5" t="s">
        <v>16</v>
      </c>
      <c r="B16" s="1">
        <v>20166</v>
      </c>
      <c r="C16" s="2"/>
      <c r="D16" s="2">
        <v>818</v>
      </c>
      <c r="E16" s="2"/>
      <c r="F16" s="1">
        <v>19317</v>
      </c>
      <c r="G16" s="1">
        <v>1958</v>
      </c>
      <c r="H16" s="2">
        <v>79</v>
      </c>
      <c r="I16" s="1">
        <v>88425</v>
      </c>
      <c r="J16" s="1">
        <v>8587</v>
      </c>
      <c r="K16" s="9"/>
      <c r="L16" s="28">
        <f t="shared" si="0"/>
        <v>4.056332440741843E-2</v>
      </c>
      <c r="M16" s="6">
        <f t="shared" si="1"/>
        <v>54533.333333333336</v>
      </c>
      <c r="N16" s="7">
        <f t="shared" si="2"/>
        <v>0.64577628361858197</v>
      </c>
      <c r="O16" s="7"/>
      <c r="P16" s="24">
        <f t="shared" si="3"/>
        <v>8180</v>
      </c>
      <c r="Q16" s="24">
        <f t="shared" si="4"/>
        <v>32720</v>
      </c>
      <c r="R16" s="24">
        <f t="shared" si="5"/>
        <v>13633.333333333334</v>
      </c>
      <c r="S16" s="24">
        <f t="shared" si="6"/>
        <v>6816.666666666667</v>
      </c>
      <c r="T16" s="24">
        <f t="shared" si="7"/>
        <v>818</v>
      </c>
      <c r="U16" s="21">
        <f t="shared" si="8"/>
        <v>53715.333333333336</v>
      </c>
    </row>
    <row r="17" spans="1:21" ht="15" thickBot="1" x14ac:dyDescent="0.4">
      <c r="A17" s="5" t="s">
        <v>26</v>
      </c>
      <c r="B17" s="1">
        <v>14193</v>
      </c>
      <c r="C17" s="2"/>
      <c r="D17" s="2">
        <v>652</v>
      </c>
      <c r="E17" s="2"/>
      <c r="F17" s="1">
        <v>12611</v>
      </c>
      <c r="G17" s="1">
        <v>2364</v>
      </c>
      <c r="H17" s="2">
        <v>109</v>
      </c>
      <c r="I17" s="1">
        <v>73635</v>
      </c>
      <c r="J17" s="1">
        <v>12265</v>
      </c>
      <c r="K17" s="10"/>
      <c r="L17" s="28">
        <f t="shared" si="0"/>
        <v>4.5938138518988231E-2</v>
      </c>
      <c r="M17" s="6">
        <f t="shared" si="1"/>
        <v>43466.666666666672</v>
      </c>
      <c r="N17" s="7">
        <f t="shared" si="2"/>
        <v>0.70986963190184049</v>
      </c>
      <c r="O17" s="7"/>
      <c r="P17" s="24">
        <f t="shared" si="3"/>
        <v>6520.0000000000009</v>
      </c>
      <c r="Q17" s="24">
        <f t="shared" si="4"/>
        <v>26080.000000000004</v>
      </c>
      <c r="R17" s="24">
        <f t="shared" si="5"/>
        <v>10866.666666666668</v>
      </c>
      <c r="S17" s="24">
        <f t="shared" si="6"/>
        <v>5433.3333333333339</v>
      </c>
      <c r="T17" s="24">
        <f t="shared" si="7"/>
        <v>652</v>
      </c>
      <c r="U17" s="21">
        <f t="shared" si="8"/>
        <v>42814.666666666672</v>
      </c>
    </row>
    <row r="18" spans="1:21" ht="15" thickBot="1" x14ac:dyDescent="0.4">
      <c r="A18" s="5" t="s">
        <v>21</v>
      </c>
      <c r="B18" s="1">
        <v>13725</v>
      </c>
      <c r="C18" s="2"/>
      <c r="D18" s="2">
        <v>557</v>
      </c>
      <c r="E18" s="2"/>
      <c r="F18" s="1">
        <v>13048</v>
      </c>
      <c r="G18" s="1">
        <v>1179</v>
      </c>
      <c r="H18" s="2">
        <v>48</v>
      </c>
      <c r="I18" s="1">
        <v>94239</v>
      </c>
      <c r="J18" s="1">
        <v>8095</v>
      </c>
      <c r="K18" s="9"/>
      <c r="L18" s="28">
        <f t="shared" si="0"/>
        <v>4.0582877959927141E-2</v>
      </c>
      <c r="M18" s="6">
        <f t="shared" si="1"/>
        <v>37133.333333333336</v>
      </c>
      <c r="N18" s="7">
        <f t="shared" si="2"/>
        <v>0.64861759425493715</v>
      </c>
      <c r="O18" s="7"/>
      <c r="P18" s="24">
        <f t="shared" si="3"/>
        <v>5570</v>
      </c>
      <c r="Q18" s="24">
        <f t="shared" si="4"/>
        <v>22280</v>
      </c>
      <c r="R18" s="24">
        <f t="shared" si="5"/>
        <v>9283.3333333333339</v>
      </c>
      <c r="S18" s="24">
        <f t="shared" si="6"/>
        <v>4641.666666666667</v>
      </c>
      <c r="T18" s="24">
        <f t="shared" si="7"/>
        <v>557</v>
      </c>
      <c r="U18" s="21">
        <f t="shared" si="8"/>
        <v>36576.333333333336</v>
      </c>
    </row>
    <row r="19" spans="1:21" ht="15" thickBot="1" x14ac:dyDescent="0.4">
      <c r="A19" s="5" t="s">
        <v>9</v>
      </c>
      <c r="B19" s="1">
        <v>12282</v>
      </c>
      <c r="C19" s="2"/>
      <c r="D19" s="2">
        <v>682</v>
      </c>
      <c r="E19" s="2"/>
      <c r="F19" s="1">
        <v>9818</v>
      </c>
      <c r="G19" s="1">
        <v>1684</v>
      </c>
      <c r="H19" s="2">
        <v>93</v>
      </c>
      <c r="I19" s="1">
        <v>145031</v>
      </c>
      <c r="J19" s="1">
        <v>19883</v>
      </c>
      <c r="K19" s="9"/>
      <c r="L19" s="28">
        <f t="shared" si="0"/>
        <v>5.5528415567497151E-2</v>
      </c>
      <c r="M19" s="6">
        <f t="shared" si="1"/>
        <v>45466.666666666672</v>
      </c>
      <c r="N19" s="7">
        <f t="shared" si="2"/>
        <v>0.78406158357771261</v>
      </c>
      <c r="O19" s="7"/>
      <c r="P19" s="24">
        <f t="shared" si="3"/>
        <v>6820.0000000000009</v>
      </c>
      <c r="Q19" s="24">
        <f t="shared" si="4"/>
        <v>27280.000000000004</v>
      </c>
      <c r="R19" s="24">
        <f t="shared" si="5"/>
        <v>11366.666666666668</v>
      </c>
      <c r="S19" s="24">
        <f t="shared" si="6"/>
        <v>5683.3333333333339</v>
      </c>
      <c r="T19" s="24">
        <f t="shared" si="7"/>
        <v>682</v>
      </c>
      <c r="U19" s="21">
        <f t="shared" si="8"/>
        <v>44784.666666666672</v>
      </c>
    </row>
    <row r="20" spans="1:21" ht="15" thickBot="1" x14ac:dyDescent="0.4">
      <c r="A20" s="5" t="s">
        <v>27</v>
      </c>
      <c r="B20" s="1">
        <v>12097</v>
      </c>
      <c r="C20" s="2"/>
      <c r="D20" s="2">
        <v>630</v>
      </c>
      <c r="E20" s="2"/>
      <c r="F20" s="1">
        <v>11453</v>
      </c>
      <c r="G20" s="1">
        <v>1823</v>
      </c>
      <c r="H20" s="2">
        <v>95</v>
      </c>
      <c r="I20" s="1">
        <v>67264</v>
      </c>
      <c r="J20" s="1">
        <v>10134</v>
      </c>
      <c r="K20" s="9"/>
      <c r="L20" s="28">
        <f t="shared" si="0"/>
        <v>5.2079027858146651E-2</v>
      </c>
      <c r="M20" s="6">
        <f t="shared" si="1"/>
        <v>42000</v>
      </c>
      <c r="N20" s="7">
        <f t="shared" si="2"/>
        <v>0.72730952380952385</v>
      </c>
      <c r="O20" s="7"/>
      <c r="P20" s="24">
        <f t="shared" si="3"/>
        <v>6300</v>
      </c>
      <c r="Q20" s="24">
        <f t="shared" si="4"/>
        <v>25200</v>
      </c>
      <c r="R20" s="24">
        <f t="shared" si="5"/>
        <v>10500</v>
      </c>
      <c r="S20" s="24">
        <f t="shared" si="6"/>
        <v>5250</v>
      </c>
      <c r="T20" s="24">
        <f t="shared" si="7"/>
        <v>630</v>
      </c>
      <c r="U20" s="21">
        <f t="shared" si="8"/>
        <v>41370</v>
      </c>
    </row>
    <row r="21" spans="1:21" ht="15" thickBot="1" x14ac:dyDescent="0.4">
      <c r="A21" s="5" t="s">
        <v>18</v>
      </c>
      <c r="B21" s="1">
        <v>10447</v>
      </c>
      <c r="C21" s="2"/>
      <c r="D21" s="2">
        <v>486</v>
      </c>
      <c r="E21" s="2"/>
      <c r="F21" s="1">
        <v>9402</v>
      </c>
      <c r="G21" s="1">
        <v>1889</v>
      </c>
      <c r="H21" s="2">
        <v>88</v>
      </c>
      <c r="I21" s="1">
        <v>48704</v>
      </c>
      <c r="J21" s="1">
        <v>8805</v>
      </c>
      <c r="K21" s="10"/>
      <c r="L21" s="28">
        <f t="shared" si="0"/>
        <v>4.6520532210203885E-2</v>
      </c>
      <c r="M21" s="6">
        <f t="shared" si="1"/>
        <v>32400</v>
      </c>
      <c r="N21" s="7">
        <f t="shared" si="2"/>
        <v>0.70981481481481479</v>
      </c>
      <c r="O21" s="7"/>
      <c r="P21" s="24">
        <f t="shared" si="3"/>
        <v>4860</v>
      </c>
      <c r="Q21" s="24">
        <f t="shared" si="4"/>
        <v>19440</v>
      </c>
      <c r="R21" s="24">
        <f t="shared" si="5"/>
        <v>8100</v>
      </c>
      <c r="S21" s="24">
        <f t="shared" si="6"/>
        <v>4050</v>
      </c>
      <c r="T21" s="24">
        <f t="shared" si="7"/>
        <v>486</v>
      </c>
      <c r="U21" s="21">
        <f t="shared" si="8"/>
        <v>31914</v>
      </c>
    </row>
    <row r="22" spans="1:21" ht="15" thickBot="1" x14ac:dyDescent="0.4">
      <c r="A22" s="5" t="s">
        <v>29</v>
      </c>
      <c r="B22" s="1">
        <v>9630</v>
      </c>
      <c r="C22" s="2"/>
      <c r="D22" s="2">
        <v>324</v>
      </c>
      <c r="E22" s="2"/>
      <c r="F22" s="1">
        <v>7982</v>
      </c>
      <c r="G22" s="1">
        <v>1145</v>
      </c>
      <c r="H22" s="2">
        <v>39</v>
      </c>
      <c r="I22" s="1">
        <v>58354</v>
      </c>
      <c r="J22" s="1">
        <v>6936</v>
      </c>
      <c r="K22" s="9"/>
      <c r="L22" s="28">
        <f t="shared" si="0"/>
        <v>3.3644859813084113E-2</v>
      </c>
      <c r="M22" s="6">
        <f t="shared" si="1"/>
        <v>21600</v>
      </c>
      <c r="N22" s="7">
        <f t="shared" si="2"/>
        <v>0.630462962962963</v>
      </c>
      <c r="O22" s="7"/>
      <c r="P22" s="24">
        <f t="shared" si="3"/>
        <v>3240</v>
      </c>
      <c r="Q22" s="24">
        <f t="shared" si="4"/>
        <v>12960</v>
      </c>
      <c r="R22" s="24">
        <f t="shared" si="5"/>
        <v>5400</v>
      </c>
      <c r="S22" s="24">
        <f t="shared" si="6"/>
        <v>2700</v>
      </c>
      <c r="T22" s="24">
        <f t="shared" si="7"/>
        <v>324</v>
      </c>
      <c r="U22" s="21">
        <f t="shared" si="8"/>
        <v>21276</v>
      </c>
    </row>
    <row r="23" spans="1:21" ht="15" thickBot="1" x14ac:dyDescent="0.4">
      <c r="A23" s="5" t="s">
        <v>20</v>
      </c>
      <c r="B23" s="1">
        <v>7394</v>
      </c>
      <c r="C23" s="2"/>
      <c r="D23" s="2">
        <v>157</v>
      </c>
      <c r="E23" s="2"/>
      <c r="F23" s="1">
        <v>3409</v>
      </c>
      <c r="G23" s="1">
        <v>1112</v>
      </c>
      <c r="H23" s="2">
        <v>24</v>
      </c>
      <c r="I23" s="1">
        <v>108182</v>
      </c>
      <c r="J23" s="1">
        <v>16265</v>
      </c>
      <c r="K23" s="9"/>
      <c r="L23" s="28">
        <f t="shared" si="0"/>
        <v>2.1233432512848257E-2</v>
      </c>
      <c r="M23" s="6">
        <f t="shared" si="1"/>
        <v>10466.666666666668</v>
      </c>
      <c r="N23" s="7">
        <f t="shared" si="2"/>
        <v>0.67429936305732485</v>
      </c>
      <c r="O23" s="7"/>
      <c r="P23" s="24">
        <f t="shared" si="3"/>
        <v>1570.0000000000002</v>
      </c>
      <c r="Q23" s="24">
        <f t="shared" si="4"/>
        <v>6280.0000000000009</v>
      </c>
      <c r="R23" s="24">
        <f t="shared" si="5"/>
        <v>2616.666666666667</v>
      </c>
      <c r="S23" s="24">
        <f t="shared" si="6"/>
        <v>1308.3333333333335</v>
      </c>
      <c r="T23" s="24">
        <f t="shared" si="7"/>
        <v>157</v>
      </c>
      <c r="U23" s="21">
        <f t="shared" si="8"/>
        <v>10309.666666666668</v>
      </c>
    </row>
    <row r="24" spans="1:21" ht="15" thickBot="1" x14ac:dyDescent="0.4">
      <c r="A24" s="5" t="s">
        <v>24</v>
      </c>
      <c r="B24" s="1">
        <v>7113</v>
      </c>
      <c r="C24" s="2"/>
      <c r="D24" s="2">
        <v>241</v>
      </c>
      <c r="E24" s="2"/>
      <c r="F24" s="1">
        <v>5989</v>
      </c>
      <c r="G24" s="2">
        <v>700</v>
      </c>
      <c r="H24" s="2">
        <v>24</v>
      </c>
      <c r="I24" s="1">
        <v>83331</v>
      </c>
      <c r="J24" s="1">
        <v>8205</v>
      </c>
      <c r="K24" s="9"/>
      <c r="L24" s="28">
        <f t="shared" si="0"/>
        <v>3.3881625193308028E-2</v>
      </c>
      <c r="M24" s="6">
        <f t="shared" si="1"/>
        <v>16066.666666666668</v>
      </c>
      <c r="N24" s="7">
        <f t="shared" si="2"/>
        <v>0.627240663900415</v>
      </c>
      <c r="O24" s="7"/>
      <c r="P24" s="24">
        <f t="shared" si="3"/>
        <v>2410</v>
      </c>
      <c r="Q24" s="24">
        <f t="shared" si="4"/>
        <v>9640</v>
      </c>
      <c r="R24" s="24">
        <f t="shared" si="5"/>
        <v>4016.666666666667</v>
      </c>
      <c r="S24" s="24">
        <f t="shared" si="6"/>
        <v>2008.3333333333335</v>
      </c>
      <c r="T24" s="24">
        <f t="shared" si="7"/>
        <v>241</v>
      </c>
      <c r="U24" s="21">
        <f t="shared" si="8"/>
        <v>15825.666666666668</v>
      </c>
    </row>
    <row r="25" spans="1:21" ht="15" thickBot="1" x14ac:dyDescent="0.4">
      <c r="A25" s="5" t="s">
        <v>35</v>
      </c>
      <c r="B25" s="1">
        <v>5941</v>
      </c>
      <c r="C25" s="2"/>
      <c r="D25" s="2">
        <v>220</v>
      </c>
      <c r="E25" s="2"/>
      <c r="F25" s="1">
        <v>5174</v>
      </c>
      <c r="G25" s="2">
        <v>976</v>
      </c>
      <c r="H25" s="2">
        <v>36</v>
      </c>
      <c r="I25" s="1">
        <v>56986</v>
      </c>
      <c r="J25" s="1">
        <v>9357</v>
      </c>
      <c r="K25" s="9"/>
      <c r="L25" s="28">
        <f t="shared" si="0"/>
        <v>3.7030802895135502E-2</v>
      </c>
      <c r="M25" s="6">
        <f t="shared" si="1"/>
        <v>14666.666666666668</v>
      </c>
      <c r="N25" s="7">
        <f t="shared" si="2"/>
        <v>0.64722727272727276</v>
      </c>
      <c r="O25" s="7"/>
      <c r="P25" s="24">
        <f t="shared" si="3"/>
        <v>2200</v>
      </c>
      <c r="Q25" s="24">
        <f t="shared" si="4"/>
        <v>8800</v>
      </c>
      <c r="R25" s="24">
        <f t="shared" si="5"/>
        <v>3666.666666666667</v>
      </c>
      <c r="S25" s="24">
        <f t="shared" si="6"/>
        <v>1833.3333333333335</v>
      </c>
      <c r="T25" s="24">
        <f t="shared" si="7"/>
        <v>220</v>
      </c>
      <c r="U25" s="21">
        <f t="shared" si="8"/>
        <v>14446.666666666668</v>
      </c>
    </row>
    <row r="26" spans="1:21" ht="15" thickBot="1" x14ac:dyDescent="0.4">
      <c r="A26" s="5" t="s">
        <v>40</v>
      </c>
      <c r="B26" s="1">
        <v>5500</v>
      </c>
      <c r="C26" s="2"/>
      <c r="D26" s="2">
        <v>171</v>
      </c>
      <c r="E26" s="2"/>
      <c r="F26" s="1">
        <v>5036</v>
      </c>
      <c r="G26" s="1">
        <v>5205</v>
      </c>
      <c r="H26" s="2">
        <v>162</v>
      </c>
      <c r="I26" s="1">
        <v>39333</v>
      </c>
      <c r="J26" s="1">
        <v>37226</v>
      </c>
      <c r="K26" s="9"/>
      <c r="L26" s="28">
        <f t="shared" si="0"/>
        <v>3.1090909090909089E-2</v>
      </c>
      <c r="M26" s="6">
        <f t="shared" si="1"/>
        <v>11400</v>
      </c>
      <c r="N26" s="7">
        <f t="shared" si="2"/>
        <v>0.55824561403508777</v>
      </c>
      <c r="O26" s="7"/>
      <c r="P26" s="24">
        <f t="shared" si="3"/>
        <v>1710</v>
      </c>
      <c r="Q26" s="24">
        <f t="shared" si="4"/>
        <v>6840</v>
      </c>
      <c r="R26" s="24">
        <f t="shared" si="5"/>
        <v>2850</v>
      </c>
      <c r="S26" s="24">
        <f t="shared" si="6"/>
        <v>1425</v>
      </c>
      <c r="T26" s="24">
        <f t="shared" si="7"/>
        <v>171</v>
      </c>
      <c r="U26" s="21">
        <f t="shared" si="8"/>
        <v>11229</v>
      </c>
    </row>
    <row r="27" spans="1:21" ht="15" thickBot="1" x14ac:dyDescent="0.4">
      <c r="A27" s="5" t="s">
        <v>36</v>
      </c>
      <c r="B27" s="1">
        <v>5327</v>
      </c>
      <c r="C27" s="2"/>
      <c r="D27" s="2">
        <v>186</v>
      </c>
      <c r="E27" s="2"/>
      <c r="F27" s="1">
        <v>5121</v>
      </c>
      <c r="G27" s="1">
        <v>1095</v>
      </c>
      <c r="H27" s="2">
        <v>38</v>
      </c>
      <c r="I27" s="1">
        <v>48622</v>
      </c>
      <c r="J27" s="1">
        <v>9995</v>
      </c>
      <c r="K27" s="10"/>
      <c r="L27" s="28">
        <f t="shared" si="0"/>
        <v>3.4916463300168954E-2</v>
      </c>
      <c r="M27" s="6">
        <f t="shared" si="1"/>
        <v>12400</v>
      </c>
      <c r="N27" s="7">
        <f t="shared" si="2"/>
        <v>0.58701612903225808</v>
      </c>
      <c r="O27" s="7"/>
      <c r="P27" s="24">
        <f t="shared" si="3"/>
        <v>1860</v>
      </c>
      <c r="Q27" s="24">
        <f t="shared" si="4"/>
        <v>7440</v>
      </c>
      <c r="R27" s="24">
        <f t="shared" si="5"/>
        <v>3100</v>
      </c>
      <c r="S27" s="24">
        <f t="shared" si="6"/>
        <v>1550</v>
      </c>
      <c r="T27" s="24">
        <f t="shared" si="7"/>
        <v>186</v>
      </c>
      <c r="U27" s="21">
        <f t="shared" si="8"/>
        <v>12214</v>
      </c>
    </row>
    <row r="28" spans="1:21" ht="15" thickBot="1" x14ac:dyDescent="0.4">
      <c r="A28" s="5" t="s">
        <v>33</v>
      </c>
      <c r="B28" s="1">
        <v>5251</v>
      </c>
      <c r="C28" s="2"/>
      <c r="D28" s="2">
        <v>208</v>
      </c>
      <c r="E28" s="2"/>
      <c r="F28" s="1">
        <v>4973</v>
      </c>
      <c r="G28" s="2">
        <v>756</v>
      </c>
      <c r="H28" s="2">
        <v>30</v>
      </c>
      <c r="I28" s="1">
        <v>55152</v>
      </c>
      <c r="J28" s="1">
        <v>7939</v>
      </c>
      <c r="K28" s="10"/>
      <c r="L28" s="28">
        <f t="shared" si="0"/>
        <v>3.9611502570938865E-2</v>
      </c>
      <c r="M28" s="6">
        <f t="shared" si="1"/>
        <v>13866.666666666668</v>
      </c>
      <c r="N28" s="7">
        <f t="shared" si="2"/>
        <v>0.64137019230769232</v>
      </c>
      <c r="O28" s="7"/>
      <c r="P28" s="24">
        <f t="shared" si="3"/>
        <v>2080</v>
      </c>
      <c r="Q28" s="24">
        <f t="shared" si="4"/>
        <v>8320</v>
      </c>
      <c r="R28" s="24">
        <f t="shared" si="5"/>
        <v>3466.666666666667</v>
      </c>
      <c r="S28" s="24">
        <f t="shared" si="6"/>
        <v>1733.3333333333335</v>
      </c>
      <c r="T28" s="24">
        <f t="shared" si="7"/>
        <v>208</v>
      </c>
      <c r="U28" s="21">
        <f t="shared" si="8"/>
        <v>13658.666666666668</v>
      </c>
    </row>
    <row r="29" spans="1:21" ht="15" thickBot="1" x14ac:dyDescent="0.4">
      <c r="A29" s="5" t="s">
        <v>30</v>
      </c>
      <c r="B29" s="1">
        <v>4716</v>
      </c>
      <c r="C29" s="2"/>
      <c r="D29" s="2">
        <v>183</v>
      </c>
      <c r="E29" s="2"/>
      <c r="F29" s="1">
        <v>4533</v>
      </c>
      <c r="G29" s="1">
        <v>1578</v>
      </c>
      <c r="H29" s="2">
        <v>61</v>
      </c>
      <c r="I29" s="1">
        <v>52364</v>
      </c>
      <c r="J29" s="1">
        <v>17520</v>
      </c>
      <c r="K29" s="9"/>
      <c r="L29" s="28">
        <f t="shared" si="0"/>
        <v>3.8804071246819338E-2</v>
      </c>
      <c r="M29" s="6">
        <f t="shared" si="1"/>
        <v>12200</v>
      </c>
      <c r="N29" s="7">
        <f t="shared" si="2"/>
        <v>0.62844262295081965</v>
      </c>
      <c r="O29" s="7"/>
      <c r="P29" s="24">
        <f t="shared" si="3"/>
        <v>1830</v>
      </c>
      <c r="Q29" s="24">
        <f t="shared" si="4"/>
        <v>7320</v>
      </c>
      <c r="R29" s="24">
        <f t="shared" si="5"/>
        <v>3050</v>
      </c>
      <c r="S29" s="24">
        <f t="shared" si="6"/>
        <v>1525</v>
      </c>
      <c r="T29" s="24">
        <f t="shared" si="7"/>
        <v>183</v>
      </c>
      <c r="U29" s="21">
        <f t="shared" si="8"/>
        <v>12017</v>
      </c>
    </row>
    <row r="30" spans="1:21" ht="15" thickBot="1" x14ac:dyDescent="0.4">
      <c r="A30" s="5" t="s">
        <v>22</v>
      </c>
      <c r="B30" s="1">
        <v>4620</v>
      </c>
      <c r="C30" s="2"/>
      <c r="D30" s="2">
        <v>242</v>
      </c>
      <c r="E30" s="2"/>
      <c r="F30" s="1">
        <v>4184</v>
      </c>
      <c r="G30" s="2">
        <v>800</v>
      </c>
      <c r="H30" s="2">
        <v>42</v>
      </c>
      <c r="I30" s="1">
        <v>52461</v>
      </c>
      <c r="J30" s="1">
        <v>9079</v>
      </c>
      <c r="K30" s="9"/>
      <c r="L30" s="28">
        <f t="shared" si="0"/>
        <v>5.2380952380952382E-2</v>
      </c>
      <c r="M30" s="6">
        <f t="shared" si="1"/>
        <v>16133.333333333334</v>
      </c>
      <c r="N30" s="7">
        <f t="shared" si="2"/>
        <v>0.7406611570247934</v>
      </c>
      <c r="O30" s="7"/>
      <c r="P30" s="24">
        <f t="shared" si="3"/>
        <v>2420</v>
      </c>
      <c r="Q30" s="24">
        <f t="shared" si="4"/>
        <v>9680</v>
      </c>
      <c r="R30" s="24">
        <f t="shared" si="5"/>
        <v>4033.3333333333335</v>
      </c>
      <c r="S30" s="24">
        <f t="shared" si="6"/>
        <v>2016.6666666666667</v>
      </c>
      <c r="T30" s="24">
        <f t="shared" si="7"/>
        <v>242</v>
      </c>
      <c r="U30" s="21">
        <f t="shared" si="8"/>
        <v>15891.333333333334</v>
      </c>
    </row>
    <row r="31" spans="1:21" ht="15" thickBot="1" x14ac:dyDescent="0.4">
      <c r="A31" s="5" t="s">
        <v>25</v>
      </c>
      <c r="B31" s="1">
        <v>4608</v>
      </c>
      <c r="C31" s="2"/>
      <c r="D31" s="2">
        <v>135</v>
      </c>
      <c r="E31" s="2"/>
      <c r="F31" s="1">
        <v>1735</v>
      </c>
      <c r="G31" s="2">
        <v>930</v>
      </c>
      <c r="H31" s="2">
        <v>27</v>
      </c>
      <c r="I31" s="1">
        <v>42441</v>
      </c>
      <c r="J31" s="1">
        <v>8564</v>
      </c>
      <c r="K31" s="9"/>
      <c r="L31" s="28">
        <f t="shared" si="0"/>
        <v>2.9296875E-2</v>
      </c>
      <c r="M31" s="6">
        <f t="shared" si="1"/>
        <v>9000</v>
      </c>
      <c r="N31" s="7">
        <f t="shared" si="2"/>
        <v>0.80722222222222217</v>
      </c>
      <c r="O31" s="7"/>
      <c r="P31" s="24">
        <f t="shared" si="3"/>
        <v>1350</v>
      </c>
      <c r="Q31" s="24">
        <f t="shared" si="4"/>
        <v>5400</v>
      </c>
      <c r="R31" s="24">
        <f t="shared" si="5"/>
        <v>2250</v>
      </c>
      <c r="S31" s="24">
        <f t="shared" si="6"/>
        <v>1125</v>
      </c>
      <c r="T31" s="24">
        <f t="shared" si="7"/>
        <v>135</v>
      </c>
      <c r="U31" s="21">
        <f t="shared" si="8"/>
        <v>8865</v>
      </c>
    </row>
    <row r="32" spans="1:21" ht="15" thickBot="1" x14ac:dyDescent="0.4">
      <c r="A32" s="5" t="s">
        <v>31</v>
      </c>
      <c r="B32" s="1">
        <v>3937</v>
      </c>
      <c r="C32" s="2"/>
      <c r="D32" s="2">
        <v>163</v>
      </c>
      <c r="E32" s="2"/>
      <c r="F32" s="1">
        <v>1933</v>
      </c>
      <c r="G32" s="1">
        <v>1347</v>
      </c>
      <c r="H32" s="2">
        <v>56</v>
      </c>
      <c r="I32" s="1">
        <v>40464</v>
      </c>
      <c r="J32" s="1">
        <v>13844</v>
      </c>
      <c r="K32" s="9"/>
      <c r="L32" s="28">
        <f t="shared" si="0"/>
        <v>4.1402082804165609E-2</v>
      </c>
      <c r="M32" s="32">
        <f t="shared" si="1"/>
        <v>10866.666666666668</v>
      </c>
      <c r="N32" s="33">
        <f t="shared" si="2"/>
        <v>0.82211656441717795</v>
      </c>
      <c r="O32" s="7"/>
      <c r="P32" s="24">
        <f t="shared" si="3"/>
        <v>1630.0000000000002</v>
      </c>
      <c r="Q32" s="24">
        <f t="shared" si="4"/>
        <v>6520.0000000000009</v>
      </c>
      <c r="R32" s="24">
        <f t="shared" si="5"/>
        <v>2716.666666666667</v>
      </c>
      <c r="S32" s="24">
        <f t="shared" si="6"/>
        <v>1358.3333333333335</v>
      </c>
      <c r="T32" s="24">
        <f t="shared" si="7"/>
        <v>163</v>
      </c>
      <c r="U32" s="21">
        <f t="shared" si="8"/>
        <v>10703.666666666668</v>
      </c>
    </row>
    <row r="33" spans="1:21" ht="15" thickBot="1" x14ac:dyDescent="0.4">
      <c r="A33" s="5" t="s">
        <v>41</v>
      </c>
      <c r="B33" s="1">
        <v>3641</v>
      </c>
      <c r="C33" s="2"/>
      <c r="D33" s="2">
        <v>83</v>
      </c>
      <c r="E33" s="2"/>
      <c r="F33" s="1">
        <v>2265</v>
      </c>
      <c r="G33" s="1">
        <v>1162</v>
      </c>
      <c r="H33" s="2">
        <v>26</v>
      </c>
      <c r="I33" s="1">
        <v>27615</v>
      </c>
      <c r="J33" s="1">
        <v>8816</v>
      </c>
      <c r="K33" s="9"/>
      <c r="L33" s="28">
        <f t="shared" si="0"/>
        <v>2.279593518264213E-2</v>
      </c>
      <c r="M33" s="6">
        <f t="shared" si="1"/>
        <v>5533.3333333333339</v>
      </c>
      <c r="N33" s="7">
        <f t="shared" si="2"/>
        <v>0.59066265060240963</v>
      </c>
      <c r="O33" s="7"/>
      <c r="P33" s="24">
        <f t="shared" si="3"/>
        <v>830.00000000000011</v>
      </c>
      <c r="Q33" s="24">
        <f t="shared" si="4"/>
        <v>3320.0000000000005</v>
      </c>
      <c r="R33" s="24">
        <f t="shared" si="5"/>
        <v>1383.3333333333335</v>
      </c>
      <c r="S33" s="24">
        <f t="shared" si="6"/>
        <v>691.66666666666674</v>
      </c>
      <c r="T33" s="24">
        <f t="shared" si="7"/>
        <v>83</v>
      </c>
      <c r="U33" s="21">
        <f t="shared" si="8"/>
        <v>5450.3333333333339</v>
      </c>
    </row>
    <row r="34" spans="1:21" ht="15" thickBot="1" x14ac:dyDescent="0.4">
      <c r="A34" s="5" t="s">
        <v>28</v>
      </c>
      <c r="B34" s="1">
        <v>3296</v>
      </c>
      <c r="C34" s="2"/>
      <c r="D34" s="2">
        <v>32</v>
      </c>
      <c r="E34" s="2"/>
      <c r="F34" s="1">
        <v>2376</v>
      </c>
      <c r="G34" s="1">
        <v>1082</v>
      </c>
      <c r="H34" s="2">
        <v>11</v>
      </c>
      <c r="I34" s="1">
        <v>72358</v>
      </c>
      <c r="J34" s="1">
        <v>23760</v>
      </c>
      <c r="K34" s="10"/>
      <c r="L34" s="28">
        <f t="shared" si="0"/>
        <v>9.7087378640776691E-3</v>
      </c>
      <c r="M34" s="6">
        <f t="shared" si="1"/>
        <v>2133.3333333333335</v>
      </c>
      <c r="N34" s="7">
        <f t="shared" si="2"/>
        <v>0.11374999999999992</v>
      </c>
      <c r="O34" s="7"/>
      <c r="P34" s="24">
        <f t="shared" si="3"/>
        <v>320</v>
      </c>
      <c r="Q34" s="24">
        <f t="shared" si="4"/>
        <v>1280</v>
      </c>
      <c r="R34" s="24">
        <f t="shared" si="5"/>
        <v>533.33333333333337</v>
      </c>
      <c r="S34" s="24">
        <f t="shared" si="6"/>
        <v>266.66666666666669</v>
      </c>
      <c r="T34" s="24">
        <f t="shared" si="7"/>
        <v>32</v>
      </c>
      <c r="U34" s="21">
        <f t="shared" si="8"/>
        <v>2101.3333333333335</v>
      </c>
    </row>
    <row r="35" spans="1:21" ht="15" thickBot="1" x14ac:dyDescent="0.4">
      <c r="A35" s="5" t="s">
        <v>38</v>
      </c>
      <c r="B35" s="1">
        <v>3192</v>
      </c>
      <c r="C35" s="2"/>
      <c r="D35" s="2">
        <v>171</v>
      </c>
      <c r="E35" s="2"/>
      <c r="F35" s="1">
        <v>1899</v>
      </c>
      <c r="G35" s="2">
        <v>719</v>
      </c>
      <c r="H35" s="2">
        <v>39</v>
      </c>
      <c r="I35" s="1">
        <v>33328</v>
      </c>
      <c r="J35" s="1">
        <v>7506</v>
      </c>
      <c r="K35" s="10"/>
      <c r="L35" s="28">
        <f t="shared" si="0"/>
        <v>5.3571428571428568E-2</v>
      </c>
      <c r="M35" s="6">
        <f t="shared" si="1"/>
        <v>11400</v>
      </c>
      <c r="N35" s="7">
        <f t="shared" si="2"/>
        <v>0.83342105263157895</v>
      </c>
      <c r="O35" s="7"/>
      <c r="P35" s="24">
        <f t="shared" si="3"/>
        <v>1710</v>
      </c>
      <c r="Q35" s="24">
        <f t="shared" si="4"/>
        <v>6840</v>
      </c>
      <c r="R35" s="24">
        <f t="shared" si="5"/>
        <v>2850</v>
      </c>
      <c r="S35" s="24">
        <f t="shared" si="6"/>
        <v>1425</v>
      </c>
      <c r="T35" s="24">
        <f t="shared" si="7"/>
        <v>171</v>
      </c>
      <c r="U35" s="21">
        <f t="shared" si="8"/>
        <v>11229</v>
      </c>
    </row>
    <row r="36" spans="1:21" ht="21.5" thickBot="1" x14ac:dyDescent="0.4">
      <c r="A36" s="5" t="s">
        <v>63</v>
      </c>
      <c r="B36" s="1">
        <v>3098</v>
      </c>
      <c r="C36" s="2"/>
      <c r="D36" s="2">
        <v>112</v>
      </c>
      <c r="E36" s="2"/>
      <c r="F36" s="1">
        <v>2350</v>
      </c>
      <c r="G36" s="1">
        <v>4526</v>
      </c>
      <c r="H36" s="2">
        <v>164</v>
      </c>
      <c r="I36" s="1">
        <v>14939</v>
      </c>
      <c r="J36" s="1">
        <v>21825</v>
      </c>
      <c r="K36" s="10"/>
      <c r="L36" s="28">
        <f t="shared" ref="L36:L57" si="9">D36/B36</f>
        <v>3.6152356358941255E-2</v>
      </c>
      <c r="M36" s="6">
        <f t="shared" ref="M36:M58" si="10">D36/$N$1</f>
        <v>7466.666666666667</v>
      </c>
      <c r="N36" s="7">
        <f t="shared" ref="N36:N58" si="11">ABS(F36-M36)/M36</f>
        <v>0.68526785714285721</v>
      </c>
      <c r="O36" s="7"/>
      <c r="P36" s="24">
        <f t="shared" ref="P36:P57" si="12">$P$2*$M36</f>
        <v>1120</v>
      </c>
      <c r="Q36" s="24">
        <f t="shared" ref="Q36:Q57" si="13">$Q$2*$M36</f>
        <v>4480</v>
      </c>
      <c r="R36" s="24">
        <f t="shared" ref="R36:R57" si="14">$R$2*$M36</f>
        <v>1866.6666666666667</v>
      </c>
      <c r="S36" s="24">
        <f t="shared" ref="S36:S57" si="15">$S$2*$M36</f>
        <v>933.33333333333337</v>
      </c>
      <c r="T36" s="24">
        <f t="shared" ref="T36:T57" si="16">$T$2*$M36</f>
        <v>112</v>
      </c>
      <c r="U36" s="21">
        <f t="shared" ref="U36:U57" si="17">M36-T36</f>
        <v>7354.666666666667</v>
      </c>
    </row>
    <row r="37" spans="1:21" ht="15" thickBot="1" x14ac:dyDescent="0.4">
      <c r="A37" s="5" t="s">
        <v>43</v>
      </c>
      <c r="B37" s="1">
        <v>2931</v>
      </c>
      <c r="C37" s="2"/>
      <c r="D37" s="2">
        <v>82</v>
      </c>
      <c r="E37" s="2"/>
      <c r="F37" s="1">
        <v>2284</v>
      </c>
      <c r="G37" s="1">
        <v>3087</v>
      </c>
      <c r="H37" s="2">
        <v>86</v>
      </c>
      <c r="I37" s="1">
        <v>16656</v>
      </c>
      <c r="J37" s="1">
        <v>17542</v>
      </c>
      <c r="K37" s="10"/>
      <c r="L37" s="28">
        <f t="shared" si="9"/>
        <v>2.7976799727055614E-2</v>
      </c>
      <c r="M37" s="6">
        <f t="shared" si="10"/>
        <v>5466.666666666667</v>
      </c>
      <c r="N37" s="7">
        <f t="shared" si="11"/>
        <v>0.58219512195121959</v>
      </c>
      <c r="O37" s="7"/>
      <c r="P37" s="24">
        <f t="shared" si="12"/>
        <v>820</v>
      </c>
      <c r="Q37" s="24">
        <f t="shared" si="13"/>
        <v>3280</v>
      </c>
      <c r="R37" s="24">
        <f t="shared" si="14"/>
        <v>1366.6666666666667</v>
      </c>
      <c r="S37" s="24">
        <f t="shared" si="15"/>
        <v>683.33333333333337</v>
      </c>
      <c r="T37" s="24">
        <f t="shared" si="16"/>
        <v>82</v>
      </c>
      <c r="U37" s="21">
        <f t="shared" si="17"/>
        <v>5384.666666666667</v>
      </c>
    </row>
    <row r="38" spans="1:21" ht="15" thickBot="1" x14ac:dyDescent="0.4">
      <c r="A38" s="5" t="s">
        <v>46</v>
      </c>
      <c r="B38" s="1">
        <v>2807</v>
      </c>
      <c r="C38" s="2"/>
      <c r="D38" s="2">
        <v>164</v>
      </c>
      <c r="E38" s="2"/>
      <c r="F38" s="2">
        <v>941</v>
      </c>
      <c r="G38" s="2">
        <v>716</v>
      </c>
      <c r="H38" s="2">
        <v>42</v>
      </c>
      <c r="I38" s="1">
        <v>44489</v>
      </c>
      <c r="J38" s="1">
        <v>11355</v>
      </c>
      <c r="K38" s="9"/>
      <c r="L38" s="28">
        <f t="shared" si="9"/>
        <v>5.8425365158532243E-2</v>
      </c>
      <c r="M38" s="6">
        <f t="shared" si="10"/>
        <v>10933.333333333334</v>
      </c>
      <c r="N38" s="7">
        <f t="shared" si="11"/>
        <v>0.9139329268292683</v>
      </c>
      <c r="O38" s="7"/>
      <c r="P38" s="24">
        <f t="shared" si="12"/>
        <v>1640</v>
      </c>
      <c r="Q38" s="24">
        <f t="shared" si="13"/>
        <v>6560</v>
      </c>
      <c r="R38" s="24">
        <f t="shared" si="14"/>
        <v>2733.3333333333335</v>
      </c>
      <c r="S38" s="24">
        <f t="shared" si="15"/>
        <v>1366.6666666666667</v>
      </c>
      <c r="T38" s="24">
        <f t="shared" si="16"/>
        <v>164</v>
      </c>
      <c r="U38" s="21">
        <f t="shared" si="17"/>
        <v>10769.333333333334</v>
      </c>
    </row>
    <row r="39" spans="1:21" ht="15" thickBot="1" x14ac:dyDescent="0.4">
      <c r="A39" s="5" t="s">
        <v>32</v>
      </c>
      <c r="B39" s="1">
        <v>2567</v>
      </c>
      <c r="C39" s="2"/>
      <c r="D39" s="2">
        <v>160</v>
      </c>
      <c r="E39" s="2"/>
      <c r="F39" s="1">
        <v>1153</v>
      </c>
      <c r="G39" s="2">
        <v>464</v>
      </c>
      <c r="H39" s="2">
        <v>29</v>
      </c>
      <c r="I39" s="1">
        <v>47697</v>
      </c>
      <c r="J39" s="1">
        <v>8629</v>
      </c>
      <c r="K39" s="9"/>
      <c r="L39" s="28">
        <f t="shared" si="9"/>
        <v>6.2329567588624853E-2</v>
      </c>
      <c r="M39" s="6">
        <f t="shared" si="10"/>
        <v>10666.666666666668</v>
      </c>
      <c r="N39" s="7">
        <f t="shared" si="11"/>
        <v>0.89190625000000001</v>
      </c>
      <c r="O39" s="7"/>
      <c r="P39" s="24">
        <f t="shared" si="12"/>
        <v>1600.0000000000002</v>
      </c>
      <c r="Q39" s="24">
        <f t="shared" si="13"/>
        <v>6400.0000000000009</v>
      </c>
      <c r="R39" s="24">
        <f t="shared" si="14"/>
        <v>2666.666666666667</v>
      </c>
      <c r="S39" s="24">
        <f t="shared" si="15"/>
        <v>1333.3333333333335</v>
      </c>
      <c r="T39" s="24">
        <f t="shared" si="16"/>
        <v>160</v>
      </c>
      <c r="U39" s="21">
        <f t="shared" si="17"/>
        <v>10506.666666666668</v>
      </c>
    </row>
    <row r="40" spans="1:21" ht="15" thickBot="1" x14ac:dyDescent="0.4">
      <c r="A40" s="5" t="s">
        <v>34</v>
      </c>
      <c r="B40" s="1">
        <v>2262</v>
      </c>
      <c r="C40" s="4">
        <v>272</v>
      </c>
      <c r="D40" s="2">
        <v>43</v>
      </c>
      <c r="E40" s="3">
        <v>1</v>
      </c>
      <c r="F40" s="1">
        <v>1370</v>
      </c>
      <c r="G40" s="2">
        <v>756</v>
      </c>
      <c r="H40" s="2">
        <v>14</v>
      </c>
      <c r="I40" s="1">
        <v>29057</v>
      </c>
      <c r="J40" s="1">
        <v>9716</v>
      </c>
      <c r="K40" s="10"/>
      <c r="L40" s="28">
        <f t="shared" si="9"/>
        <v>1.9009725906277631E-2</v>
      </c>
      <c r="M40" s="6">
        <f t="shared" si="10"/>
        <v>2866.666666666667</v>
      </c>
      <c r="N40" s="7">
        <f t="shared" si="11"/>
        <v>0.52209302325581397</v>
      </c>
      <c r="O40" s="7"/>
      <c r="P40" s="24">
        <f t="shared" si="12"/>
        <v>430.00000000000006</v>
      </c>
      <c r="Q40" s="24">
        <f t="shared" si="13"/>
        <v>1720.0000000000002</v>
      </c>
      <c r="R40" s="24">
        <f t="shared" si="14"/>
        <v>716.66666666666674</v>
      </c>
      <c r="S40" s="24">
        <f t="shared" si="15"/>
        <v>358.33333333333337</v>
      </c>
      <c r="T40" s="24">
        <f t="shared" si="16"/>
        <v>43</v>
      </c>
      <c r="U40" s="21">
        <f t="shared" si="17"/>
        <v>2823.666666666667</v>
      </c>
    </row>
    <row r="41" spans="1:21" ht="15" thickBot="1" x14ac:dyDescent="0.4">
      <c r="A41" s="5" t="s">
        <v>45</v>
      </c>
      <c r="B41" s="1">
        <v>2210</v>
      </c>
      <c r="C41" s="2"/>
      <c r="D41" s="2">
        <v>109</v>
      </c>
      <c r="E41" s="2"/>
      <c r="F41" s="1">
        <v>1598</v>
      </c>
      <c r="G41" s="2">
        <v>760</v>
      </c>
      <c r="H41" s="2">
        <v>37</v>
      </c>
      <c r="I41" s="1">
        <v>19101</v>
      </c>
      <c r="J41" s="1">
        <v>6567</v>
      </c>
      <c r="K41" s="9"/>
      <c r="L41" s="28">
        <f t="shared" si="9"/>
        <v>4.932126696832579E-2</v>
      </c>
      <c r="M41" s="6">
        <f t="shared" si="10"/>
        <v>7266.666666666667</v>
      </c>
      <c r="N41" s="7">
        <f t="shared" si="11"/>
        <v>0.7800917431192661</v>
      </c>
      <c r="O41" s="7"/>
      <c r="P41" s="24">
        <f t="shared" si="12"/>
        <v>1090</v>
      </c>
      <c r="Q41" s="24">
        <f t="shared" si="13"/>
        <v>4360</v>
      </c>
      <c r="R41" s="24">
        <f t="shared" si="14"/>
        <v>1816.6666666666667</v>
      </c>
      <c r="S41" s="24">
        <f t="shared" si="15"/>
        <v>908.33333333333337</v>
      </c>
      <c r="T41" s="24">
        <f t="shared" si="16"/>
        <v>109</v>
      </c>
      <c r="U41" s="21">
        <f t="shared" si="17"/>
        <v>7157.666666666667</v>
      </c>
    </row>
    <row r="42" spans="1:21" ht="15" thickBot="1" x14ac:dyDescent="0.4">
      <c r="A42" s="5" t="s">
        <v>44</v>
      </c>
      <c r="B42" s="1">
        <v>2072</v>
      </c>
      <c r="C42" s="2"/>
      <c r="D42" s="2">
        <v>65</v>
      </c>
      <c r="E42" s="2"/>
      <c r="F42" s="1">
        <v>1478</v>
      </c>
      <c r="G42" s="2">
        <v>990</v>
      </c>
      <c r="H42" s="2">
        <v>31</v>
      </c>
      <c r="I42" s="1">
        <v>40877</v>
      </c>
      <c r="J42" s="1">
        <v>19536</v>
      </c>
      <c r="K42" s="9"/>
      <c r="L42" s="28">
        <f t="shared" si="9"/>
        <v>3.137065637065637E-2</v>
      </c>
      <c r="M42" s="6">
        <f t="shared" si="10"/>
        <v>4333.3333333333339</v>
      </c>
      <c r="N42" s="7">
        <f t="shared" si="11"/>
        <v>0.65892307692307694</v>
      </c>
      <c r="O42" s="7"/>
      <c r="P42" s="24">
        <f t="shared" si="12"/>
        <v>650.00000000000011</v>
      </c>
      <c r="Q42" s="24">
        <f t="shared" si="13"/>
        <v>2600.0000000000005</v>
      </c>
      <c r="R42" s="24">
        <f t="shared" si="14"/>
        <v>1083.3333333333335</v>
      </c>
      <c r="S42" s="24">
        <f t="shared" si="15"/>
        <v>541.66666666666674</v>
      </c>
      <c r="T42" s="24">
        <f t="shared" si="16"/>
        <v>65</v>
      </c>
      <c r="U42" s="21">
        <f t="shared" si="17"/>
        <v>4268.3333333333339</v>
      </c>
    </row>
    <row r="43" spans="1:21" ht="15" thickBot="1" x14ac:dyDescent="0.4">
      <c r="A43" s="5" t="s">
        <v>37</v>
      </c>
      <c r="B43" s="1">
        <v>2002</v>
      </c>
      <c r="C43" s="2"/>
      <c r="D43" s="2">
        <v>78</v>
      </c>
      <c r="E43" s="2"/>
      <c r="F43" s="1">
        <v>1924</v>
      </c>
      <c r="G43" s="2">
        <v>490</v>
      </c>
      <c r="H43" s="2">
        <v>19</v>
      </c>
      <c r="I43" s="1">
        <v>40045</v>
      </c>
      <c r="J43" s="1">
        <v>9810</v>
      </c>
      <c r="K43" s="9"/>
      <c r="L43" s="28">
        <f t="shared" si="9"/>
        <v>3.896103896103896E-2</v>
      </c>
      <c r="M43" s="6">
        <f t="shared" si="10"/>
        <v>5200</v>
      </c>
      <c r="N43" s="7">
        <f t="shared" si="11"/>
        <v>0.63</v>
      </c>
      <c r="O43" s="7"/>
      <c r="P43" s="24">
        <f t="shared" si="12"/>
        <v>780</v>
      </c>
      <c r="Q43" s="24">
        <f t="shared" si="13"/>
        <v>3120</v>
      </c>
      <c r="R43" s="24">
        <f t="shared" si="14"/>
        <v>1300</v>
      </c>
      <c r="S43" s="24">
        <f t="shared" si="15"/>
        <v>650</v>
      </c>
      <c r="T43" s="24">
        <f t="shared" si="16"/>
        <v>78</v>
      </c>
      <c r="U43" s="21">
        <f t="shared" si="17"/>
        <v>5122</v>
      </c>
    </row>
    <row r="44" spans="1:21" ht="15" thickBot="1" x14ac:dyDescent="0.4">
      <c r="A44" s="5" t="s">
        <v>49</v>
      </c>
      <c r="B44" s="1">
        <v>1766</v>
      </c>
      <c r="C44" s="2"/>
      <c r="D44" s="2">
        <v>51</v>
      </c>
      <c r="E44" s="2"/>
      <c r="F44" s="1">
        <v>1005</v>
      </c>
      <c r="G44" s="1">
        <v>1046</v>
      </c>
      <c r="H44" s="2">
        <v>30</v>
      </c>
      <c r="I44" s="1">
        <v>17730</v>
      </c>
      <c r="J44" s="1">
        <v>10505</v>
      </c>
      <c r="K44" s="9"/>
      <c r="L44" s="28">
        <f t="shared" si="9"/>
        <v>2.8878822197055492E-2</v>
      </c>
      <c r="M44" s="6">
        <f t="shared" si="10"/>
        <v>3400</v>
      </c>
      <c r="N44" s="7">
        <f t="shared" si="11"/>
        <v>0.7044117647058824</v>
      </c>
      <c r="O44" s="7"/>
      <c r="P44" s="24">
        <f t="shared" si="12"/>
        <v>510</v>
      </c>
      <c r="Q44" s="24">
        <f t="shared" si="13"/>
        <v>2040</v>
      </c>
      <c r="R44" s="24">
        <f t="shared" si="14"/>
        <v>850</v>
      </c>
      <c r="S44" s="24">
        <f t="shared" si="15"/>
        <v>425</v>
      </c>
      <c r="T44" s="24">
        <f t="shared" si="16"/>
        <v>51</v>
      </c>
      <c r="U44" s="21">
        <f t="shared" si="17"/>
        <v>3349</v>
      </c>
    </row>
    <row r="45" spans="1:21" ht="15" thickBot="1" x14ac:dyDescent="0.4">
      <c r="A45" s="5" t="s">
        <v>54</v>
      </c>
      <c r="B45" s="1">
        <v>1755</v>
      </c>
      <c r="C45" s="2"/>
      <c r="D45" s="2">
        <v>8</v>
      </c>
      <c r="E45" s="2"/>
      <c r="F45" s="2">
        <v>923</v>
      </c>
      <c r="G45" s="1">
        <v>2031</v>
      </c>
      <c r="H45" s="2">
        <v>9</v>
      </c>
      <c r="I45" s="1">
        <v>12815</v>
      </c>
      <c r="J45" s="1">
        <v>14827</v>
      </c>
      <c r="K45" s="10"/>
      <c r="L45" s="28">
        <f t="shared" si="9"/>
        <v>4.5584045584045581E-3</v>
      </c>
      <c r="M45" s="6">
        <f t="shared" si="10"/>
        <v>533.33333333333337</v>
      </c>
      <c r="N45" s="7">
        <f t="shared" si="11"/>
        <v>0.73062499999999986</v>
      </c>
      <c r="O45" s="7"/>
      <c r="P45" s="24">
        <f t="shared" si="12"/>
        <v>80</v>
      </c>
      <c r="Q45" s="24">
        <f t="shared" si="13"/>
        <v>320</v>
      </c>
      <c r="R45" s="24">
        <f t="shared" si="14"/>
        <v>133.33333333333334</v>
      </c>
      <c r="S45" s="24">
        <f t="shared" si="15"/>
        <v>66.666666666666671</v>
      </c>
      <c r="T45" s="24">
        <f t="shared" si="16"/>
        <v>8</v>
      </c>
      <c r="U45" s="21">
        <f t="shared" si="17"/>
        <v>525.33333333333337</v>
      </c>
    </row>
    <row r="46" spans="1:21" ht="15" thickBot="1" x14ac:dyDescent="0.4">
      <c r="A46" s="5" t="s">
        <v>50</v>
      </c>
      <c r="B46" s="1">
        <v>1713</v>
      </c>
      <c r="C46" s="2"/>
      <c r="D46" s="2">
        <v>33</v>
      </c>
      <c r="E46" s="2"/>
      <c r="F46" s="1">
        <v>1658</v>
      </c>
      <c r="G46" s="2">
        <v>899</v>
      </c>
      <c r="H46" s="2">
        <v>17</v>
      </c>
      <c r="I46" s="1">
        <v>16782</v>
      </c>
      <c r="J46" s="1">
        <v>8811</v>
      </c>
      <c r="K46" s="9"/>
      <c r="L46" s="28">
        <f t="shared" si="9"/>
        <v>1.9264448336252189E-2</v>
      </c>
      <c r="M46" s="6">
        <f t="shared" si="10"/>
        <v>2200</v>
      </c>
      <c r="N46" s="7">
        <f t="shared" si="11"/>
        <v>0.24636363636363637</v>
      </c>
      <c r="O46" s="7"/>
      <c r="P46" s="24">
        <f t="shared" si="12"/>
        <v>330</v>
      </c>
      <c r="Q46" s="24">
        <f t="shared" si="13"/>
        <v>1320</v>
      </c>
      <c r="R46" s="24">
        <f t="shared" si="14"/>
        <v>550</v>
      </c>
      <c r="S46" s="24">
        <f t="shared" si="15"/>
        <v>275</v>
      </c>
      <c r="T46" s="24">
        <f t="shared" si="16"/>
        <v>33</v>
      </c>
      <c r="U46" s="21">
        <f t="shared" si="17"/>
        <v>2167</v>
      </c>
    </row>
    <row r="47" spans="1:21" ht="15" thickBot="1" x14ac:dyDescent="0.4">
      <c r="A47" s="5" t="s">
        <v>42</v>
      </c>
      <c r="B47" s="1">
        <v>1491</v>
      </c>
      <c r="C47" s="2"/>
      <c r="D47" s="2">
        <v>42</v>
      </c>
      <c r="E47" s="2"/>
      <c r="F47" s="2">
        <v>903</v>
      </c>
      <c r="G47" s="1">
        <v>1110</v>
      </c>
      <c r="H47" s="2">
        <v>31</v>
      </c>
      <c r="I47" s="1">
        <v>15041</v>
      </c>
      <c r="J47" s="1">
        <v>11194</v>
      </c>
      <c r="K47" s="10"/>
      <c r="L47" s="28">
        <f t="shared" si="9"/>
        <v>2.8169014084507043E-2</v>
      </c>
      <c r="M47" s="6">
        <f t="shared" si="10"/>
        <v>2800</v>
      </c>
      <c r="N47" s="7">
        <f t="shared" si="11"/>
        <v>0.67749999999999999</v>
      </c>
      <c r="O47" s="7"/>
      <c r="P47" s="24">
        <f t="shared" si="12"/>
        <v>420</v>
      </c>
      <c r="Q47" s="24">
        <f t="shared" si="13"/>
        <v>1680</v>
      </c>
      <c r="R47" s="24">
        <f t="shared" si="14"/>
        <v>700</v>
      </c>
      <c r="S47" s="24">
        <f t="shared" si="15"/>
        <v>350</v>
      </c>
      <c r="T47" s="24">
        <f t="shared" si="16"/>
        <v>42</v>
      </c>
      <c r="U47" s="21">
        <f t="shared" si="17"/>
        <v>2758</v>
      </c>
    </row>
    <row r="48" spans="1:21" ht="15" thickBot="1" x14ac:dyDescent="0.4">
      <c r="A48" s="5" t="s">
        <v>56</v>
      </c>
      <c r="B48" s="2">
        <v>929</v>
      </c>
      <c r="C48" s="2"/>
      <c r="D48" s="2">
        <v>26</v>
      </c>
      <c r="E48" s="2"/>
      <c r="F48" s="2">
        <v>678</v>
      </c>
      <c r="G48" s="2">
        <v>508</v>
      </c>
      <c r="H48" s="2">
        <v>14</v>
      </c>
      <c r="I48" s="1">
        <v>25435</v>
      </c>
      <c r="J48" s="1">
        <v>13906</v>
      </c>
      <c r="K48" s="10"/>
      <c r="L48" s="28">
        <f t="shared" si="9"/>
        <v>2.7987082884822389E-2</v>
      </c>
      <c r="M48" s="6">
        <f t="shared" si="10"/>
        <v>1733.3333333333335</v>
      </c>
      <c r="N48" s="7">
        <f t="shared" si="11"/>
        <v>0.60884615384615393</v>
      </c>
      <c r="O48" s="7"/>
      <c r="P48" s="24">
        <f t="shared" si="12"/>
        <v>260</v>
      </c>
      <c r="Q48" s="24">
        <f t="shared" si="13"/>
        <v>1040</v>
      </c>
      <c r="R48" s="24">
        <f t="shared" si="14"/>
        <v>433.33333333333337</v>
      </c>
      <c r="S48" s="24">
        <f t="shared" si="15"/>
        <v>216.66666666666669</v>
      </c>
      <c r="T48" s="24">
        <f t="shared" si="16"/>
        <v>26</v>
      </c>
      <c r="U48" s="21">
        <f t="shared" si="17"/>
        <v>1707.3333333333335</v>
      </c>
    </row>
    <row r="49" spans="1:21" ht="15" thickBot="1" x14ac:dyDescent="0.4">
      <c r="A49" s="5" t="s">
        <v>39</v>
      </c>
      <c r="B49" s="2">
        <v>888</v>
      </c>
      <c r="C49" s="2"/>
      <c r="D49" s="2">
        <v>36</v>
      </c>
      <c r="E49" s="2"/>
      <c r="F49" s="2">
        <v>409</v>
      </c>
      <c r="G49" s="2">
        <v>666</v>
      </c>
      <c r="H49" s="2">
        <v>27</v>
      </c>
      <c r="I49" s="1">
        <v>14943</v>
      </c>
      <c r="J49" s="1">
        <v>11212</v>
      </c>
      <c r="K49" s="9"/>
      <c r="L49" s="28">
        <f t="shared" si="9"/>
        <v>4.0540540540540543E-2</v>
      </c>
      <c r="M49" s="6">
        <f t="shared" si="10"/>
        <v>2400</v>
      </c>
      <c r="N49" s="7">
        <f t="shared" si="11"/>
        <v>0.82958333333333334</v>
      </c>
      <c r="O49" s="7"/>
      <c r="P49" s="24">
        <f t="shared" si="12"/>
        <v>360</v>
      </c>
      <c r="Q49" s="24">
        <f t="shared" si="13"/>
        <v>1440</v>
      </c>
      <c r="R49" s="24">
        <f t="shared" si="14"/>
        <v>600</v>
      </c>
      <c r="S49" s="24">
        <f t="shared" si="15"/>
        <v>300</v>
      </c>
      <c r="T49" s="24">
        <f t="shared" si="16"/>
        <v>36</v>
      </c>
      <c r="U49" s="21">
        <f t="shared" si="17"/>
        <v>2364</v>
      </c>
    </row>
    <row r="50" spans="1:21" ht="15" thickBot="1" x14ac:dyDescent="0.4">
      <c r="A50" s="5" t="s">
        <v>48</v>
      </c>
      <c r="B50" s="2">
        <v>818</v>
      </c>
      <c r="C50" s="2"/>
      <c r="D50" s="2">
        <v>40</v>
      </c>
      <c r="E50" s="2"/>
      <c r="F50" s="2">
        <v>778</v>
      </c>
      <c r="G50" s="1">
        <v>1309</v>
      </c>
      <c r="H50" s="2">
        <v>64</v>
      </c>
      <c r="I50" s="1">
        <v>13111</v>
      </c>
      <c r="J50" s="1">
        <v>20978</v>
      </c>
      <c r="K50" s="10"/>
      <c r="L50" s="28">
        <f t="shared" si="9"/>
        <v>4.8899755501222497E-2</v>
      </c>
      <c r="M50" s="6">
        <f t="shared" si="10"/>
        <v>2666.666666666667</v>
      </c>
      <c r="N50" s="7">
        <f t="shared" si="11"/>
        <v>0.70825000000000005</v>
      </c>
      <c r="O50" s="7"/>
      <c r="P50" s="24">
        <f t="shared" si="12"/>
        <v>400.00000000000006</v>
      </c>
      <c r="Q50" s="24">
        <f t="shared" si="13"/>
        <v>1600.0000000000002</v>
      </c>
      <c r="R50" s="24">
        <f t="shared" si="14"/>
        <v>666.66666666666674</v>
      </c>
      <c r="S50" s="24">
        <f t="shared" si="15"/>
        <v>333.33333333333337</v>
      </c>
      <c r="T50" s="24">
        <f t="shared" si="16"/>
        <v>40</v>
      </c>
      <c r="U50" s="21">
        <f t="shared" si="17"/>
        <v>2626.666666666667</v>
      </c>
    </row>
    <row r="51" spans="1:21" ht="15" thickBot="1" x14ac:dyDescent="0.4">
      <c r="A51" s="5" t="s">
        <v>53</v>
      </c>
      <c r="B51" s="2">
        <v>644</v>
      </c>
      <c r="C51" s="2"/>
      <c r="D51" s="2">
        <v>13</v>
      </c>
      <c r="E51" s="2"/>
      <c r="F51" s="2">
        <v>417</v>
      </c>
      <c r="G51" s="2">
        <v>856</v>
      </c>
      <c r="H51" s="2">
        <v>17</v>
      </c>
      <c r="I51" s="1">
        <v>14987</v>
      </c>
      <c r="J51" s="1">
        <v>19924</v>
      </c>
      <c r="K51" s="10"/>
      <c r="L51" s="28">
        <f t="shared" si="9"/>
        <v>2.0186335403726708E-2</v>
      </c>
      <c r="M51" s="6">
        <f t="shared" si="10"/>
        <v>866.66666666666674</v>
      </c>
      <c r="N51" s="7">
        <f t="shared" si="11"/>
        <v>0.51884615384615385</v>
      </c>
      <c r="O51" s="7"/>
      <c r="P51" s="24">
        <f t="shared" si="12"/>
        <v>130</v>
      </c>
      <c r="Q51" s="24">
        <f t="shared" si="13"/>
        <v>520</v>
      </c>
      <c r="R51" s="24">
        <f t="shared" si="14"/>
        <v>216.66666666666669</v>
      </c>
      <c r="S51" s="24">
        <f t="shared" si="15"/>
        <v>108.33333333333334</v>
      </c>
      <c r="T51" s="24">
        <f t="shared" si="16"/>
        <v>13</v>
      </c>
      <c r="U51" s="21">
        <f t="shared" si="17"/>
        <v>853.66666666666674</v>
      </c>
    </row>
    <row r="52" spans="1:21" ht="15" thickBot="1" x14ac:dyDescent="0.4">
      <c r="A52" s="5" t="s">
        <v>47</v>
      </c>
      <c r="B52" s="2">
        <v>586</v>
      </c>
      <c r="C52" s="2"/>
      <c r="D52" s="2">
        <v>12</v>
      </c>
      <c r="E52" s="2"/>
      <c r="F52" s="2">
        <v>137</v>
      </c>
      <c r="G52" s="2">
        <v>412</v>
      </c>
      <c r="H52" s="2">
        <v>8</v>
      </c>
      <c r="I52" s="1">
        <v>25579</v>
      </c>
      <c r="J52" s="1">
        <v>17988</v>
      </c>
      <c r="K52" s="9"/>
      <c r="L52" s="28">
        <f t="shared" si="9"/>
        <v>2.0477815699658702E-2</v>
      </c>
      <c r="M52" s="6">
        <f t="shared" si="10"/>
        <v>800</v>
      </c>
      <c r="N52" s="7">
        <f t="shared" si="11"/>
        <v>0.82874999999999999</v>
      </c>
      <c r="O52" s="7"/>
      <c r="P52" s="24">
        <f t="shared" si="12"/>
        <v>120</v>
      </c>
      <c r="Q52" s="24">
        <f t="shared" si="13"/>
        <v>480</v>
      </c>
      <c r="R52" s="24">
        <f t="shared" si="14"/>
        <v>200</v>
      </c>
      <c r="S52" s="24">
        <f t="shared" si="15"/>
        <v>100</v>
      </c>
      <c r="T52" s="24">
        <f t="shared" si="16"/>
        <v>12</v>
      </c>
      <c r="U52" s="21">
        <f t="shared" si="17"/>
        <v>788</v>
      </c>
    </row>
    <row r="53" spans="1:21" ht="15" thickBot="1" x14ac:dyDescent="0.4">
      <c r="A53" s="5" t="s">
        <v>55</v>
      </c>
      <c r="B53" s="2">
        <v>441</v>
      </c>
      <c r="C53" s="2"/>
      <c r="D53" s="2">
        <v>6</v>
      </c>
      <c r="E53" s="2"/>
      <c r="F53" s="2">
        <v>181</v>
      </c>
      <c r="G53" s="2">
        <v>758</v>
      </c>
      <c r="H53" s="2">
        <v>10</v>
      </c>
      <c r="I53" s="1">
        <v>7623</v>
      </c>
      <c r="J53" s="1">
        <v>13102</v>
      </c>
      <c r="K53" s="9"/>
      <c r="L53" s="28">
        <f t="shared" si="9"/>
        <v>1.3605442176870748E-2</v>
      </c>
      <c r="M53" s="6">
        <f t="shared" si="10"/>
        <v>400</v>
      </c>
      <c r="N53" s="7">
        <f t="shared" si="11"/>
        <v>0.54749999999999999</v>
      </c>
      <c r="O53" s="7"/>
      <c r="P53" s="24">
        <f t="shared" si="12"/>
        <v>60</v>
      </c>
      <c r="Q53" s="24">
        <f t="shared" si="13"/>
        <v>240</v>
      </c>
      <c r="R53" s="24">
        <f t="shared" si="14"/>
        <v>100</v>
      </c>
      <c r="S53" s="24">
        <f t="shared" si="15"/>
        <v>50</v>
      </c>
      <c r="T53" s="24">
        <f t="shared" si="16"/>
        <v>6</v>
      </c>
      <c r="U53" s="21">
        <f t="shared" si="17"/>
        <v>394</v>
      </c>
    </row>
    <row r="54" spans="1:21" ht="15" thickBot="1" x14ac:dyDescent="0.4">
      <c r="A54" s="5" t="s">
        <v>51</v>
      </c>
      <c r="B54" s="2">
        <v>437</v>
      </c>
      <c r="C54" s="2"/>
      <c r="D54" s="2">
        <v>12</v>
      </c>
      <c r="E54" s="2"/>
      <c r="F54" s="2">
        <v>152</v>
      </c>
      <c r="G54" s="2">
        <v>419</v>
      </c>
      <c r="H54" s="2">
        <v>12</v>
      </c>
      <c r="I54" s="1">
        <v>11241</v>
      </c>
      <c r="J54" s="1">
        <v>10791</v>
      </c>
      <c r="K54" s="9"/>
      <c r="L54" s="28">
        <f t="shared" si="9"/>
        <v>2.7459954233409609E-2</v>
      </c>
      <c r="M54" s="6">
        <f t="shared" si="10"/>
        <v>800</v>
      </c>
      <c r="N54" s="7">
        <f t="shared" si="11"/>
        <v>0.81</v>
      </c>
      <c r="O54" s="7"/>
      <c r="P54" s="24">
        <f t="shared" si="12"/>
        <v>120</v>
      </c>
      <c r="Q54" s="24">
        <f t="shared" si="13"/>
        <v>480</v>
      </c>
      <c r="R54" s="24">
        <f t="shared" si="14"/>
        <v>200</v>
      </c>
      <c r="S54" s="24">
        <f t="shared" si="15"/>
        <v>100</v>
      </c>
      <c r="T54" s="24">
        <f t="shared" si="16"/>
        <v>12</v>
      </c>
      <c r="U54" s="21">
        <f t="shared" si="17"/>
        <v>788</v>
      </c>
    </row>
    <row r="55" spans="1:21" ht="15" thickBot="1" x14ac:dyDescent="0.4">
      <c r="A55" s="5" t="s">
        <v>52</v>
      </c>
      <c r="B55" s="2">
        <v>329</v>
      </c>
      <c r="C55" s="2"/>
      <c r="D55" s="2">
        <v>9</v>
      </c>
      <c r="E55" s="2"/>
      <c r="F55" s="2">
        <v>152</v>
      </c>
      <c r="G55" s="2">
        <v>445</v>
      </c>
      <c r="H55" s="2">
        <v>12</v>
      </c>
      <c r="I55" s="1">
        <v>11119</v>
      </c>
      <c r="J55" s="1">
        <v>15056</v>
      </c>
      <c r="K55" s="10"/>
      <c r="L55" s="28">
        <f t="shared" si="9"/>
        <v>2.7355623100303952E-2</v>
      </c>
      <c r="M55" s="6">
        <f t="shared" si="10"/>
        <v>600</v>
      </c>
      <c r="N55" s="7">
        <f t="shared" si="11"/>
        <v>0.7466666666666667</v>
      </c>
      <c r="O55" s="7"/>
      <c r="P55" s="24">
        <f t="shared" si="12"/>
        <v>90</v>
      </c>
      <c r="Q55" s="24">
        <f t="shared" si="13"/>
        <v>360</v>
      </c>
      <c r="R55" s="24">
        <f t="shared" si="14"/>
        <v>150</v>
      </c>
      <c r="S55" s="24">
        <f t="shared" si="15"/>
        <v>75</v>
      </c>
      <c r="T55" s="24">
        <f t="shared" si="16"/>
        <v>9</v>
      </c>
      <c r="U55" s="21">
        <f t="shared" si="17"/>
        <v>591</v>
      </c>
    </row>
    <row r="56" spans="1:21" ht="15" thickBot="1" x14ac:dyDescent="0.4">
      <c r="A56" s="5" t="s">
        <v>64</v>
      </c>
      <c r="B56" s="2">
        <v>136</v>
      </c>
      <c r="C56" s="2"/>
      <c r="D56" s="2">
        <v>5</v>
      </c>
      <c r="E56" s="2"/>
      <c r="F56" s="2">
        <v>21</v>
      </c>
      <c r="G56" s="2"/>
      <c r="H56" s="2"/>
      <c r="I56" s="2">
        <v>605</v>
      </c>
      <c r="J56" s="2"/>
      <c r="K56" s="10"/>
      <c r="L56" s="28">
        <f t="shared" si="9"/>
        <v>3.6764705882352942E-2</v>
      </c>
      <c r="M56" s="6">
        <f t="shared" si="10"/>
        <v>333.33333333333337</v>
      </c>
      <c r="N56" s="7">
        <f t="shared" si="11"/>
        <v>0.93700000000000006</v>
      </c>
      <c r="O56" s="7"/>
      <c r="P56" s="24">
        <f t="shared" si="12"/>
        <v>50.000000000000007</v>
      </c>
      <c r="Q56" s="24">
        <f t="shared" si="13"/>
        <v>200.00000000000003</v>
      </c>
      <c r="R56" s="24">
        <f t="shared" si="14"/>
        <v>83.333333333333343</v>
      </c>
      <c r="S56" s="24">
        <f t="shared" si="15"/>
        <v>41.666666666666671</v>
      </c>
      <c r="T56" s="24">
        <f t="shared" si="16"/>
        <v>5</v>
      </c>
      <c r="U56" s="21">
        <f t="shared" si="17"/>
        <v>328.33333333333337</v>
      </c>
    </row>
    <row r="57" spans="1:21" ht="21.5" thickBot="1" x14ac:dyDescent="0.4">
      <c r="A57" s="5" t="s">
        <v>67</v>
      </c>
      <c r="B57" s="2">
        <v>14</v>
      </c>
      <c r="C57" s="2"/>
      <c r="D57" s="2">
        <v>2</v>
      </c>
      <c r="E57" s="2"/>
      <c r="F57" s="2">
        <v>3</v>
      </c>
      <c r="G57" s="2"/>
      <c r="H57" s="2"/>
      <c r="I57" s="2">
        <v>45</v>
      </c>
      <c r="J57" s="2"/>
      <c r="K57" s="10"/>
      <c r="L57" s="28">
        <f t="shared" si="9"/>
        <v>0.14285714285714285</v>
      </c>
      <c r="M57" s="6">
        <f t="shared" si="10"/>
        <v>133.33333333333334</v>
      </c>
      <c r="N57" s="7">
        <f t="shared" si="11"/>
        <v>0.97750000000000004</v>
      </c>
      <c r="O57" s="7"/>
      <c r="P57" s="24">
        <f t="shared" si="12"/>
        <v>20</v>
      </c>
      <c r="Q57" s="24">
        <f t="shared" si="13"/>
        <v>80</v>
      </c>
      <c r="R57" s="24">
        <f t="shared" si="14"/>
        <v>33.333333333333336</v>
      </c>
      <c r="S57" s="24">
        <f t="shared" si="15"/>
        <v>16.666666666666668</v>
      </c>
      <c r="T57" s="24">
        <f t="shared" si="16"/>
        <v>2</v>
      </c>
      <c r="U57" s="21">
        <f t="shared" si="17"/>
        <v>131.33333333333334</v>
      </c>
    </row>
    <row r="58" spans="1:21" ht="15" thickBot="1" x14ac:dyDescent="0.4">
      <c r="A58" s="5" t="s">
        <v>65</v>
      </c>
      <c r="B58" s="1">
        <v>1298</v>
      </c>
      <c r="C58" s="2"/>
      <c r="D58" s="2">
        <v>64</v>
      </c>
      <c r="E58" s="2"/>
      <c r="F58" s="1">
        <v>1230</v>
      </c>
      <c r="G58" s="2">
        <v>383</v>
      </c>
      <c r="H58" s="2">
        <v>19</v>
      </c>
      <c r="I58" s="1">
        <v>11633</v>
      </c>
      <c r="J58" s="1">
        <v>3435</v>
      </c>
      <c r="K58" s="9"/>
      <c r="L58" s="27"/>
      <c r="M58" s="6">
        <f t="shared" si="10"/>
        <v>4266.666666666667</v>
      </c>
      <c r="N58" s="7">
        <f t="shared" si="11"/>
        <v>0.71171875000000007</v>
      </c>
      <c r="O58" s="7"/>
      <c r="P58" s="24">
        <f>P55*$M58</f>
        <v>384000</v>
      </c>
      <c r="Q58" s="24">
        <f>Q55*$M58</f>
        <v>1536000</v>
      </c>
      <c r="R58" s="24">
        <f>R55*$M58</f>
        <v>640000</v>
      </c>
      <c r="S58" s="24">
        <f>S55*$M58</f>
        <v>320000</v>
      </c>
      <c r="T58" s="24">
        <f>T55*$M58</f>
        <v>38400</v>
      </c>
    </row>
    <row r="59" spans="1:21" ht="21.5" thickBot="1" x14ac:dyDescent="0.4">
      <c r="A59" s="16" t="s">
        <v>66</v>
      </c>
      <c r="B59" s="17">
        <v>53</v>
      </c>
      <c r="C59" s="17"/>
      <c r="D59" s="17">
        <v>3</v>
      </c>
      <c r="E59" s="17"/>
      <c r="F59" s="17">
        <v>2</v>
      </c>
      <c r="G59" s="17"/>
      <c r="H59" s="17"/>
      <c r="I59" s="17">
        <v>625</v>
      </c>
      <c r="J59" s="17"/>
      <c r="K59" s="42"/>
      <c r="L59" s="26"/>
      <c r="M59" s="6"/>
      <c r="N59" s="7"/>
      <c r="O59" s="7"/>
    </row>
  </sheetData>
  <mergeCells count="2">
    <mergeCell ref="K1:M1"/>
    <mergeCell ref="P1:T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N6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26" sqref="M26"/>
    </sheetView>
  </sheetViews>
  <sheetFormatPr defaultRowHeight="13" x14ac:dyDescent="0.3"/>
  <cols>
    <col min="1" max="1" width="20.90625" style="37" customWidth="1"/>
    <col min="2" max="2" width="11.90625" style="37" customWidth="1"/>
    <col min="3" max="3" width="14.36328125" style="37" hidden="1" customWidth="1"/>
    <col min="4" max="4" width="14.36328125" style="37" customWidth="1"/>
    <col min="5" max="5" width="14.36328125" style="37" hidden="1" customWidth="1"/>
    <col min="6" max="10" width="14.36328125" style="37" customWidth="1"/>
    <col min="11" max="11" width="8.7265625" style="36"/>
    <col min="12" max="12" width="10.08984375" style="36" customWidth="1"/>
    <col min="13" max="16384" width="8.7265625" style="36"/>
  </cols>
  <sheetData>
    <row r="1" spans="1:13" customFormat="1" ht="44" thickBot="1" x14ac:dyDescent="0.4">
      <c r="A1" s="34" t="s">
        <v>1</v>
      </c>
      <c r="B1" s="35" t="s">
        <v>93</v>
      </c>
      <c r="C1" s="35" t="s">
        <v>92</v>
      </c>
      <c r="D1" s="35" t="s">
        <v>91</v>
      </c>
      <c r="E1" s="35" t="s">
        <v>90</v>
      </c>
      <c r="F1" s="35" t="s">
        <v>89</v>
      </c>
      <c r="G1" s="35" t="s">
        <v>88</v>
      </c>
      <c r="H1" s="35" t="s">
        <v>94</v>
      </c>
      <c r="I1" s="35" t="s">
        <v>87</v>
      </c>
      <c r="J1" s="35" t="s">
        <v>86</v>
      </c>
      <c r="L1" s="35" t="s">
        <v>98</v>
      </c>
    </row>
    <row r="2" spans="1:13" ht="15" thickBot="1" x14ac:dyDescent="0.4">
      <c r="A2" s="5" t="s">
        <v>47</v>
      </c>
      <c r="B2" s="2">
        <v>586</v>
      </c>
      <c r="C2" s="2"/>
      <c r="D2" s="2">
        <v>12</v>
      </c>
      <c r="E2" s="2"/>
      <c r="F2" s="2">
        <v>137</v>
      </c>
      <c r="G2" s="2">
        <v>412</v>
      </c>
      <c r="H2" s="2">
        <v>8</v>
      </c>
      <c r="I2" s="1">
        <v>25579</v>
      </c>
      <c r="J2" s="1">
        <v>17988</v>
      </c>
      <c r="K2" s="49"/>
      <c r="L2" s="50"/>
      <c r="M2" s="54">
        <f>IFERROR(H2/G2,0)</f>
        <v>1.9417475728155338E-2</v>
      </c>
    </row>
    <row r="3" spans="1:13" ht="15" thickBot="1" x14ac:dyDescent="0.4">
      <c r="A3" s="5" t="s">
        <v>54</v>
      </c>
      <c r="B3" s="1">
        <v>1755</v>
      </c>
      <c r="C3" s="2"/>
      <c r="D3" s="2">
        <v>8</v>
      </c>
      <c r="E3" s="2"/>
      <c r="F3" s="2">
        <v>923</v>
      </c>
      <c r="G3" s="1">
        <v>2031</v>
      </c>
      <c r="H3" s="2">
        <v>9</v>
      </c>
      <c r="I3" s="1">
        <v>12815</v>
      </c>
      <c r="J3" s="1">
        <v>14827</v>
      </c>
      <c r="K3" s="48"/>
      <c r="L3" s="50"/>
      <c r="M3" s="54">
        <f>IFERROR(H3/G3,0)</f>
        <v>4.4313146233382573E-3</v>
      </c>
    </row>
    <row r="4" spans="1:13" ht="15" thickBot="1" x14ac:dyDescent="0.4">
      <c r="A4" s="5" t="s">
        <v>55</v>
      </c>
      <c r="B4" s="2">
        <v>441</v>
      </c>
      <c r="C4" s="2"/>
      <c r="D4" s="2">
        <v>6</v>
      </c>
      <c r="E4" s="2"/>
      <c r="F4" s="2">
        <v>181</v>
      </c>
      <c r="G4" s="2">
        <v>758</v>
      </c>
      <c r="H4" s="2">
        <v>10</v>
      </c>
      <c r="I4" s="1">
        <v>7623</v>
      </c>
      <c r="J4" s="1">
        <v>13102</v>
      </c>
      <c r="K4" s="49"/>
      <c r="L4" s="47">
        <f>IFERROR(B4/I4,0)</f>
        <v>5.7851239669421489E-2</v>
      </c>
      <c r="M4" s="54">
        <f>IFERROR(H4/G4,0)</f>
        <v>1.3192612137203167E-2</v>
      </c>
    </row>
    <row r="5" spans="1:13" ht="12.5" customHeight="1" thickBot="1" x14ac:dyDescent="0.4">
      <c r="A5" s="5" t="s">
        <v>28</v>
      </c>
      <c r="B5" s="1">
        <v>3296</v>
      </c>
      <c r="C5" s="2"/>
      <c r="D5" s="2">
        <v>32</v>
      </c>
      <c r="E5" s="2"/>
      <c r="F5" s="1">
        <v>2376</v>
      </c>
      <c r="G5" s="1">
        <v>1082</v>
      </c>
      <c r="H5" s="2">
        <v>11</v>
      </c>
      <c r="I5" s="1">
        <v>72358</v>
      </c>
      <c r="J5" s="1">
        <v>23760</v>
      </c>
      <c r="K5" s="48"/>
      <c r="L5" s="47">
        <f>IFERROR(B5/I5,0)</f>
        <v>4.5551286658006028E-2</v>
      </c>
      <c r="M5" s="54">
        <f>IFERROR(H5/G5,0)</f>
        <v>1.0166358595194085E-2</v>
      </c>
    </row>
    <row r="6" spans="1:13" ht="15" thickBot="1" x14ac:dyDescent="0.4">
      <c r="A6" s="5" t="s">
        <v>51</v>
      </c>
      <c r="B6" s="2">
        <v>437</v>
      </c>
      <c r="C6" s="2"/>
      <c r="D6" s="2">
        <v>12</v>
      </c>
      <c r="E6" s="2"/>
      <c r="F6" s="2">
        <v>152</v>
      </c>
      <c r="G6" s="2">
        <v>419</v>
      </c>
      <c r="H6" s="2">
        <v>12</v>
      </c>
      <c r="I6" s="1">
        <v>11241</v>
      </c>
      <c r="J6" s="1">
        <v>10791</v>
      </c>
      <c r="K6" s="49"/>
      <c r="L6" s="47">
        <f>IFERROR(B6/I6,0)</f>
        <v>3.8875544880348722E-2</v>
      </c>
      <c r="M6" s="54">
        <f>IFERROR(H6/G6,0)</f>
        <v>2.8639618138424822E-2</v>
      </c>
    </row>
    <row r="7" spans="1:13" ht="15" thickBot="1" x14ac:dyDescent="0.4">
      <c r="A7" s="5" t="s">
        <v>52</v>
      </c>
      <c r="B7" s="2">
        <v>329</v>
      </c>
      <c r="C7" s="2"/>
      <c r="D7" s="2">
        <v>9</v>
      </c>
      <c r="E7" s="2"/>
      <c r="F7" s="2">
        <v>152</v>
      </c>
      <c r="G7" s="2">
        <v>445</v>
      </c>
      <c r="H7" s="2">
        <v>12</v>
      </c>
      <c r="I7" s="1">
        <v>11119</v>
      </c>
      <c r="J7" s="1">
        <v>15056</v>
      </c>
      <c r="K7" s="49"/>
      <c r="L7" s="50"/>
      <c r="M7" s="54">
        <f>IFERROR(H7/G7,0)</f>
        <v>2.6966292134831461E-2</v>
      </c>
    </row>
    <row r="8" spans="1:13" ht="15" thickBot="1" x14ac:dyDescent="0.4">
      <c r="A8" s="5" t="s">
        <v>56</v>
      </c>
      <c r="B8" s="2">
        <v>929</v>
      </c>
      <c r="C8" s="2"/>
      <c r="D8" s="2">
        <v>26</v>
      </c>
      <c r="E8" s="2"/>
      <c r="F8" s="2">
        <v>678</v>
      </c>
      <c r="G8" s="2">
        <v>508</v>
      </c>
      <c r="H8" s="2">
        <v>14</v>
      </c>
      <c r="I8" s="1">
        <v>25435</v>
      </c>
      <c r="J8" s="1">
        <v>13906</v>
      </c>
      <c r="K8" s="49"/>
      <c r="L8" s="47">
        <f>IFERROR(B8/I8,0)</f>
        <v>3.6524474149793588E-2</v>
      </c>
      <c r="M8" s="54">
        <f>IFERROR(H8/G8,0)</f>
        <v>2.7559055118110236E-2</v>
      </c>
    </row>
    <row r="9" spans="1:13" ht="15" thickBot="1" x14ac:dyDescent="0.4">
      <c r="A9" s="5" t="s">
        <v>34</v>
      </c>
      <c r="B9" s="1">
        <v>2262</v>
      </c>
      <c r="C9" s="4">
        <v>272</v>
      </c>
      <c r="D9" s="2">
        <v>43</v>
      </c>
      <c r="E9" s="3">
        <v>1</v>
      </c>
      <c r="F9" s="1">
        <v>1370</v>
      </c>
      <c r="G9" s="2">
        <v>756</v>
      </c>
      <c r="H9" s="2">
        <v>14</v>
      </c>
      <c r="I9" s="1">
        <v>29057</v>
      </c>
      <c r="J9" s="1">
        <v>9716</v>
      </c>
      <c r="K9" s="48"/>
      <c r="L9" s="47">
        <f>IFERROR(B9/I9,0)</f>
        <v>7.784699039818288E-2</v>
      </c>
      <c r="M9" s="54">
        <f>IFERROR(H9/G9,0)</f>
        <v>1.8518518518518517E-2</v>
      </c>
    </row>
    <row r="10" spans="1:13" ht="15" thickBot="1" x14ac:dyDescent="0.4">
      <c r="A10" s="5" t="s">
        <v>53</v>
      </c>
      <c r="B10" s="2">
        <v>644</v>
      </c>
      <c r="C10" s="2"/>
      <c r="D10" s="2">
        <v>13</v>
      </c>
      <c r="E10" s="2"/>
      <c r="F10" s="2">
        <v>417</v>
      </c>
      <c r="G10" s="2">
        <v>856</v>
      </c>
      <c r="H10" s="2">
        <v>17</v>
      </c>
      <c r="I10" s="1">
        <v>14987</v>
      </c>
      <c r="J10" s="1">
        <v>19924</v>
      </c>
      <c r="K10" s="49"/>
      <c r="L10" s="47">
        <f>IFERROR(B10/I10,0)</f>
        <v>4.2970574497898179E-2</v>
      </c>
      <c r="M10" s="54">
        <f>IFERROR(H10/G10,0)</f>
        <v>1.9859813084112148E-2</v>
      </c>
    </row>
    <row r="11" spans="1:13" ht="15" thickBot="1" x14ac:dyDescent="0.4">
      <c r="A11" s="5" t="s">
        <v>50</v>
      </c>
      <c r="B11" s="1">
        <v>1713</v>
      </c>
      <c r="C11" s="2"/>
      <c r="D11" s="2">
        <v>33</v>
      </c>
      <c r="E11" s="2"/>
      <c r="F11" s="1">
        <v>1658</v>
      </c>
      <c r="G11" s="2">
        <v>899</v>
      </c>
      <c r="H11" s="2">
        <v>17</v>
      </c>
      <c r="I11" s="1">
        <v>16782</v>
      </c>
      <c r="J11" s="1">
        <v>8811</v>
      </c>
      <c r="K11" s="48"/>
      <c r="L11" s="47">
        <f>IFERROR(B11/I11,0)</f>
        <v>0.10207365033964963</v>
      </c>
      <c r="M11" s="54">
        <f>IFERROR(H11/G11,0)</f>
        <v>1.8909899888765295E-2</v>
      </c>
    </row>
    <row r="12" spans="1:13" ht="15" thickBot="1" x14ac:dyDescent="0.4">
      <c r="A12" s="5" t="s">
        <v>65</v>
      </c>
      <c r="B12" s="1">
        <v>1298</v>
      </c>
      <c r="C12" s="2"/>
      <c r="D12" s="2">
        <v>64</v>
      </c>
      <c r="E12" s="2"/>
      <c r="F12" s="1">
        <v>1230</v>
      </c>
      <c r="G12" s="2">
        <v>383</v>
      </c>
      <c r="H12" s="2">
        <v>19</v>
      </c>
      <c r="I12" s="1">
        <v>11633</v>
      </c>
      <c r="J12" s="1">
        <v>3435</v>
      </c>
      <c r="K12" s="49"/>
      <c r="L12" s="50"/>
      <c r="M12" s="54">
        <f>IFERROR(H12/G12,0)</f>
        <v>4.960835509138381E-2</v>
      </c>
    </row>
    <row r="13" spans="1:13" ht="15" thickBot="1" x14ac:dyDescent="0.4">
      <c r="A13" s="5" t="s">
        <v>37</v>
      </c>
      <c r="B13" s="1">
        <v>2002</v>
      </c>
      <c r="C13" s="2"/>
      <c r="D13" s="2">
        <v>78</v>
      </c>
      <c r="E13" s="2"/>
      <c r="F13" s="1">
        <v>1924</v>
      </c>
      <c r="G13" s="2">
        <v>490</v>
      </c>
      <c r="H13" s="2">
        <v>19</v>
      </c>
      <c r="I13" s="1">
        <v>40045</v>
      </c>
      <c r="J13" s="1">
        <v>9810</v>
      </c>
      <c r="K13" s="49"/>
      <c r="L13" s="47">
        <f>IFERROR(B13/I13,0)</f>
        <v>4.9993757023348732E-2</v>
      </c>
      <c r="M13" s="54">
        <f>IFERROR(H13/G13,0)</f>
        <v>3.8775510204081633E-2</v>
      </c>
    </row>
    <row r="14" spans="1:13" ht="15" thickBot="1" x14ac:dyDescent="0.4">
      <c r="A14" s="5" t="s">
        <v>15</v>
      </c>
      <c r="B14" s="1">
        <v>20596</v>
      </c>
      <c r="C14" s="2"/>
      <c r="D14" s="2">
        <v>528</v>
      </c>
      <c r="E14" s="2"/>
      <c r="F14" s="1">
        <v>15262</v>
      </c>
      <c r="G14" s="2">
        <v>739</v>
      </c>
      <c r="H14" s="2">
        <v>19</v>
      </c>
      <c r="I14" s="1">
        <v>205399</v>
      </c>
      <c r="J14" s="1">
        <v>7366</v>
      </c>
      <c r="K14" s="49"/>
      <c r="L14" s="47">
        <f>IFERROR(B14/I14,0)</f>
        <v>0.10027312693830058</v>
      </c>
      <c r="M14" s="54">
        <f>IFERROR(H14/G14,0)</f>
        <v>2.571041948579161E-2</v>
      </c>
    </row>
    <row r="15" spans="1:13" ht="15" thickBot="1" x14ac:dyDescent="0.4">
      <c r="A15" s="5" t="s">
        <v>24</v>
      </c>
      <c r="B15" s="1">
        <v>7113</v>
      </c>
      <c r="C15" s="2"/>
      <c r="D15" s="2">
        <v>241</v>
      </c>
      <c r="E15" s="2"/>
      <c r="F15" s="1">
        <v>5989</v>
      </c>
      <c r="G15" s="2">
        <v>700</v>
      </c>
      <c r="H15" s="2">
        <v>24</v>
      </c>
      <c r="I15" s="1">
        <v>83331</v>
      </c>
      <c r="J15" s="1">
        <v>8205</v>
      </c>
      <c r="K15" s="49"/>
      <c r="L15" s="47">
        <f>IFERROR(B15/I15,0)</f>
        <v>8.5358390034920975E-2</v>
      </c>
      <c r="M15" s="54">
        <f>IFERROR(H15/G15,0)</f>
        <v>3.4285714285714287E-2</v>
      </c>
    </row>
    <row r="16" spans="1:13" ht="15" thickBot="1" x14ac:dyDescent="0.4">
      <c r="A16" s="5" t="s">
        <v>20</v>
      </c>
      <c r="B16" s="1">
        <v>7394</v>
      </c>
      <c r="C16" s="2"/>
      <c r="D16" s="2">
        <v>157</v>
      </c>
      <c r="E16" s="2"/>
      <c r="F16" s="1">
        <v>3409</v>
      </c>
      <c r="G16" s="1">
        <v>1112</v>
      </c>
      <c r="H16" s="2">
        <v>24</v>
      </c>
      <c r="I16" s="1">
        <v>108182</v>
      </c>
      <c r="J16" s="1">
        <v>16265</v>
      </c>
      <c r="K16" s="49"/>
      <c r="L16" s="47">
        <f>IFERROR(B16/I16,0)</f>
        <v>6.8347784289438163E-2</v>
      </c>
      <c r="M16" s="54">
        <f>IFERROR(H16/G16,0)</f>
        <v>2.1582733812949641E-2</v>
      </c>
    </row>
    <row r="17" spans="1:14" ht="15" thickBot="1" x14ac:dyDescent="0.4">
      <c r="A17" s="5" t="s">
        <v>41</v>
      </c>
      <c r="B17" s="1">
        <v>3641</v>
      </c>
      <c r="C17" s="2"/>
      <c r="D17" s="2">
        <v>83</v>
      </c>
      <c r="E17" s="2"/>
      <c r="F17" s="1">
        <v>2265</v>
      </c>
      <c r="G17" s="1">
        <v>1162</v>
      </c>
      <c r="H17" s="2">
        <v>26</v>
      </c>
      <c r="I17" s="1">
        <v>27615</v>
      </c>
      <c r="J17" s="1">
        <v>8816</v>
      </c>
      <c r="K17" s="49"/>
      <c r="L17" s="47">
        <f>IFERROR(B17/I17,0)</f>
        <v>0.1318486329893174</v>
      </c>
      <c r="M17" s="54">
        <f>IFERROR(H17/G17,0)</f>
        <v>2.2375215146299483E-2</v>
      </c>
    </row>
    <row r="18" spans="1:14" ht="15" thickBot="1" x14ac:dyDescent="0.4">
      <c r="A18" s="5" t="s">
        <v>39</v>
      </c>
      <c r="B18" s="2">
        <v>888</v>
      </c>
      <c r="C18" s="2"/>
      <c r="D18" s="2">
        <v>36</v>
      </c>
      <c r="E18" s="2"/>
      <c r="F18" s="2">
        <v>409</v>
      </c>
      <c r="G18" s="2">
        <v>666</v>
      </c>
      <c r="H18" s="2">
        <v>27</v>
      </c>
      <c r="I18" s="1">
        <v>14943</v>
      </c>
      <c r="J18" s="1">
        <v>11212</v>
      </c>
      <c r="K18" s="49"/>
      <c r="L18" s="47">
        <f>IFERROR(B18/I18,0)</f>
        <v>5.9425818108813491E-2</v>
      </c>
      <c r="M18" s="54">
        <f>IFERROR(H18/G18,0)</f>
        <v>4.0540540540540543E-2</v>
      </c>
    </row>
    <row r="19" spans="1:14" ht="15" thickBot="1" x14ac:dyDescent="0.4">
      <c r="A19" s="5" t="s">
        <v>25</v>
      </c>
      <c r="B19" s="1">
        <v>4608</v>
      </c>
      <c r="C19" s="2"/>
      <c r="D19" s="2">
        <v>135</v>
      </c>
      <c r="E19" s="2"/>
      <c r="F19" s="1">
        <v>1735</v>
      </c>
      <c r="G19" s="2">
        <v>930</v>
      </c>
      <c r="H19" s="2">
        <v>27</v>
      </c>
      <c r="I19" s="1">
        <v>42441</v>
      </c>
      <c r="J19" s="1">
        <v>8564</v>
      </c>
      <c r="K19" s="48"/>
      <c r="L19" s="47">
        <f>IFERROR(B19/I19,0)</f>
        <v>0.10857425602601259</v>
      </c>
      <c r="M19" s="54">
        <f>IFERROR(H19/G19,0)</f>
        <v>2.903225806451613E-2</v>
      </c>
    </row>
    <row r="20" spans="1:14" ht="15" thickBot="1" x14ac:dyDescent="0.4">
      <c r="A20" s="5" t="s">
        <v>32</v>
      </c>
      <c r="B20" s="1">
        <v>2567</v>
      </c>
      <c r="C20" s="2"/>
      <c r="D20" s="2">
        <v>160</v>
      </c>
      <c r="E20" s="2"/>
      <c r="F20" s="1">
        <v>1153</v>
      </c>
      <c r="G20" s="2">
        <v>464</v>
      </c>
      <c r="H20" s="2">
        <v>29</v>
      </c>
      <c r="I20" s="1">
        <v>47697</v>
      </c>
      <c r="J20" s="1">
        <v>8629</v>
      </c>
      <c r="K20" s="49"/>
      <c r="L20" s="47">
        <f>IFERROR(B20/I20,0)</f>
        <v>5.3818898463215713E-2</v>
      </c>
      <c r="M20" s="54">
        <f>IFERROR(H20/G20,0)</f>
        <v>6.25E-2</v>
      </c>
    </row>
    <row r="21" spans="1:14" ht="15" thickBot="1" x14ac:dyDescent="0.4">
      <c r="A21" s="5" t="s">
        <v>33</v>
      </c>
      <c r="B21" s="1">
        <v>5251</v>
      </c>
      <c r="C21" s="2"/>
      <c r="D21" s="2">
        <v>208</v>
      </c>
      <c r="E21" s="2"/>
      <c r="F21" s="1">
        <v>4973</v>
      </c>
      <c r="G21" s="2">
        <v>756</v>
      </c>
      <c r="H21" s="2">
        <v>30</v>
      </c>
      <c r="I21" s="1">
        <v>55152</v>
      </c>
      <c r="J21" s="1">
        <v>7939</v>
      </c>
      <c r="K21" s="49"/>
      <c r="L21" s="47">
        <f>IFERROR(B21/I21,0)</f>
        <v>9.5209602552944583E-2</v>
      </c>
      <c r="M21" s="54">
        <f>IFERROR(H21/G21,0)</f>
        <v>3.968253968253968E-2</v>
      </c>
    </row>
    <row r="22" spans="1:14" ht="15" thickBot="1" x14ac:dyDescent="0.4">
      <c r="A22" s="5" t="s">
        <v>49</v>
      </c>
      <c r="B22" s="1">
        <v>1766</v>
      </c>
      <c r="C22" s="2"/>
      <c r="D22" s="2">
        <v>51</v>
      </c>
      <c r="E22" s="2"/>
      <c r="F22" s="1">
        <v>1005</v>
      </c>
      <c r="G22" s="1">
        <v>1046</v>
      </c>
      <c r="H22" s="2">
        <v>30</v>
      </c>
      <c r="I22" s="1">
        <v>17730</v>
      </c>
      <c r="J22" s="1">
        <v>10505</v>
      </c>
      <c r="K22" s="49"/>
      <c r="L22" s="47">
        <f>IFERROR(B22/I22,0)</f>
        <v>9.9605188945290468E-2</v>
      </c>
      <c r="M22" s="54">
        <f>IFERROR(H22/G22,0)</f>
        <v>2.8680688336520075E-2</v>
      </c>
    </row>
    <row r="23" spans="1:14" ht="15" thickBot="1" x14ac:dyDescent="0.4">
      <c r="A23" s="5" t="s">
        <v>44</v>
      </c>
      <c r="B23" s="1">
        <v>2072</v>
      </c>
      <c r="C23" s="2"/>
      <c r="D23" s="2">
        <v>65</v>
      </c>
      <c r="E23" s="2"/>
      <c r="F23" s="1">
        <v>1478</v>
      </c>
      <c r="G23" s="2">
        <v>990</v>
      </c>
      <c r="H23" s="2">
        <v>31</v>
      </c>
      <c r="I23" s="1">
        <v>40877</v>
      </c>
      <c r="J23" s="1">
        <v>19536</v>
      </c>
      <c r="K23" s="48"/>
      <c r="L23" s="47">
        <f>IFERROR(B23/I23,0)</f>
        <v>5.0688651319813101E-2</v>
      </c>
      <c r="M23" s="54">
        <f>IFERROR(H23/G23,0)</f>
        <v>3.1313131313131314E-2</v>
      </c>
    </row>
    <row r="24" spans="1:14" ht="15" thickBot="1" x14ac:dyDescent="0.4">
      <c r="A24" s="5" t="s">
        <v>42</v>
      </c>
      <c r="B24" s="1">
        <v>1491</v>
      </c>
      <c r="C24" s="2"/>
      <c r="D24" s="2">
        <v>42</v>
      </c>
      <c r="E24" s="2"/>
      <c r="F24" s="2">
        <v>903</v>
      </c>
      <c r="G24" s="1">
        <v>1110</v>
      </c>
      <c r="H24" s="2">
        <v>31</v>
      </c>
      <c r="I24" s="1">
        <v>15041</v>
      </c>
      <c r="J24" s="1">
        <v>11194</v>
      </c>
      <c r="K24" s="48"/>
      <c r="L24" s="47">
        <f>IFERROR(B24/I24,0)</f>
        <v>9.9129047270793164E-2</v>
      </c>
      <c r="M24" s="54">
        <f>IFERROR(H24/G24,0)</f>
        <v>2.7927927927927927E-2</v>
      </c>
    </row>
    <row r="25" spans="1:14" ht="15" thickBot="1" x14ac:dyDescent="0.4">
      <c r="A25" s="5" t="s">
        <v>10</v>
      </c>
      <c r="B25" s="1">
        <v>35802</v>
      </c>
      <c r="C25" s="4">
        <v>159</v>
      </c>
      <c r="D25" s="1">
        <v>1322</v>
      </c>
      <c r="E25" s="3">
        <v>24</v>
      </c>
      <c r="F25" s="1">
        <v>31143</v>
      </c>
      <c r="G25" s="2">
        <v>915</v>
      </c>
      <c r="H25" s="2">
        <v>34</v>
      </c>
      <c r="I25" s="1">
        <v>300100</v>
      </c>
      <c r="J25" s="1">
        <v>7666</v>
      </c>
      <c r="K25" s="49"/>
      <c r="L25" s="47">
        <f>IFERROR(B25/I25,0)</f>
        <v>0.11930023325558148</v>
      </c>
      <c r="M25" s="54">
        <f>IFERROR(H25/G25,0)</f>
        <v>3.7158469945355189E-2</v>
      </c>
    </row>
    <row r="26" spans="1:14" ht="15" thickBot="1" x14ac:dyDescent="0.4">
      <c r="A26" s="5" t="s">
        <v>35</v>
      </c>
      <c r="B26" s="1">
        <v>5941</v>
      </c>
      <c r="C26" s="2"/>
      <c r="D26" s="2">
        <v>220</v>
      </c>
      <c r="E26" s="2"/>
      <c r="F26" s="1">
        <v>5174</v>
      </c>
      <c r="G26" s="2">
        <v>976</v>
      </c>
      <c r="H26" s="2">
        <v>36</v>
      </c>
      <c r="I26" s="1">
        <v>56986</v>
      </c>
      <c r="J26" s="1">
        <v>9357</v>
      </c>
      <c r="K26" s="49"/>
      <c r="L26" s="47">
        <f>IFERROR(B26/I26,0)</f>
        <v>0.10425367634155758</v>
      </c>
      <c r="M26" s="54">
        <f>IFERROR(H26/G26,0)</f>
        <v>3.6885245901639344E-2</v>
      </c>
    </row>
    <row r="27" spans="1:14" ht="15" thickBot="1" x14ac:dyDescent="0.4">
      <c r="A27" s="5" t="s">
        <v>45</v>
      </c>
      <c r="B27" s="1">
        <v>2210</v>
      </c>
      <c r="C27" s="2"/>
      <c r="D27" s="2">
        <v>109</v>
      </c>
      <c r="E27" s="2"/>
      <c r="F27" s="1">
        <v>1598</v>
      </c>
      <c r="G27" s="2">
        <v>760</v>
      </c>
      <c r="H27" s="2">
        <v>37</v>
      </c>
      <c r="I27" s="1">
        <v>19101</v>
      </c>
      <c r="J27" s="1">
        <v>6567</v>
      </c>
      <c r="K27" s="49"/>
      <c r="L27" s="47">
        <f>IFERROR(B27/I27,0)</f>
        <v>0.11570074865190304</v>
      </c>
      <c r="M27" s="54">
        <f>IFERROR(H27/G27,0)</f>
        <v>4.8684210526315788E-2</v>
      </c>
    </row>
    <row r="28" spans="1:14" ht="15" thickBot="1" x14ac:dyDescent="0.4">
      <c r="A28" s="5" t="s">
        <v>36</v>
      </c>
      <c r="B28" s="1">
        <v>5327</v>
      </c>
      <c r="C28" s="2"/>
      <c r="D28" s="2">
        <v>186</v>
      </c>
      <c r="E28" s="2"/>
      <c r="F28" s="1">
        <v>5121</v>
      </c>
      <c r="G28" s="1">
        <v>1095</v>
      </c>
      <c r="H28" s="2">
        <v>38</v>
      </c>
      <c r="I28" s="1">
        <v>48622</v>
      </c>
      <c r="J28" s="1">
        <v>9995</v>
      </c>
      <c r="K28" s="49"/>
      <c r="L28" s="47">
        <f>IFERROR(B28/I28,0)</f>
        <v>0.1095594586812554</v>
      </c>
      <c r="M28" s="54">
        <f>IFERROR(H28/G28,0)</f>
        <v>3.4703196347031964E-2</v>
      </c>
    </row>
    <row r="29" spans="1:14" ht="15" thickBot="1" x14ac:dyDescent="0.4">
      <c r="A29" s="5" t="s">
        <v>38</v>
      </c>
      <c r="B29" s="1">
        <v>3192</v>
      </c>
      <c r="C29" s="2"/>
      <c r="D29" s="2">
        <v>171</v>
      </c>
      <c r="E29" s="2"/>
      <c r="F29" s="1">
        <v>1899</v>
      </c>
      <c r="G29" s="2">
        <v>719</v>
      </c>
      <c r="H29" s="2">
        <v>39</v>
      </c>
      <c r="I29" s="1">
        <v>33328</v>
      </c>
      <c r="J29" s="1">
        <v>7506</v>
      </c>
      <c r="K29" s="49"/>
      <c r="L29" s="47">
        <f>IFERROR(B29/I29,0)</f>
        <v>9.5775324051848298E-2</v>
      </c>
      <c r="M29" s="54">
        <f>IFERROR(H29/G29,0)</f>
        <v>5.4242002781641166E-2</v>
      </c>
    </row>
    <row r="30" spans="1:14" ht="15" thickBot="1" x14ac:dyDescent="0.4">
      <c r="A30" s="5" t="s">
        <v>29</v>
      </c>
      <c r="B30" s="1">
        <v>9630</v>
      </c>
      <c r="C30" s="2"/>
      <c r="D30" s="2">
        <v>324</v>
      </c>
      <c r="E30" s="2"/>
      <c r="F30" s="1">
        <v>7982</v>
      </c>
      <c r="G30" s="1">
        <v>1145</v>
      </c>
      <c r="H30" s="2">
        <v>39</v>
      </c>
      <c r="I30" s="1">
        <v>58354</v>
      </c>
      <c r="J30" s="1">
        <v>6936</v>
      </c>
      <c r="K30" s="49"/>
      <c r="L30" s="47">
        <f>IFERROR(B30/I30,0)</f>
        <v>0.16502724748946088</v>
      </c>
      <c r="M30" s="54">
        <f>IFERROR(H30/G30,0)</f>
        <v>3.4061135371179038E-2</v>
      </c>
      <c r="N30" s="39"/>
    </row>
    <row r="31" spans="1:14" ht="15" thickBot="1" x14ac:dyDescent="0.4">
      <c r="A31" s="5" t="s">
        <v>46</v>
      </c>
      <c r="B31" s="1">
        <v>2807</v>
      </c>
      <c r="C31" s="2"/>
      <c r="D31" s="2">
        <v>164</v>
      </c>
      <c r="E31" s="2"/>
      <c r="F31" s="2">
        <v>941</v>
      </c>
      <c r="G31" s="2">
        <v>716</v>
      </c>
      <c r="H31" s="2">
        <v>42</v>
      </c>
      <c r="I31" s="1">
        <v>44489</v>
      </c>
      <c r="J31" s="1">
        <v>11355</v>
      </c>
      <c r="K31" s="48"/>
      <c r="L31" s="47">
        <f>IFERROR(B31/I31,0)</f>
        <v>6.3094248016363597E-2</v>
      </c>
      <c r="M31" s="54">
        <f>IFERROR(H31/G31,0)</f>
        <v>5.8659217877094973E-2</v>
      </c>
    </row>
    <row r="32" spans="1:14" ht="15" thickBot="1" x14ac:dyDescent="0.4">
      <c r="A32" s="5" t="s">
        <v>22</v>
      </c>
      <c r="B32" s="1">
        <v>4620</v>
      </c>
      <c r="C32" s="2"/>
      <c r="D32" s="2">
        <v>242</v>
      </c>
      <c r="E32" s="2"/>
      <c r="F32" s="1">
        <v>4184</v>
      </c>
      <c r="G32" s="2">
        <v>800</v>
      </c>
      <c r="H32" s="2">
        <v>42</v>
      </c>
      <c r="I32" s="1">
        <v>52461</v>
      </c>
      <c r="J32" s="1">
        <v>9079</v>
      </c>
      <c r="K32" s="49"/>
      <c r="L32" s="47">
        <f>IFERROR(B32/I32,0)</f>
        <v>8.8065420026305255E-2</v>
      </c>
      <c r="M32" s="54">
        <f>IFERROR(H32/G32,0)</f>
        <v>5.2499999999999998E-2</v>
      </c>
    </row>
    <row r="33" spans="1:13" ht="15" thickBot="1" x14ac:dyDescent="0.4">
      <c r="A33" s="5" t="s">
        <v>13</v>
      </c>
      <c r="B33" s="1">
        <v>27869</v>
      </c>
      <c r="C33" s="2"/>
      <c r="D33" s="2">
        <v>867</v>
      </c>
      <c r="E33" s="2"/>
      <c r="F33" s="1">
        <v>26316</v>
      </c>
      <c r="G33" s="1">
        <v>1353</v>
      </c>
      <c r="H33" s="2">
        <v>42</v>
      </c>
      <c r="I33" s="1">
        <v>284206</v>
      </c>
      <c r="J33" s="1">
        <v>13798</v>
      </c>
      <c r="K33" s="48"/>
      <c r="L33" s="47">
        <f>IFERROR(B33/I33,0)</f>
        <v>9.8059154275419946E-2</v>
      </c>
      <c r="M33" s="54">
        <f>IFERROR(H33/G33,0)</f>
        <v>3.1042128603104215E-2</v>
      </c>
    </row>
    <row r="34" spans="1:13" ht="15" thickBot="1" x14ac:dyDescent="0.4">
      <c r="A34" s="5" t="s">
        <v>21</v>
      </c>
      <c r="B34" s="1">
        <v>13725</v>
      </c>
      <c r="C34" s="2"/>
      <c r="D34" s="2">
        <v>557</v>
      </c>
      <c r="E34" s="2"/>
      <c r="F34" s="1">
        <v>13048</v>
      </c>
      <c r="G34" s="1">
        <v>1179</v>
      </c>
      <c r="H34" s="2">
        <v>48</v>
      </c>
      <c r="I34" s="1">
        <v>94239</v>
      </c>
      <c r="J34" s="1">
        <v>8095</v>
      </c>
      <c r="K34" s="49"/>
      <c r="L34" s="47">
        <f>IFERROR(B34/I34,0)</f>
        <v>0.14564033998662973</v>
      </c>
      <c r="M34" s="54">
        <f>IFERROR(H34/G34,0)</f>
        <v>4.0712468193384227E-2</v>
      </c>
    </row>
    <row r="35" spans="1:13" ht="15" thickBot="1" x14ac:dyDescent="0.4">
      <c r="A35" s="5" t="s">
        <v>31</v>
      </c>
      <c r="B35" s="1">
        <v>3937</v>
      </c>
      <c r="C35" s="2"/>
      <c r="D35" s="2">
        <v>163</v>
      </c>
      <c r="E35" s="2"/>
      <c r="F35" s="1">
        <v>1933</v>
      </c>
      <c r="G35" s="1">
        <v>1347</v>
      </c>
      <c r="H35" s="2">
        <v>56</v>
      </c>
      <c r="I35" s="1">
        <v>40464</v>
      </c>
      <c r="J35" s="1">
        <v>13844</v>
      </c>
      <c r="K35" s="48"/>
      <c r="L35" s="47">
        <f>IFERROR(B35/I35,0)</f>
        <v>9.7296362198497424E-2</v>
      </c>
      <c r="M35" s="54">
        <f>IFERROR(H35/G35,0)</f>
        <v>4.1573867854491464E-2</v>
      </c>
    </row>
    <row r="36" spans="1:13" ht="15" thickBot="1" x14ac:dyDescent="0.4">
      <c r="A36" s="5" t="s">
        <v>30</v>
      </c>
      <c r="B36" s="1">
        <v>4716</v>
      </c>
      <c r="C36" s="2"/>
      <c r="D36" s="2">
        <v>183</v>
      </c>
      <c r="E36" s="2"/>
      <c r="F36" s="1">
        <v>4533</v>
      </c>
      <c r="G36" s="1">
        <v>1578</v>
      </c>
      <c r="H36" s="2">
        <v>61</v>
      </c>
      <c r="I36" s="1">
        <v>52364</v>
      </c>
      <c r="J36" s="1">
        <v>17520</v>
      </c>
      <c r="K36" s="49"/>
      <c r="L36" s="47">
        <f>IFERROR(B36/I36,0)</f>
        <v>9.0061874570315489E-2</v>
      </c>
      <c r="M36" s="54">
        <f>IFERROR(H36/G36,0)</f>
        <v>3.8656527249683145E-2</v>
      </c>
    </row>
    <row r="37" spans="1:13" ht="15" thickBot="1" x14ac:dyDescent="0.4">
      <c r="A37" s="5" t="s">
        <v>48</v>
      </c>
      <c r="B37" s="2">
        <v>818</v>
      </c>
      <c r="C37" s="2"/>
      <c r="D37" s="2">
        <v>40</v>
      </c>
      <c r="E37" s="2"/>
      <c r="F37" s="2">
        <v>778</v>
      </c>
      <c r="G37" s="1">
        <v>1309</v>
      </c>
      <c r="H37" s="2">
        <v>64</v>
      </c>
      <c r="I37" s="1">
        <v>13111</v>
      </c>
      <c r="J37" s="1">
        <v>20978</v>
      </c>
      <c r="K37" s="48"/>
      <c r="L37" s="50"/>
      <c r="M37" s="54">
        <f>IFERROR(H37/G37,0)</f>
        <v>4.8892284186401833E-2</v>
      </c>
    </row>
    <row r="38" spans="1:13" ht="15" thickBot="1" x14ac:dyDescent="0.4">
      <c r="A38" s="5" t="s">
        <v>16</v>
      </c>
      <c r="B38" s="1">
        <v>20166</v>
      </c>
      <c r="C38" s="2"/>
      <c r="D38" s="2">
        <v>818</v>
      </c>
      <c r="E38" s="2"/>
      <c r="F38" s="1">
        <v>19317</v>
      </c>
      <c r="G38" s="1">
        <v>1958</v>
      </c>
      <c r="H38" s="2">
        <v>79</v>
      </c>
      <c r="I38" s="1">
        <v>88425</v>
      </c>
      <c r="J38" s="1">
        <v>8587</v>
      </c>
      <c r="K38" s="49"/>
      <c r="L38" s="47">
        <f>IFERROR(B38/I38,0)</f>
        <v>0.22805767599660728</v>
      </c>
      <c r="M38" s="54">
        <f>IFERROR(H38/G38,0)</f>
        <v>4.0347293156281917E-2</v>
      </c>
    </row>
    <row r="39" spans="1:13" ht="15" thickBot="1" x14ac:dyDescent="0.4">
      <c r="A39" s="5" t="s">
        <v>43</v>
      </c>
      <c r="B39" s="1">
        <v>2931</v>
      </c>
      <c r="C39" s="2"/>
      <c r="D39" s="2">
        <v>82</v>
      </c>
      <c r="E39" s="2"/>
      <c r="F39" s="1">
        <v>2284</v>
      </c>
      <c r="G39" s="1">
        <v>3087</v>
      </c>
      <c r="H39" s="2">
        <v>86</v>
      </c>
      <c r="I39" s="1">
        <v>16656</v>
      </c>
      <c r="J39" s="1">
        <v>17542</v>
      </c>
      <c r="K39" s="48"/>
      <c r="L39" s="47">
        <f>IFERROR(B39/I39,0)</f>
        <v>0.17597262247838616</v>
      </c>
      <c r="M39" s="54">
        <f>IFERROR(H39/G39,0)</f>
        <v>2.7858762552640103E-2</v>
      </c>
    </row>
    <row r="40" spans="1:13" ht="15" thickBot="1" x14ac:dyDescent="0.4">
      <c r="A40" s="5" t="s">
        <v>18</v>
      </c>
      <c r="B40" s="1">
        <v>10447</v>
      </c>
      <c r="C40" s="2"/>
      <c r="D40" s="2">
        <v>486</v>
      </c>
      <c r="E40" s="2"/>
      <c r="F40" s="1">
        <v>9402</v>
      </c>
      <c r="G40" s="1">
        <v>1889</v>
      </c>
      <c r="H40" s="2">
        <v>88</v>
      </c>
      <c r="I40" s="1">
        <v>48704</v>
      </c>
      <c r="J40" s="1">
        <v>8805</v>
      </c>
      <c r="K40" s="48"/>
      <c r="L40" s="47">
        <f>IFERROR(B40/I40,0)</f>
        <v>0.21449983574244416</v>
      </c>
      <c r="M40" s="54">
        <f>IFERROR(H40/G40,0)</f>
        <v>4.6585494970884066E-2</v>
      </c>
    </row>
    <row r="41" spans="1:13" ht="15" thickBot="1" x14ac:dyDescent="0.4">
      <c r="A41" s="5" t="s">
        <v>9</v>
      </c>
      <c r="B41" s="1">
        <v>12282</v>
      </c>
      <c r="C41" s="2"/>
      <c r="D41" s="2">
        <v>682</v>
      </c>
      <c r="E41" s="2"/>
      <c r="F41" s="1">
        <v>9818</v>
      </c>
      <c r="G41" s="1">
        <v>1684</v>
      </c>
      <c r="H41" s="2">
        <v>93</v>
      </c>
      <c r="I41" s="1">
        <v>145031</v>
      </c>
      <c r="J41" s="1">
        <v>19883</v>
      </c>
      <c r="K41" s="49"/>
      <c r="L41" s="47">
        <f>IFERROR(B41/I41,0)</f>
        <v>8.4685343133536969E-2</v>
      </c>
      <c r="M41" s="54">
        <f>IFERROR(H41/G41,0)</f>
        <v>5.5225653206650828E-2</v>
      </c>
    </row>
    <row r="42" spans="1:13" ht="15" thickBot="1" x14ac:dyDescent="0.4">
      <c r="A42" s="5" t="s">
        <v>27</v>
      </c>
      <c r="B42" s="1">
        <v>12097</v>
      </c>
      <c r="C42" s="2"/>
      <c r="D42" s="2">
        <v>630</v>
      </c>
      <c r="E42" s="2"/>
      <c r="F42" s="1">
        <v>11453</v>
      </c>
      <c r="G42" s="1">
        <v>1823</v>
      </c>
      <c r="H42" s="2">
        <v>95</v>
      </c>
      <c r="I42" s="1">
        <v>67264</v>
      </c>
      <c r="J42" s="1">
        <v>10134</v>
      </c>
      <c r="K42" s="49"/>
      <c r="L42" s="47">
        <f>IFERROR(B42/I42,0)</f>
        <v>0.1798436013320647</v>
      </c>
      <c r="M42" s="54">
        <f>IFERROR(H42/G42,0)</f>
        <v>5.2111903455842018E-2</v>
      </c>
    </row>
    <row r="43" spans="1:13" ht="15" thickBot="1" x14ac:dyDescent="0.4">
      <c r="A43" s="5" t="s">
        <v>26</v>
      </c>
      <c r="B43" s="1">
        <v>14193</v>
      </c>
      <c r="C43" s="2"/>
      <c r="D43" s="2">
        <v>652</v>
      </c>
      <c r="E43" s="2"/>
      <c r="F43" s="1">
        <v>12611</v>
      </c>
      <c r="G43" s="1">
        <v>2364</v>
      </c>
      <c r="H43" s="2">
        <v>109</v>
      </c>
      <c r="I43" s="1">
        <v>73635</v>
      </c>
      <c r="J43" s="1">
        <v>12265</v>
      </c>
      <c r="K43" s="49"/>
      <c r="L43" s="47">
        <f>IFERROR(B43/I43,0)</f>
        <v>0.19274801385210838</v>
      </c>
      <c r="M43" s="54">
        <f>IFERROR(H43/G43,0)</f>
        <v>4.6108291032148897E-2</v>
      </c>
    </row>
    <row r="44" spans="1:13" ht="15" thickBot="1" x14ac:dyDescent="0.4">
      <c r="A44" s="5" t="s">
        <v>12</v>
      </c>
      <c r="B44" s="1">
        <v>33059</v>
      </c>
      <c r="C44" s="2"/>
      <c r="D44" s="1">
        <v>1468</v>
      </c>
      <c r="E44" s="2"/>
      <c r="F44" s="1">
        <v>30985</v>
      </c>
      <c r="G44" s="1">
        <v>2578</v>
      </c>
      <c r="H44" s="2">
        <v>114</v>
      </c>
      <c r="I44" s="1">
        <v>154997</v>
      </c>
      <c r="J44" s="1">
        <v>12089</v>
      </c>
      <c r="K44" s="49"/>
      <c r="L44" s="47">
        <f>IFERROR(B44/I44,0)</f>
        <v>0.21328799912256366</v>
      </c>
      <c r="M44" s="54">
        <f>IFERROR(H44/G44,0)</f>
        <v>4.4220325833979827E-2</v>
      </c>
    </row>
    <row r="45" spans="1:13" ht="15" thickBot="1" x14ac:dyDescent="0.4">
      <c r="A45" s="5" t="s">
        <v>19</v>
      </c>
      <c r="B45" s="1">
        <v>35293</v>
      </c>
      <c r="C45" s="2"/>
      <c r="D45" s="1">
        <v>1614</v>
      </c>
      <c r="E45" s="2"/>
      <c r="F45" s="1">
        <v>33029</v>
      </c>
      <c r="G45" s="1">
        <v>2759</v>
      </c>
      <c r="H45" s="2">
        <v>126</v>
      </c>
      <c r="I45" s="1">
        <v>166851</v>
      </c>
      <c r="J45" s="1">
        <v>13044</v>
      </c>
      <c r="K45" s="48"/>
      <c r="L45" s="47">
        <f>IFERROR(B45/I45,0)</f>
        <v>0.21152405439583821</v>
      </c>
      <c r="M45" s="54">
        <f>IFERROR(H45/G45,0)</f>
        <v>4.5668720550924247E-2</v>
      </c>
    </row>
    <row r="46" spans="1:13" ht="15" thickBot="1" x14ac:dyDescent="0.4">
      <c r="A46" s="5" t="s">
        <v>40</v>
      </c>
      <c r="B46" s="1">
        <v>5500</v>
      </c>
      <c r="C46" s="2"/>
      <c r="D46" s="2">
        <v>171</v>
      </c>
      <c r="E46" s="2"/>
      <c r="F46" s="1">
        <v>5036</v>
      </c>
      <c r="G46" s="1">
        <v>5205</v>
      </c>
      <c r="H46" s="2">
        <v>162</v>
      </c>
      <c r="I46" s="1">
        <v>39333</v>
      </c>
      <c r="J46" s="1">
        <v>37226</v>
      </c>
      <c r="K46" s="49"/>
      <c r="L46" s="47">
        <f>IFERROR(B46/I46,0)</f>
        <v>0.13983169348892788</v>
      </c>
      <c r="M46" s="54">
        <f>IFERROR(H46/G46,0)</f>
        <v>3.112391930835735E-2</v>
      </c>
    </row>
    <row r="47" spans="1:13" ht="15" thickBot="1" x14ac:dyDescent="0.4">
      <c r="A47" s="5" t="s">
        <v>63</v>
      </c>
      <c r="B47" s="1">
        <v>3098</v>
      </c>
      <c r="C47" s="2"/>
      <c r="D47" s="2">
        <v>112</v>
      </c>
      <c r="E47" s="2"/>
      <c r="F47" s="1">
        <v>2350</v>
      </c>
      <c r="G47" s="1">
        <v>4526</v>
      </c>
      <c r="H47" s="2">
        <v>164</v>
      </c>
      <c r="I47" s="1">
        <v>14939</v>
      </c>
      <c r="J47" s="1">
        <v>21825</v>
      </c>
      <c r="K47" s="49"/>
      <c r="L47" s="47">
        <f>IFERROR(B47/I47,0)</f>
        <v>0.20737666510475936</v>
      </c>
      <c r="M47" s="54">
        <f>IFERROR(H47/G47,0)</f>
        <v>3.6235086168802472E-2</v>
      </c>
    </row>
    <row r="48" spans="1:13" ht="15" thickBot="1" x14ac:dyDescent="0.4">
      <c r="A48" s="5" t="s">
        <v>11</v>
      </c>
      <c r="B48" s="1">
        <v>32967</v>
      </c>
      <c r="C48" s="2"/>
      <c r="D48" s="1">
        <v>2700</v>
      </c>
      <c r="E48" s="2"/>
      <c r="F48" s="1">
        <v>27030</v>
      </c>
      <c r="G48" s="1">
        <v>3311</v>
      </c>
      <c r="H48" s="2">
        <v>271</v>
      </c>
      <c r="I48" s="1">
        <v>121298</v>
      </c>
      <c r="J48" s="1">
        <v>12182</v>
      </c>
      <c r="K48" s="48"/>
      <c r="L48" s="47">
        <f>IFERROR(B48/I48,0)</f>
        <v>0.27178519019274844</v>
      </c>
      <c r="M48" s="54">
        <f>IFERROR(H48/G48,0)</f>
        <v>8.1848384173965574E-2</v>
      </c>
    </row>
    <row r="49" spans="1:13" ht="15" thickBot="1" x14ac:dyDescent="0.4">
      <c r="A49" s="5" t="s">
        <v>17</v>
      </c>
      <c r="B49" s="1">
        <v>41199</v>
      </c>
      <c r="C49" s="2"/>
      <c r="D49" s="1">
        <v>1961</v>
      </c>
      <c r="E49" s="2"/>
      <c r="F49" s="1">
        <v>31120</v>
      </c>
      <c r="G49" s="1">
        <v>6032</v>
      </c>
      <c r="H49" s="2">
        <v>287</v>
      </c>
      <c r="I49" s="1">
        <v>175372</v>
      </c>
      <c r="J49" s="1">
        <v>25676</v>
      </c>
      <c r="K49" s="49"/>
      <c r="L49" s="47">
        <f>IFERROR(B49/I49,0)</f>
        <v>0.23492347695185092</v>
      </c>
      <c r="M49" s="54">
        <f>IFERROR(H49/G49,0)</f>
        <v>4.7579575596816977E-2</v>
      </c>
    </row>
    <row r="50" spans="1:13" ht="15" thickBot="1" x14ac:dyDescent="0.4">
      <c r="A50" s="5" t="s">
        <v>14</v>
      </c>
      <c r="B50" s="1">
        <v>24854</v>
      </c>
      <c r="C50" s="2"/>
      <c r="D50" s="1">
        <v>1405</v>
      </c>
      <c r="E50" s="2"/>
      <c r="F50" s="1">
        <v>23399</v>
      </c>
      <c r="G50" s="1">
        <v>5329</v>
      </c>
      <c r="H50" s="2">
        <v>301</v>
      </c>
      <c r="I50" s="1">
        <v>141835</v>
      </c>
      <c r="J50" s="1">
        <v>30413</v>
      </c>
      <c r="K50" s="48"/>
      <c r="L50" s="47">
        <f>IFERROR(B50/I50,0)</f>
        <v>0.17523178341030071</v>
      </c>
      <c r="M50" s="54">
        <f>IFERROR(H50/G50,0)</f>
        <v>5.648339275661475E-2</v>
      </c>
    </row>
    <row r="51" spans="1:13" ht="15" thickBot="1" x14ac:dyDescent="0.4">
      <c r="A51" s="5" t="s">
        <v>23</v>
      </c>
      <c r="B51" s="1">
        <v>20360</v>
      </c>
      <c r="C51" s="2"/>
      <c r="D51" s="1">
        <v>1423</v>
      </c>
      <c r="E51" s="2"/>
      <c r="F51" s="1">
        <v>18872</v>
      </c>
      <c r="G51" s="1">
        <v>5685</v>
      </c>
      <c r="H51" s="2">
        <v>397</v>
      </c>
      <c r="I51" s="1">
        <v>64192</v>
      </c>
      <c r="J51" s="1">
        <v>17923</v>
      </c>
      <c r="K51" s="49"/>
      <c r="L51" s="47">
        <f>IFERROR(B51/I51,0)</f>
        <v>0.31717347956131603</v>
      </c>
      <c r="M51" s="54">
        <f>IFERROR(H51/G51,0)</f>
        <v>6.983289357959542E-2</v>
      </c>
    </row>
    <row r="52" spans="1:13" ht="15" thickBot="1" x14ac:dyDescent="0.4">
      <c r="A52" s="5" t="s">
        <v>8</v>
      </c>
      <c r="B52" s="1">
        <v>92387</v>
      </c>
      <c r="C52" s="2"/>
      <c r="D52" s="1">
        <v>4753</v>
      </c>
      <c r="E52" s="2"/>
      <c r="F52" s="1">
        <v>86363</v>
      </c>
      <c r="G52" s="1">
        <v>10402</v>
      </c>
      <c r="H52" s="2">
        <v>535</v>
      </c>
      <c r="I52" s="1">
        <v>185914</v>
      </c>
      <c r="J52" s="1">
        <v>20932</v>
      </c>
      <c r="K52" s="48"/>
      <c r="L52" s="47">
        <f>IFERROR(B52/I52,0)</f>
        <v>0.49693406628871412</v>
      </c>
      <c r="M52" s="54">
        <f>IFERROR(H52/G52,0)</f>
        <v>5.1432416842914823E-2</v>
      </c>
    </row>
    <row r="53" spans="1:13" ht="15" thickBot="1" x14ac:dyDescent="0.4">
      <c r="A53" s="5" t="s">
        <v>7</v>
      </c>
      <c r="B53" s="1">
        <v>256555</v>
      </c>
      <c r="C53" s="2"/>
      <c r="D53" s="1">
        <v>19693</v>
      </c>
      <c r="E53" s="2"/>
      <c r="F53" s="1">
        <v>207269</v>
      </c>
      <c r="G53" s="1">
        <v>13077</v>
      </c>
      <c r="H53" s="1">
        <v>1004</v>
      </c>
      <c r="I53" s="1">
        <v>649325</v>
      </c>
      <c r="J53" s="1">
        <v>33098</v>
      </c>
      <c r="K53" s="46"/>
      <c r="L53" s="47">
        <f>IFERROR(B53/I53,0)</f>
        <v>0.39511030685712084</v>
      </c>
      <c r="M53" s="54">
        <f>IFERROR(H53/G53,0)</f>
        <v>7.6776018964594323E-2</v>
      </c>
    </row>
    <row r="54" spans="1:13" ht="15" thickBot="1" x14ac:dyDescent="0.4">
      <c r="A54" s="5" t="s">
        <v>64</v>
      </c>
      <c r="B54" s="2">
        <v>136</v>
      </c>
      <c r="C54" s="2"/>
      <c r="D54" s="2">
        <v>5</v>
      </c>
      <c r="E54" s="2"/>
      <c r="F54" s="2">
        <v>21</v>
      </c>
      <c r="G54" s="2"/>
      <c r="H54" s="2"/>
      <c r="I54" s="2">
        <v>605</v>
      </c>
      <c r="J54" s="2"/>
      <c r="K54" s="48"/>
      <c r="L54" s="50"/>
      <c r="M54" s="54">
        <f>IFERROR(H54/G54,0)</f>
        <v>0</v>
      </c>
    </row>
    <row r="55" spans="1:13" ht="15" thickBot="1" x14ac:dyDescent="0.4">
      <c r="A55" s="5" t="s">
        <v>67</v>
      </c>
      <c r="B55" s="2">
        <v>14</v>
      </c>
      <c r="C55" s="2"/>
      <c r="D55" s="2">
        <v>2</v>
      </c>
      <c r="E55" s="2"/>
      <c r="F55" s="2">
        <v>3</v>
      </c>
      <c r="G55" s="2"/>
      <c r="H55" s="2"/>
      <c r="I55" s="2">
        <v>45</v>
      </c>
      <c r="J55" s="2"/>
      <c r="K55" s="48"/>
      <c r="L55" s="50"/>
      <c r="M55" s="54">
        <f>IFERROR(H55/G55,0)</f>
        <v>0</v>
      </c>
    </row>
    <row r="56" spans="1:13" ht="15" thickBot="1" x14ac:dyDescent="0.4">
      <c r="A56" s="16" t="s">
        <v>66</v>
      </c>
      <c r="B56" s="17">
        <v>53</v>
      </c>
      <c r="C56" s="17"/>
      <c r="D56" s="17">
        <v>3</v>
      </c>
      <c r="E56" s="17"/>
      <c r="F56" s="17">
        <v>2</v>
      </c>
      <c r="G56" s="17"/>
      <c r="H56" s="17"/>
      <c r="I56" s="17">
        <v>625</v>
      </c>
      <c r="J56" s="17"/>
      <c r="K56" s="51"/>
      <c r="L56" s="50"/>
      <c r="M56" s="54">
        <f>IFERROR(H56/G56,0)</f>
        <v>0</v>
      </c>
    </row>
    <row r="57" spans="1:13" ht="15" thickBot="1" x14ac:dyDescent="0.35">
      <c r="A57" s="5"/>
      <c r="B57" s="2"/>
      <c r="C57" s="2"/>
      <c r="D57" s="2"/>
      <c r="E57" s="2"/>
      <c r="F57" s="2"/>
      <c r="G57" s="1"/>
      <c r="H57" s="2"/>
      <c r="I57" s="1"/>
      <c r="J57" s="1"/>
      <c r="K57" s="10"/>
      <c r="L57" s="40"/>
      <c r="M57" s="55">
        <f>AVERAGE(M2:M56)</f>
        <v>3.6488815979025188E-2</v>
      </c>
    </row>
    <row r="58" spans="1:13" ht="15" thickBot="1" x14ac:dyDescent="0.35">
      <c r="A58" s="5"/>
      <c r="B58" s="2"/>
      <c r="C58" s="2"/>
      <c r="D58" s="2"/>
      <c r="E58" s="2"/>
      <c r="F58" s="2"/>
      <c r="G58" s="1"/>
      <c r="H58" s="2"/>
      <c r="I58" s="1"/>
      <c r="J58" s="1"/>
      <c r="K58" s="10"/>
    </row>
    <row r="59" spans="1:13" ht="13.5" thickBot="1" x14ac:dyDescent="0.35">
      <c r="A59" s="5"/>
      <c r="B59" s="1"/>
      <c r="C59" s="2"/>
      <c r="D59" s="2"/>
      <c r="E59" s="2"/>
      <c r="F59" s="1"/>
      <c r="G59" s="2"/>
      <c r="H59" s="2"/>
      <c r="I59" s="1"/>
      <c r="J59" s="1"/>
      <c r="K59" s="9"/>
      <c r="L59" s="40"/>
    </row>
    <row r="60" spans="1:13" ht="13.5" thickBot="1" x14ac:dyDescent="0.35">
      <c r="A60" s="5"/>
      <c r="B60" s="1"/>
      <c r="C60" s="2"/>
      <c r="D60" s="2"/>
      <c r="E60" s="2"/>
      <c r="F60" s="1"/>
      <c r="G60" s="2"/>
      <c r="H60" s="2"/>
      <c r="I60" s="1"/>
      <c r="J60" s="1"/>
      <c r="K60" s="9"/>
      <c r="L60" s="40"/>
    </row>
    <row r="61" spans="1:13" ht="13.5" thickBot="1" x14ac:dyDescent="0.35">
      <c r="A61" s="5"/>
      <c r="B61" s="1"/>
      <c r="C61" s="2"/>
      <c r="D61" s="2"/>
      <c r="E61" s="2"/>
      <c r="F61" s="1"/>
      <c r="G61" s="1"/>
      <c r="H61" s="2"/>
      <c r="I61" s="1"/>
      <c r="J61" s="1"/>
      <c r="K61" s="9"/>
      <c r="L61" s="40"/>
    </row>
    <row r="62" spans="1:13" ht="13.5" thickBot="1" x14ac:dyDescent="0.35">
      <c r="A62" s="5"/>
      <c r="B62" s="1"/>
      <c r="C62" s="2"/>
      <c r="D62" s="2"/>
      <c r="E62" s="2"/>
      <c r="F62" s="1"/>
      <c r="G62" s="1"/>
      <c r="H62" s="2"/>
      <c r="I62" s="1"/>
      <c r="J62" s="1"/>
      <c r="K62" s="9"/>
      <c r="L62" s="40"/>
    </row>
    <row r="63" spans="1:13" ht="15" thickBot="1" x14ac:dyDescent="0.35">
      <c r="A63" s="5"/>
      <c r="B63" s="2"/>
      <c r="C63" s="2"/>
      <c r="D63" s="2"/>
      <c r="E63" s="2"/>
      <c r="F63" s="2"/>
      <c r="G63" s="2"/>
      <c r="H63" s="2"/>
      <c r="I63" s="1"/>
      <c r="J63" s="1"/>
      <c r="K63" s="10"/>
      <c r="L63" s="40"/>
    </row>
    <row r="64" spans="1:13" ht="15" thickBot="1" x14ac:dyDescent="0.35">
      <c r="A64" s="5"/>
      <c r="B64" s="2"/>
      <c r="C64" s="2"/>
      <c r="D64" s="2"/>
      <c r="E64" s="2"/>
      <c r="F64" s="2"/>
      <c r="G64" s="2"/>
      <c r="H64" s="2"/>
      <c r="I64" s="1"/>
      <c r="J64" s="1"/>
      <c r="K64" s="10"/>
    </row>
    <row r="65" spans="1:12" ht="13.5" thickBot="1" x14ac:dyDescent="0.35">
      <c r="A65" s="5"/>
      <c r="B65" s="1"/>
      <c r="C65" s="2"/>
      <c r="D65" s="2"/>
      <c r="E65" s="2"/>
      <c r="F65" s="1"/>
      <c r="G65" s="2"/>
      <c r="H65" s="2"/>
      <c r="I65" s="1"/>
      <c r="J65" s="1"/>
      <c r="K65" s="9"/>
    </row>
    <row r="66" spans="1:12" ht="13.5" thickBot="1" x14ac:dyDescent="0.35">
      <c r="A66" s="5"/>
      <c r="B66" s="1"/>
      <c r="C66" s="2"/>
      <c r="D66" s="2"/>
      <c r="E66" s="2"/>
      <c r="F66" s="1"/>
      <c r="G66" s="2"/>
      <c r="H66" s="2"/>
      <c r="I66" s="1"/>
      <c r="J66" s="1"/>
      <c r="K66" s="9"/>
      <c r="L66" s="40"/>
    </row>
    <row r="67" spans="1:12" ht="13.5" thickBot="1" x14ac:dyDescent="0.35">
      <c r="A67" s="5"/>
      <c r="B67" s="2"/>
      <c r="C67" s="2"/>
      <c r="D67" s="2"/>
      <c r="E67" s="2"/>
      <c r="F67" s="2"/>
      <c r="G67" s="2"/>
      <c r="H67" s="2"/>
      <c r="I67" s="1"/>
      <c r="J67" s="1"/>
      <c r="K67" s="9"/>
      <c r="L67" s="40"/>
    </row>
    <row r="68" spans="1:12" ht="13.5" thickBot="1" x14ac:dyDescent="0.35">
      <c r="A68" s="16"/>
      <c r="B68" s="17"/>
      <c r="C68" s="17"/>
      <c r="D68" s="17"/>
      <c r="E68" s="17"/>
      <c r="F68" s="17"/>
      <c r="G68" s="17"/>
      <c r="H68" s="17"/>
      <c r="I68" s="41"/>
      <c r="J68" s="41"/>
      <c r="K68" s="42"/>
    </row>
  </sheetData>
  <autoFilter ref="A1:N56" xr:uid="{0FFC770D-E812-4BB2-BFE4-43D655F753EE}">
    <sortState xmlns:xlrd2="http://schemas.microsoft.com/office/spreadsheetml/2017/richdata2" ref="A2:N56">
      <sortCondition ref="H1:H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1" workbookViewId="0">
      <selection activeCell="A2" sqref="A2:B56"/>
    </sheetView>
  </sheetViews>
  <sheetFormatPr defaultRowHeight="14.5" x14ac:dyDescent="0.35"/>
  <cols>
    <col min="1" max="1" width="13.81640625" customWidth="1"/>
  </cols>
  <sheetData>
    <row r="1" spans="1:2" ht="15" thickBot="1" x14ac:dyDescent="0.4"/>
    <row r="2" spans="1:2" ht="15" thickBot="1" x14ac:dyDescent="0.4">
      <c r="A2" s="5" t="s">
        <v>36</v>
      </c>
      <c r="B2" s="43">
        <v>186</v>
      </c>
    </row>
    <row r="3" spans="1:2" ht="15" thickBot="1" x14ac:dyDescent="0.4">
      <c r="A3" s="5" t="s">
        <v>52</v>
      </c>
      <c r="B3" s="43">
        <v>9</v>
      </c>
    </row>
    <row r="4" spans="1:2" ht="15" thickBot="1" x14ac:dyDescent="0.4">
      <c r="A4" s="5" t="s">
        <v>33</v>
      </c>
      <c r="B4" s="43">
        <v>208</v>
      </c>
    </row>
    <row r="5" spans="1:2" ht="15" thickBot="1" x14ac:dyDescent="0.4">
      <c r="A5" s="5" t="s">
        <v>34</v>
      </c>
      <c r="B5" s="43">
        <v>43</v>
      </c>
    </row>
    <row r="6" spans="1:2" ht="15" thickBot="1" x14ac:dyDescent="0.4">
      <c r="A6" s="5" t="s">
        <v>10</v>
      </c>
      <c r="B6" s="43">
        <v>1322</v>
      </c>
    </row>
    <row r="7" spans="1:2" ht="15" thickBot="1" x14ac:dyDescent="0.4">
      <c r="A7" s="5" t="s">
        <v>18</v>
      </c>
      <c r="B7" s="43">
        <v>486</v>
      </c>
    </row>
    <row r="8" spans="1:2" ht="15" thickBot="1" x14ac:dyDescent="0.4">
      <c r="A8" s="5" t="s">
        <v>23</v>
      </c>
      <c r="B8" s="43">
        <v>1423</v>
      </c>
    </row>
    <row r="9" spans="1:2" ht="15" thickBot="1" x14ac:dyDescent="0.4">
      <c r="A9" s="5" t="s">
        <v>43</v>
      </c>
      <c r="B9" s="43">
        <v>82</v>
      </c>
    </row>
    <row r="10" spans="1:2" ht="21.5" thickBot="1" x14ac:dyDescent="0.4">
      <c r="A10" s="5" t="s">
        <v>63</v>
      </c>
      <c r="B10" s="43">
        <v>112</v>
      </c>
    </row>
    <row r="11" spans="1:2" ht="15" thickBot="1" x14ac:dyDescent="0.4">
      <c r="A11" s="5" t="s">
        <v>13</v>
      </c>
      <c r="B11" s="43">
        <v>867</v>
      </c>
    </row>
    <row r="12" spans="1:2" ht="15" thickBot="1" x14ac:dyDescent="0.4">
      <c r="A12" s="5" t="s">
        <v>16</v>
      </c>
      <c r="B12" s="43">
        <v>818</v>
      </c>
    </row>
    <row r="13" spans="1:2" ht="15" thickBot="1" x14ac:dyDescent="0.4">
      <c r="A13" s="5" t="s">
        <v>64</v>
      </c>
      <c r="B13" s="43">
        <v>5</v>
      </c>
    </row>
    <row r="14" spans="1:2" ht="15" thickBot="1" x14ac:dyDescent="0.4">
      <c r="A14" s="5" t="s">
        <v>47</v>
      </c>
      <c r="B14" s="43">
        <v>12</v>
      </c>
    </row>
    <row r="15" spans="1:2" ht="15" thickBot="1" x14ac:dyDescent="0.4">
      <c r="A15" s="5" t="s">
        <v>49</v>
      </c>
      <c r="B15" s="43">
        <v>51</v>
      </c>
    </row>
    <row r="16" spans="1:2" ht="15" thickBot="1" x14ac:dyDescent="0.4">
      <c r="A16" s="5" t="s">
        <v>12</v>
      </c>
      <c r="B16" s="43">
        <v>1468</v>
      </c>
    </row>
    <row r="17" spans="1:2" ht="15" thickBot="1" x14ac:dyDescent="0.4">
      <c r="A17" s="5" t="s">
        <v>27</v>
      </c>
      <c r="B17" s="43">
        <v>630</v>
      </c>
    </row>
    <row r="18" spans="1:2" ht="15" thickBot="1" x14ac:dyDescent="0.4">
      <c r="A18" s="5" t="s">
        <v>41</v>
      </c>
      <c r="B18" s="43">
        <v>83</v>
      </c>
    </row>
    <row r="19" spans="1:2" ht="15" thickBot="1" x14ac:dyDescent="0.4">
      <c r="A19" s="5" t="s">
        <v>45</v>
      </c>
      <c r="B19" s="43">
        <v>109</v>
      </c>
    </row>
    <row r="20" spans="1:2" ht="15" thickBot="1" x14ac:dyDescent="0.4">
      <c r="A20" s="5" t="s">
        <v>38</v>
      </c>
      <c r="B20" s="43">
        <v>171</v>
      </c>
    </row>
    <row r="21" spans="1:2" ht="15" thickBot="1" x14ac:dyDescent="0.4">
      <c r="A21" s="5" t="s">
        <v>14</v>
      </c>
      <c r="B21" s="43">
        <v>1405</v>
      </c>
    </row>
    <row r="22" spans="1:2" ht="15" thickBot="1" x14ac:dyDescent="0.4">
      <c r="A22" s="5" t="s">
        <v>39</v>
      </c>
      <c r="B22" s="43">
        <v>36</v>
      </c>
    </row>
    <row r="23" spans="1:2" ht="15" thickBot="1" x14ac:dyDescent="0.4">
      <c r="A23" s="5" t="s">
        <v>26</v>
      </c>
      <c r="B23" s="43">
        <v>652</v>
      </c>
    </row>
    <row r="24" spans="1:2" ht="15" thickBot="1" x14ac:dyDescent="0.4">
      <c r="A24" s="5" t="s">
        <v>17</v>
      </c>
      <c r="B24" s="43">
        <v>1961</v>
      </c>
    </row>
    <row r="25" spans="1:2" ht="15" thickBot="1" x14ac:dyDescent="0.4">
      <c r="A25" s="5" t="s">
        <v>11</v>
      </c>
      <c r="B25" s="43">
        <v>2700</v>
      </c>
    </row>
    <row r="26" spans="1:2" ht="15" thickBot="1" x14ac:dyDescent="0.4">
      <c r="A26" s="5" t="s">
        <v>32</v>
      </c>
      <c r="B26" s="43">
        <v>160</v>
      </c>
    </row>
    <row r="27" spans="1:2" ht="15" thickBot="1" x14ac:dyDescent="0.4">
      <c r="A27" s="5" t="s">
        <v>30</v>
      </c>
      <c r="B27" s="43">
        <v>183</v>
      </c>
    </row>
    <row r="28" spans="1:2" ht="15" thickBot="1" x14ac:dyDescent="0.4">
      <c r="A28" s="5" t="s">
        <v>35</v>
      </c>
      <c r="B28" s="43">
        <v>220</v>
      </c>
    </row>
    <row r="29" spans="1:2" ht="15" thickBot="1" x14ac:dyDescent="0.4">
      <c r="A29" s="5" t="s">
        <v>51</v>
      </c>
      <c r="B29" s="43">
        <v>12</v>
      </c>
    </row>
    <row r="30" spans="1:2" ht="15" thickBot="1" x14ac:dyDescent="0.4">
      <c r="A30" s="5" t="s">
        <v>50</v>
      </c>
      <c r="B30" s="43">
        <v>33</v>
      </c>
    </row>
    <row r="31" spans="1:2" ht="15" thickBot="1" x14ac:dyDescent="0.4">
      <c r="A31" s="5" t="s">
        <v>31</v>
      </c>
      <c r="B31" s="43">
        <v>163</v>
      </c>
    </row>
    <row r="32" spans="1:2" ht="15" thickBot="1" x14ac:dyDescent="0.4">
      <c r="A32" s="5" t="s">
        <v>42</v>
      </c>
      <c r="B32" s="43">
        <v>42</v>
      </c>
    </row>
    <row r="33" spans="1:2" ht="15" thickBot="1" x14ac:dyDescent="0.4">
      <c r="A33" s="5" t="s">
        <v>8</v>
      </c>
      <c r="B33" s="43">
        <v>4753</v>
      </c>
    </row>
    <row r="34" spans="1:2" ht="15" thickBot="1" x14ac:dyDescent="0.4">
      <c r="A34" s="5" t="s">
        <v>44</v>
      </c>
      <c r="B34" s="43">
        <v>65</v>
      </c>
    </row>
    <row r="35" spans="1:2" ht="15" thickBot="1" x14ac:dyDescent="0.4">
      <c r="A35" s="5" t="s">
        <v>7</v>
      </c>
      <c r="B35" s="43">
        <v>19693</v>
      </c>
    </row>
    <row r="36" spans="1:2" ht="15" thickBot="1" x14ac:dyDescent="0.4">
      <c r="A36" s="5" t="s">
        <v>24</v>
      </c>
      <c r="B36" s="43">
        <v>241</v>
      </c>
    </row>
    <row r="37" spans="1:2" ht="15" thickBot="1" x14ac:dyDescent="0.4">
      <c r="A37" s="5" t="s">
        <v>53</v>
      </c>
      <c r="B37" s="43">
        <v>13</v>
      </c>
    </row>
    <row r="38" spans="1:2" ht="21.5" thickBot="1" x14ac:dyDescent="0.4">
      <c r="A38" s="5" t="s">
        <v>67</v>
      </c>
      <c r="B38" s="43">
        <v>2</v>
      </c>
    </row>
    <row r="39" spans="1:2" ht="15" thickBot="1" x14ac:dyDescent="0.4">
      <c r="A39" s="5" t="s">
        <v>21</v>
      </c>
      <c r="B39" s="43">
        <v>557</v>
      </c>
    </row>
    <row r="40" spans="1:2" ht="15" thickBot="1" x14ac:dyDescent="0.4">
      <c r="A40" s="5" t="s">
        <v>46</v>
      </c>
      <c r="B40" s="43">
        <v>164</v>
      </c>
    </row>
    <row r="41" spans="1:2" ht="15" thickBot="1" x14ac:dyDescent="0.4">
      <c r="A41" s="5" t="s">
        <v>37</v>
      </c>
      <c r="B41" s="43">
        <v>78</v>
      </c>
    </row>
    <row r="42" spans="1:2" ht="15" thickBot="1" x14ac:dyDescent="0.4">
      <c r="A42" s="5" t="s">
        <v>19</v>
      </c>
      <c r="B42" s="43">
        <v>1614</v>
      </c>
    </row>
    <row r="43" spans="1:2" ht="15" thickBot="1" x14ac:dyDescent="0.4">
      <c r="A43" s="5" t="s">
        <v>65</v>
      </c>
      <c r="B43" s="43">
        <v>64</v>
      </c>
    </row>
    <row r="44" spans="1:2" ht="15" thickBot="1" x14ac:dyDescent="0.4">
      <c r="A44" s="5" t="s">
        <v>40</v>
      </c>
      <c r="B44" s="43">
        <v>171</v>
      </c>
    </row>
    <row r="45" spans="1:2" ht="15" thickBot="1" x14ac:dyDescent="0.4">
      <c r="A45" s="5" t="s">
        <v>25</v>
      </c>
      <c r="B45" s="43">
        <v>135</v>
      </c>
    </row>
    <row r="46" spans="1:2" ht="15" thickBot="1" x14ac:dyDescent="0.4">
      <c r="A46" s="5" t="s">
        <v>54</v>
      </c>
      <c r="B46" s="43">
        <v>8</v>
      </c>
    </row>
    <row r="47" spans="1:2" ht="15" thickBot="1" x14ac:dyDescent="0.4">
      <c r="A47" s="5" t="s">
        <v>20</v>
      </c>
      <c r="B47" s="43">
        <v>157</v>
      </c>
    </row>
    <row r="48" spans="1:2" ht="15" thickBot="1" x14ac:dyDescent="0.4">
      <c r="A48" s="5" t="s">
        <v>15</v>
      </c>
      <c r="B48" s="43">
        <v>528</v>
      </c>
    </row>
    <row r="49" spans="1:2" ht="21.5" thickBot="1" x14ac:dyDescent="0.4">
      <c r="A49" s="5" t="s">
        <v>66</v>
      </c>
      <c r="B49" s="43">
        <v>3</v>
      </c>
    </row>
    <row r="50" spans="1:2" ht="15" thickBot="1" x14ac:dyDescent="0.4">
      <c r="A50" s="5" t="s">
        <v>28</v>
      </c>
      <c r="B50" s="43">
        <v>32</v>
      </c>
    </row>
    <row r="51" spans="1:2" ht="15" thickBot="1" x14ac:dyDescent="0.4">
      <c r="A51" s="5" t="s">
        <v>48</v>
      </c>
      <c r="B51" s="43">
        <v>40</v>
      </c>
    </row>
    <row r="52" spans="1:2" ht="15" thickBot="1" x14ac:dyDescent="0.4">
      <c r="A52" s="5" t="s">
        <v>29</v>
      </c>
      <c r="B52" s="43">
        <v>324</v>
      </c>
    </row>
    <row r="53" spans="1:2" ht="15" thickBot="1" x14ac:dyDescent="0.4">
      <c r="A53" s="5" t="s">
        <v>9</v>
      </c>
      <c r="B53" s="43">
        <v>682</v>
      </c>
    </row>
    <row r="54" spans="1:2" ht="15" thickBot="1" x14ac:dyDescent="0.4">
      <c r="A54" s="5" t="s">
        <v>56</v>
      </c>
      <c r="B54" s="43">
        <v>26</v>
      </c>
    </row>
    <row r="55" spans="1:2" ht="15" thickBot="1" x14ac:dyDescent="0.4">
      <c r="A55" s="5" t="s">
        <v>22</v>
      </c>
      <c r="B55" s="43">
        <v>242</v>
      </c>
    </row>
    <row r="56" spans="1:2" ht="15" thickBot="1" x14ac:dyDescent="0.4">
      <c r="A56" s="16" t="s">
        <v>55</v>
      </c>
      <c r="B56" s="44">
        <v>6</v>
      </c>
    </row>
    <row r="57" spans="1:2" ht="15" thickBot="1" x14ac:dyDescent="0.4">
      <c r="A57" s="5"/>
    </row>
    <row r="58" spans="1:2" ht="15" thickBot="1" x14ac:dyDescent="0.4">
      <c r="A58" s="5"/>
    </row>
    <row r="59" spans="1:2" ht="15" thickBot="1" x14ac:dyDescent="0.4">
      <c r="A59" s="5"/>
    </row>
    <row r="60" spans="1:2" ht="15" thickBot="1" x14ac:dyDescent="0.4">
      <c r="A60" s="5"/>
    </row>
    <row r="61" spans="1:2" ht="15" thickBot="1" x14ac:dyDescent="0.4">
      <c r="A61" s="5"/>
    </row>
    <row r="62" spans="1:2" ht="15" thickBot="1" x14ac:dyDescent="0.4">
      <c r="A62" s="5"/>
    </row>
    <row r="63" spans="1:2" ht="15" thickBot="1" x14ac:dyDescent="0.4">
      <c r="A63" s="5"/>
    </row>
    <row r="64" spans="1:2" ht="15" thickBot="1" x14ac:dyDescent="0.4">
      <c r="A64" s="5"/>
    </row>
    <row r="65" spans="1:1" ht="15" thickBot="1" x14ac:dyDescent="0.4">
      <c r="A65" s="5"/>
    </row>
    <row r="66" spans="1:1" ht="15" thickBot="1" x14ac:dyDescent="0.4">
      <c r="A66" s="5"/>
    </row>
    <row r="67" spans="1:1" ht="15" thickBot="1" x14ac:dyDescent="0.4">
      <c r="A67" s="5"/>
    </row>
    <row r="68" spans="1:1" ht="15" thickBot="1" x14ac:dyDescent="0.4">
      <c r="A68" s="16"/>
    </row>
  </sheetData>
  <autoFilter ref="A1:A56" xr:uid="{1D19E26B-1765-4516-BAF0-E2894C03DB8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workbookViewId="0">
      <selection activeCell="C54" sqref="C2:C54"/>
    </sheetView>
  </sheetViews>
  <sheetFormatPr defaultRowHeight="12.5" x14ac:dyDescent="0.35"/>
  <cols>
    <col min="1" max="2" width="16.6328125" style="38" bestFit="1" customWidth="1"/>
    <col min="3" max="3" width="10" style="45" bestFit="1" customWidth="1"/>
    <col min="4" max="16384" width="8.7265625" style="38"/>
  </cols>
  <sheetData>
    <row r="1" spans="1:3" ht="13" thickBot="1" x14ac:dyDescent="0.4">
      <c r="A1" s="38" t="s">
        <v>97</v>
      </c>
      <c r="C1" s="45" t="s">
        <v>96</v>
      </c>
    </row>
    <row r="2" spans="1:3" ht="13" thickBot="1" x14ac:dyDescent="0.4">
      <c r="A2" s="38" t="s">
        <v>36</v>
      </c>
      <c r="B2" s="5" t="s">
        <v>36</v>
      </c>
      <c r="C2" s="43">
        <v>186</v>
      </c>
    </row>
    <row r="3" spans="1:3" ht="13" thickBot="1" x14ac:dyDescent="0.4">
      <c r="B3" s="5" t="s">
        <v>52</v>
      </c>
      <c r="C3" s="43">
        <v>9</v>
      </c>
    </row>
    <row r="4" spans="1:3" ht="13" thickBot="1" x14ac:dyDescent="0.4">
      <c r="A4" s="38" t="s">
        <v>33</v>
      </c>
      <c r="B4" s="5" t="s">
        <v>33</v>
      </c>
      <c r="C4" s="43">
        <v>208</v>
      </c>
    </row>
    <row r="5" spans="1:3" ht="13" thickBot="1" x14ac:dyDescent="0.4">
      <c r="A5" s="38" t="s">
        <v>34</v>
      </c>
      <c r="B5" s="5" t="s">
        <v>34</v>
      </c>
      <c r="C5" s="43">
        <v>43</v>
      </c>
    </row>
    <row r="6" spans="1:3" ht="13" thickBot="1" x14ac:dyDescent="0.4">
      <c r="A6" s="38" t="s">
        <v>10</v>
      </c>
      <c r="B6" s="5" t="s">
        <v>10</v>
      </c>
      <c r="C6" s="43">
        <v>1322</v>
      </c>
    </row>
    <row r="7" spans="1:3" ht="13" thickBot="1" x14ac:dyDescent="0.4">
      <c r="A7" s="38" t="s">
        <v>18</v>
      </c>
      <c r="B7" s="5" t="s">
        <v>18</v>
      </c>
      <c r="C7" s="43">
        <v>486</v>
      </c>
    </row>
    <row r="8" spans="1:3" ht="13" thickBot="1" x14ac:dyDescent="0.4">
      <c r="A8" s="38" t="s">
        <v>23</v>
      </c>
      <c r="B8" s="5" t="s">
        <v>23</v>
      </c>
      <c r="C8" s="43">
        <v>1423</v>
      </c>
    </row>
    <row r="9" spans="1:3" ht="13" thickBot="1" x14ac:dyDescent="0.4">
      <c r="A9" s="38" t="s">
        <v>43</v>
      </c>
      <c r="B9" s="5" t="s">
        <v>43</v>
      </c>
      <c r="C9" s="43">
        <v>82</v>
      </c>
    </row>
    <row r="10" spans="1:3" ht="13" thickBot="1" x14ac:dyDescent="0.4">
      <c r="A10" s="38" t="s">
        <v>95</v>
      </c>
      <c r="B10" s="5" t="s">
        <v>63</v>
      </c>
      <c r="C10" s="43">
        <v>112</v>
      </c>
    </row>
    <row r="11" spans="1:3" ht="13" thickBot="1" x14ac:dyDescent="0.4">
      <c r="A11" s="38" t="s">
        <v>13</v>
      </c>
      <c r="B11" s="5" t="s">
        <v>13</v>
      </c>
      <c r="C11" s="43">
        <v>867</v>
      </c>
    </row>
    <row r="12" spans="1:3" ht="13" thickBot="1" x14ac:dyDescent="0.4">
      <c r="A12" s="38" t="s">
        <v>16</v>
      </c>
      <c r="B12" s="5" t="s">
        <v>16</v>
      </c>
      <c r="C12" s="43">
        <v>818</v>
      </c>
    </row>
    <row r="13" spans="1:3" ht="13" thickBot="1" x14ac:dyDescent="0.4">
      <c r="A13" s="38" t="s">
        <v>64</v>
      </c>
      <c r="B13" s="5" t="s">
        <v>64</v>
      </c>
      <c r="C13" s="43">
        <v>5</v>
      </c>
    </row>
    <row r="14" spans="1:3" ht="13" thickBot="1" x14ac:dyDescent="0.4">
      <c r="B14" s="5" t="s">
        <v>47</v>
      </c>
      <c r="C14" s="43">
        <v>12</v>
      </c>
    </row>
    <row r="15" spans="1:3" ht="13" thickBot="1" x14ac:dyDescent="0.4">
      <c r="A15" s="38" t="s">
        <v>49</v>
      </c>
      <c r="B15" s="5" t="s">
        <v>49</v>
      </c>
      <c r="C15" s="43">
        <v>51</v>
      </c>
    </row>
    <row r="16" spans="1:3" ht="13" thickBot="1" x14ac:dyDescent="0.4">
      <c r="A16" s="38" t="s">
        <v>12</v>
      </c>
      <c r="B16" s="5" t="s">
        <v>12</v>
      </c>
      <c r="C16" s="43">
        <v>1468</v>
      </c>
    </row>
    <row r="17" spans="1:3" ht="13" thickBot="1" x14ac:dyDescent="0.4">
      <c r="A17" s="38" t="s">
        <v>27</v>
      </c>
      <c r="B17" s="5" t="s">
        <v>27</v>
      </c>
      <c r="C17" s="43">
        <v>630</v>
      </c>
    </row>
    <row r="18" spans="1:3" ht="13" thickBot="1" x14ac:dyDescent="0.4">
      <c r="A18" s="38" t="s">
        <v>41</v>
      </c>
      <c r="B18" s="5" t="s">
        <v>41</v>
      </c>
      <c r="C18" s="43">
        <v>83</v>
      </c>
    </row>
    <row r="19" spans="1:3" ht="13" thickBot="1" x14ac:dyDescent="0.4">
      <c r="A19" s="38" t="s">
        <v>45</v>
      </c>
      <c r="B19" s="5" t="s">
        <v>45</v>
      </c>
      <c r="C19" s="43">
        <v>109</v>
      </c>
    </row>
    <row r="20" spans="1:3" ht="13" thickBot="1" x14ac:dyDescent="0.4">
      <c r="A20" s="38" t="s">
        <v>38</v>
      </c>
      <c r="B20" s="5" t="s">
        <v>38</v>
      </c>
      <c r="C20" s="43">
        <v>171</v>
      </c>
    </row>
    <row r="21" spans="1:3" ht="13" thickBot="1" x14ac:dyDescent="0.4">
      <c r="A21" s="38" t="s">
        <v>14</v>
      </c>
      <c r="B21" s="5" t="s">
        <v>14</v>
      </c>
      <c r="C21" s="43">
        <v>1405</v>
      </c>
    </row>
    <row r="22" spans="1:3" ht="13" thickBot="1" x14ac:dyDescent="0.4">
      <c r="B22" s="5" t="s">
        <v>39</v>
      </c>
      <c r="C22" s="43">
        <v>36</v>
      </c>
    </row>
    <row r="23" spans="1:3" ht="13" thickBot="1" x14ac:dyDescent="0.4">
      <c r="A23" s="38" t="s">
        <v>26</v>
      </c>
      <c r="B23" s="5" t="s">
        <v>26</v>
      </c>
      <c r="C23" s="43">
        <v>652</v>
      </c>
    </row>
    <row r="24" spans="1:3" ht="13" thickBot="1" x14ac:dyDescent="0.4">
      <c r="A24" s="38" t="s">
        <v>17</v>
      </c>
      <c r="B24" s="5" t="s">
        <v>17</v>
      </c>
      <c r="C24" s="43">
        <v>1961</v>
      </c>
    </row>
    <row r="25" spans="1:3" ht="13" thickBot="1" x14ac:dyDescent="0.4">
      <c r="A25" s="38" t="s">
        <v>11</v>
      </c>
      <c r="B25" s="5" t="s">
        <v>11</v>
      </c>
      <c r="C25" s="43">
        <v>2700</v>
      </c>
    </row>
    <row r="26" spans="1:3" ht="13" thickBot="1" x14ac:dyDescent="0.4">
      <c r="A26" s="38" t="s">
        <v>32</v>
      </c>
      <c r="B26" s="5" t="s">
        <v>32</v>
      </c>
      <c r="C26" s="43">
        <v>160</v>
      </c>
    </row>
    <row r="27" spans="1:3" ht="13" thickBot="1" x14ac:dyDescent="0.4">
      <c r="A27" s="38" t="s">
        <v>30</v>
      </c>
      <c r="B27" s="5" t="s">
        <v>30</v>
      </c>
      <c r="C27" s="43">
        <v>183</v>
      </c>
    </row>
    <row r="28" spans="1:3" ht="13" thickBot="1" x14ac:dyDescent="0.4">
      <c r="A28" s="38" t="s">
        <v>35</v>
      </c>
      <c r="B28" s="5" t="s">
        <v>35</v>
      </c>
      <c r="C28" s="43">
        <v>220</v>
      </c>
    </row>
    <row r="29" spans="1:3" ht="13" thickBot="1" x14ac:dyDescent="0.4">
      <c r="B29" s="5" t="s">
        <v>51</v>
      </c>
      <c r="C29" s="43">
        <v>12</v>
      </c>
    </row>
    <row r="30" spans="1:3" ht="13" thickBot="1" x14ac:dyDescent="0.4">
      <c r="B30" s="5" t="s">
        <v>50</v>
      </c>
      <c r="C30" s="43">
        <v>33</v>
      </c>
    </row>
    <row r="31" spans="1:3" ht="13" thickBot="1" x14ac:dyDescent="0.4">
      <c r="A31" s="38" t="s">
        <v>31</v>
      </c>
      <c r="B31" s="5" t="s">
        <v>31</v>
      </c>
      <c r="C31" s="43">
        <v>163</v>
      </c>
    </row>
    <row r="32" spans="1:3" ht="13" thickBot="1" x14ac:dyDescent="0.4">
      <c r="A32" s="38" t="s">
        <v>42</v>
      </c>
      <c r="B32" s="5" t="s">
        <v>42</v>
      </c>
      <c r="C32" s="43">
        <v>42</v>
      </c>
    </row>
    <row r="33" spans="1:3" ht="13" thickBot="1" x14ac:dyDescent="0.4">
      <c r="A33" s="38" t="s">
        <v>8</v>
      </c>
      <c r="B33" s="5" t="s">
        <v>8</v>
      </c>
      <c r="C33" s="43">
        <v>4753</v>
      </c>
    </row>
    <row r="34" spans="1:3" ht="13" thickBot="1" x14ac:dyDescent="0.4">
      <c r="A34" s="38" t="s">
        <v>44</v>
      </c>
      <c r="B34" s="5" t="s">
        <v>44</v>
      </c>
      <c r="C34" s="43">
        <v>65</v>
      </c>
    </row>
    <row r="35" spans="1:3" ht="13" thickBot="1" x14ac:dyDescent="0.4">
      <c r="A35" s="38" t="s">
        <v>7</v>
      </c>
      <c r="B35" s="5" t="s">
        <v>7</v>
      </c>
      <c r="C35" s="43">
        <v>19693</v>
      </c>
    </row>
    <row r="36" spans="1:3" ht="13" thickBot="1" x14ac:dyDescent="0.4">
      <c r="A36" s="38" t="s">
        <v>24</v>
      </c>
      <c r="B36" s="5" t="s">
        <v>24</v>
      </c>
      <c r="C36" s="43">
        <v>241</v>
      </c>
    </row>
    <row r="37" spans="1:3" ht="13" thickBot="1" x14ac:dyDescent="0.4">
      <c r="B37" s="5" t="s">
        <v>53</v>
      </c>
      <c r="C37" s="43">
        <v>13</v>
      </c>
    </row>
    <row r="38" spans="1:3" ht="13" thickBot="1" x14ac:dyDescent="0.4">
      <c r="A38" s="38" t="s">
        <v>21</v>
      </c>
      <c r="B38" s="5" t="s">
        <v>21</v>
      </c>
      <c r="C38" s="43">
        <v>557</v>
      </c>
    </row>
    <row r="39" spans="1:3" ht="13" thickBot="1" x14ac:dyDescent="0.4">
      <c r="A39" s="38" t="s">
        <v>46</v>
      </c>
      <c r="B39" s="5" t="s">
        <v>46</v>
      </c>
      <c r="C39" s="43">
        <v>164</v>
      </c>
    </row>
    <row r="40" spans="1:3" ht="13" thickBot="1" x14ac:dyDescent="0.4">
      <c r="A40" s="38" t="s">
        <v>37</v>
      </c>
      <c r="B40" s="5" t="s">
        <v>37</v>
      </c>
      <c r="C40" s="43">
        <v>78</v>
      </c>
    </row>
    <row r="41" spans="1:3" ht="13" thickBot="1" x14ac:dyDescent="0.4">
      <c r="A41" s="38" t="s">
        <v>19</v>
      </c>
      <c r="B41" s="5" t="s">
        <v>19</v>
      </c>
      <c r="C41" s="43">
        <v>1614</v>
      </c>
    </row>
    <row r="42" spans="1:3" ht="13" thickBot="1" x14ac:dyDescent="0.4">
      <c r="A42" s="38" t="s">
        <v>65</v>
      </c>
      <c r="B42" s="5" t="s">
        <v>65</v>
      </c>
      <c r="C42" s="43">
        <v>64</v>
      </c>
    </row>
    <row r="43" spans="1:3" ht="13" thickBot="1" x14ac:dyDescent="0.4">
      <c r="B43" s="5" t="s">
        <v>40</v>
      </c>
      <c r="C43" s="43">
        <v>171</v>
      </c>
    </row>
    <row r="44" spans="1:3" ht="13" thickBot="1" x14ac:dyDescent="0.4">
      <c r="A44" s="38" t="s">
        <v>25</v>
      </c>
      <c r="B44" s="5" t="s">
        <v>25</v>
      </c>
      <c r="C44" s="43">
        <v>135</v>
      </c>
    </row>
    <row r="45" spans="1:3" ht="13" thickBot="1" x14ac:dyDescent="0.4">
      <c r="A45" s="38" t="s">
        <v>54</v>
      </c>
      <c r="B45" s="5" t="s">
        <v>54</v>
      </c>
      <c r="C45" s="43">
        <v>8</v>
      </c>
    </row>
    <row r="46" spans="1:3" ht="13" thickBot="1" x14ac:dyDescent="0.4">
      <c r="A46" s="38" t="s">
        <v>20</v>
      </c>
      <c r="B46" s="5" t="s">
        <v>20</v>
      </c>
      <c r="C46" s="43">
        <v>157</v>
      </c>
    </row>
    <row r="47" spans="1:3" ht="13" thickBot="1" x14ac:dyDescent="0.4">
      <c r="A47" s="38" t="s">
        <v>15</v>
      </c>
      <c r="B47" s="5" t="s">
        <v>15</v>
      </c>
      <c r="C47" s="43">
        <v>528</v>
      </c>
    </row>
    <row r="48" spans="1:3" ht="13" thickBot="1" x14ac:dyDescent="0.4">
      <c r="A48" s="38" t="s">
        <v>28</v>
      </c>
      <c r="B48" s="5" t="s">
        <v>28</v>
      </c>
      <c r="C48" s="43">
        <v>32</v>
      </c>
    </row>
    <row r="49" spans="1:3" ht="13" thickBot="1" x14ac:dyDescent="0.4">
      <c r="A49" s="38" t="s">
        <v>48</v>
      </c>
      <c r="B49" s="5" t="s">
        <v>48</v>
      </c>
      <c r="C49" s="43">
        <v>40</v>
      </c>
    </row>
    <row r="50" spans="1:3" ht="13" thickBot="1" x14ac:dyDescent="0.4">
      <c r="A50" s="38" t="s">
        <v>29</v>
      </c>
      <c r="B50" s="5" t="s">
        <v>29</v>
      </c>
      <c r="C50" s="43">
        <v>324</v>
      </c>
    </row>
    <row r="51" spans="1:3" ht="13" thickBot="1" x14ac:dyDescent="0.4">
      <c r="A51" s="38" t="s">
        <v>9</v>
      </c>
      <c r="B51" s="5" t="s">
        <v>9</v>
      </c>
      <c r="C51" s="43">
        <v>682</v>
      </c>
    </row>
    <row r="52" spans="1:3" ht="13" thickBot="1" x14ac:dyDescent="0.4">
      <c r="B52" s="5" t="s">
        <v>56</v>
      </c>
      <c r="C52" s="43">
        <v>26</v>
      </c>
    </row>
    <row r="53" spans="1:3" ht="13" thickBot="1" x14ac:dyDescent="0.4">
      <c r="A53" s="38" t="s">
        <v>22</v>
      </c>
      <c r="B53" s="5" t="s">
        <v>22</v>
      </c>
      <c r="C53" s="43">
        <v>242</v>
      </c>
    </row>
    <row r="54" spans="1:3" ht="13" thickBot="1" x14ac:dyDescent="0.4">
      <c r="A54" s="38" t="s">
        <v>55</v>
      </c>
      <c r="B54" s="16" t="s">
        <v>55</v>
      </c>
      <c r="C54" s="44">
        <v>6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2020-04-22T10:12:03Z</dcterms:modified>
</cp:coreProperties>
</file>