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CODE\SAVVY.CODER\homework\.git\"/>
    </mc:Choice>
  </mc:AlternateContent>
  <xr:revisionPtr revIDLastSave="0" documentId="13_ncr:1_{5CA5A6B5-5A20-4A80-9909-1E2185796C19}" xr6:coauthVersionLast="47" xr6:coauthVersionMax="47" xr10:uidLastSave="{00000000-0000-0000-0000-000000000000}"/>
  <bookViews>
    <workbookView xWindow="8550" yWindow="1010" windowWidth="14400" windowHeight="7790" xr2:uid="{00000000-000D-0000-FFFF-FFFF00000000}"/>
  </bookViews>
  <sheets>
    <sheet name="Payments" sheetId="8" r:id="rId1"/>
    <sheet name="Payments." sheetId="10" r:id="rId2"/>
    <sheet name="Expenses" sheetId="1" r:id="rId3"/>
    <sheet name="Roster" sheetId="2" r:id="rId4"/>
    <sheet name="Credit Card Debt" sheetId="3" r:id="rId5"/>
  </sheets>
  <calcPr calcId="191028"/>
  <pivotCaches>
    <pivotCache cacheId="42" r:id="rId6"/>
    <pivotCache cacheId="4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5" i="3" s="1"/>
  <c r="F6" i="3"/>
  <c r="G6" i="3" s="1"/>
  <c r="F7" i="3"/>
  <c r="G7" i="3" s="1"/>
  <c r="E5" i="3"/>
  <c r="E6" i="3"/>
  <c r="E7" i="3"/>
  <c r="E8" i="3"/>
  <c r="F8" i="3" s="1"/>
  <c r="G8" i="3" s="1"/>
  <c r="E4" i="3"/>
  <c r="F4" i="3" s="1"/>
  <c r="G4" i="3" s="1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<sst xmlns="http://schemas.openxmlformats.org/spreadsheetml/2006/main" count="1326" uniqueCount="174">
  <si>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</si>
  <si>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</si>
  <si>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</si>
  <si>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</si>
  <si>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</si>
  <si>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</si>
  <si>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</si>
  <si>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</si>
  <si>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</si>
  <si>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</si>
  <si>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</si>
  <si>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</si>
  <si>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</si>
  <si>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</si>
  <si>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</si>
  <si>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</si>
  <si>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</si>
  <si>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</si>
  <si>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</si>
  <si>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</si>
  <si>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</si>
  <si>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</si>
  <si>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</si>
  <si>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</si>
  <si>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</si>
  <si>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</si>
  <si>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</si>
  <si>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</si>
  <si>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</si>
  <si>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</si>
  <si>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</si>
  <si>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</si>
  <si>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</si>
  <si>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</si>
  <si>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</si>
  <si>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</si>
  <si>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</si>
  <si>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</si>
  <si>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</si>
  <si>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</si>
  <si>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</si>
  <si>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</si>
  <si>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</si>
  <si>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</si>
  <si>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</si>
  <si>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</si>
  <si>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</si>
  <si>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</si>
  <si>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</si>
  <si>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</si>
  <si>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</si>
  <si>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</si>
  <si>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</si>
  <si>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</si>
  <si>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</si>
  <si>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</si>
  <si>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</si>
  <si>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</si>
  <si>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</si>
  <si>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</si>
  <si>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</si>
  <si>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</si>
  <si>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</si>
  <si>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</si>
  <si>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</si>
  <si>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</si>
  <si>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</si>
  <si>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</si>
  <si>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</si>
  <si>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</si>
  <si>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</si>
  <si>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</si>
  <si>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</si>
  <si>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</si>
  <si>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</si>
  <si>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</si>
  <si>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</si>
  <si>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</si>
  <si>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</si>
  <si>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</si>
  <si>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</si>
  <si>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</si>
  <si>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</si>
  <si>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</si>
  <si>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</si>
  <si>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</si>
  <si>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</si>
  <si>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</si>
  <si>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</si>
  <si>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</si>
  <si>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</si>
  <si>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</si>
  <si>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</si>
  <si>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</si>
  <si>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</si>
  <si>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</si>
  <si>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</si>
  <si>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</si>
  <si>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</si>
  <si>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</si>
  <si>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</si>
  <si>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</si>
  <si>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</si>
  <si>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</si>
  <si>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</si>
  <si>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</si>
  <si>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</si>
  <si>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</si>
  <si>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</si>
  <si>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</si>
  <si>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</si>
  <si>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</si>
  <si>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</si>
  <si>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</si>
  <si>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</si>
  <si>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</si>
  <si>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</si>
  <si>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</si>
  <si>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</si>
  <si>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</si>
  <si>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</si>
  <si>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</si>
  <si>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</si>
  <si>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</si>
  <si>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</si>
  <si>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</si>
  <si>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</si>
  <si>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</si>
  <si>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</si>
  <si>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</si>
  <si>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</si>
  <si>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</si>
  <si>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</si>
  <si>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</si>
  <si>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</si>
  <si>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</si>
  <si>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</si>
  <si>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</si>
  <si>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</si>
  <si>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</si>
  <si>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</si>
  <si>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</si>
  <si>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</si>
  <si>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</si>
  <si>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</si>
  <si>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</si>
  <si>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</si>
  <si>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</si>
  <si>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</si>
  <si>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</si>
  <si>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</si>
  <si>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</si>
  <si>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</si>
  <si>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</si>
  <si>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</si>
  <si>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</si>
  <si>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</si>
  <si>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</si>
  <si>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</si>
  <si>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</si>
  <si>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</si>
  <si>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</si>
  <si>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</si>
  <si>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</si>
  <si>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</si>
  <si>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</si>
  <si>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</si>
  <si>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Column1</t>
  </si>
  <si>
    <t>&lt;3/2/2011</t>
  </si>
  <si>
    <t>2011</t>
  </si>
  <si>
    <t>Qtr1</t>
  </si>
  <si>
    <t>Qtr4</t>
  </si>
  <si>
    <t>2012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</si>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</sst>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pivotButton="1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vertical="center" wrapText="1"/>
    </xf>
    <xf numFmtId="9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57">
    <dxf>
      <alignment horizontal="center"/>
    </dxf>
    <dxf>
      <alignment horizontal="center"/>
    </dxf>
    <dxf>
      <numFmt numFmtId="164" formatCode="&quot;$&quot;#,##0.00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numFmt numFmtId="164" formatCode="&quot;$&quot;#,##0.00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numFmt numFmtId="164" formatCode="&quot;$&quot;#,##0.00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numFmt numFmtId="164" formatCode="&quot;$&quot;#,##0.00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numFmt numFmtId="164" formatCode="&quot;$&quot;#,##0.00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[merilyngibson_Week2Homework.xlsx]Payments!PivotTable11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Payments!$A$4:$A$10</c:f>
              <c:multiLvlStrCache>
                <c:ptCount val="2"/>
                <c:lvl>
                  <c:pt idx="0">
                    <c:v>Qtr4</c:v>
                  </c:pt>
                  <c:pt idx="1">
                    <c:v>Qtr1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Payments!$B$4:$B$10</c:f>
              <c:numCache>
                <c:formatCode>"$"#,##0.00</c:formatCode>
                <c:ptCount val="2"/>
                <c:pt idx="0">
                  <c:v>2453</c:v>
                </c:pt>
                <c:pt idx="1">
                  <c:v>62512.25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D-4E82-BE99-8B8EC29A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04608712"/>
        <c:axId val="584531648"/>
      </c:barChart>
      <c:catAx>
        <c:axId val="4046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1648"/>
        <c:crosses val="autoZero"/>
        <c:auto val="1"/>
        <c:lblAlgn val="ctr"/>
        <c:lblOffset val="100"/>
        <c:noMultiLvlLbl val="0"/>
      </c:catAx>
      <c:valAx>
        <c:axId val="584531648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Debt</a:t>
            </a:r>
            <a:endParaRPr lang="en-US"/>
          </a:p>
        </c:rich>
      </c:tx>
      <c:layout>
        <c:manualLayout>
          <c:xMode val="edge"/>
          <c:yMode val="edge"/>
          <c:x val="0.3622707786526684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Debt'!$B$1:$G$3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Debt'!$B$4:$G$4</c:f>
              <c:numCache>
                <c:formatCode>0%</c:formatCode>
                <c:ptCount val="6"/>
                <c:pt idx="0" formatCode="&quot;$&quot;#,##0.00">
                  <c:v>2000</c:v>
                </c:pt>
                <c:pt idx="1">
                  <c:v>0.21</c:v>
                </c:pt>
                <c:pt idx="2" formatCode="General">
                  <c:v>3</c:v>
                </c:pt>
                <c:pt idx="3" formatCode="_(&quot;$&quot;* #,##0.00_);_(&quot;$&quot;* \(#,##0.00\);_(&quot;$&quot;* &quot;-&quot;??_);_(@_)">
                  <c:v>420</c:v>
                </c:pt>
                <c:pt idx="4" formatCode="&quot;$&quot;#,##0.00">
                  <c:v>2420</c:v>
                </c:pt>
                <c:pt idx="5" formatCode="&quot;$&quot;#,##0.00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1-48F2-8848-CB16A15F5F23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Debt'!$B$1:$G$3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Debt'!$B$5:$G$5</c:f>
              <c:numCache>
                <c:formatCode>0%</c:formatCode>
                <c:ptCount val="6"/>
                <c:pt idx="0" formatCode="&quot;$&quot;#,##0.00">
                  <c:v>450</c:v>
                </c:pt>
                <c:pt idx="1">
                  <c:v>0.25</c:v>
                </c:pt>
                <c:pt idx="2" formatCode="General">
                  <c:v>3</c:v>
                </c:pt>
                <c:pt idx="3" formatCode="_(&quot;$&quot;* #,##0.00_);_(&quot;$&quot;* \(#,##0.00\);_(&quot;$&quot;* &quot;-&quot;??_);_(@_)">
                  <c:v>112.5</c:v>
                </c:pt>
                <c:pt idx="4" formatCode="&quot;$&quot;#,##0.00">
                  <c:v>562.5</c:v>
                </c:pt>
                <c:pt idx="5" formatCode="&quot;$&quot;#,##0.0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1-48F2-8848-CB16A15F5F23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Debt'!$B$1:$G$3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Debt'!$B$6:$G$6</c:f>
              <c:numCache>
                <c:formatCode>0%</c:formatCode>
                <c:ptCount val="6"/>
                <c:pt idx="0" formatCode="&quot;$&quot;#,##0.00">
                  <c:v>975</c:v>
                </c:pt>
                <c:pt idx="1">
                  <c:v>0.27</c:v>
                </c:pt>
                <c:pt idx="2" formatCode="General">
                  <c:v>3</c:v>
                </c:pt>
                <c:pt idx="3" formatCode="_(&quot;$&quot;* #,##0.00_);_(&quot;$&quot;* \(#,##0.00\);_(&quot;$&quot;* &quot;-&quot;??_);_(@_)">
                  <c:v>263.25</c:v>
                </c:pt>
                <c:pt idx="4" formatCode="&quot;$&quot;#,##0.00">
                  <c:v>1238.25</c:v>
                </c:pt>
                <c:pt idx="5" formatCode="&quot;$&quot;#,##0.00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1-48F2-8848-CB16A15F5F23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Card Debt'!$B$1:$G$3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Debt'!$B$7:$G$7</c:f>
              <c:numCache>
                <c:formatCode>0%</c:formatCode>
                <c:ptCount val="6"/>
                <c:pt idx="0" formatCode="&quot;$&quot;#,##0.00">
                  <c:v>1500</c:v>
                </c:pt>
                <c:pt idx="1">
                  <c:v>0.15</c:v>
                </c:pt>
                <c:pt idx="2" formatCode="General">
                  <c:v>3</c:v>
                </c:pt>
                <c:pt idx="3" formatCode="_(&quot;$&quot;* #,##0.00_);_(&quot;$&quot;* \(#,##0.00\);_(&quot;$&quot;* &quot;-&quot;??_);_(@_)">
                  <c:v>225</c:v>
                </c:pt>
                <c:pt idx="4" formatCode="&quot;$&quot;#,##0.00">
                  <c:v>1725</c:v>
                </c:pt>
                <c:pt idx="5" formatCode="&quot;$&quot;#,##0.0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1-48F2-8848-CB16A15F5F23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Debt'!$B$1:$G$3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Debt'!$B$8:$G$8</c:f>
              <c:numCache>
                <c:formatCode>0%</c:formatCode>
                <c:ptCount val="6"/>
                <c:pt idx="0" formatCode="&quot;$&quot;#,##0.00">
                  <c:v>780</c:v>
                </c:pt>
                <c:pt idx="1">
                  <c:v>0.25</c:v>
                </c:pt>
                <c:pt idx="2" formatCode="General">
                  <c:v>3</c:v>
                </c:pt>
                <c:pt idx="3" formatCode="_(&quot;$&quot;* #,##0.00_);_(&quot;$&quot;* \(#,##0.00\);_(&quot;$&quot;* &quot;-&quot;??_);_(@_)">
                  <c:v>195</c:v>
                </c:pt>
                <c:pt idx="4" formatCode="&quot;$&quot;#,##0.00">
                  <c:v>975</c:v>
                </c:pt>
                <c:pt idx="5" formatCode="&quot;$&quot;#,##0.0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1-48F2-8848-CB16A15F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07664"/>
        <c:axId val="631408024"/>
      </c:barChart>
      <c:catAx>
        <c:axId val="6314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8024"/>
        <c:crosses val="autoZero"/>
        <c:auto val="1"/>
        <c:lblAlgn val="ctr"/>
        <c:lblOffset val="100"/>
        <c:noMultiLvlLbl val="0"/>
      </c:catAx>
      <c:valAx>
        <c:axId val="6314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2-463A-8062-9519BF3C0725}"/>
            </c:ext>
          </c:extLst>
        </c:ser>
        <c:ser>
          <c:idx val="1"/>
          <c:order val="1"/>
          <c:tx>
            <c:strRef>
              <c:f>'Credit Card Debt'!$F$3</c:f>
              <c:strCache>
                <c:ptCount val="1"/>
                <c:pt idx="0">
                  <c:v>Total Loan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'Credit Card Debt'!$F$4:$F$8</c:f>
              <c:numCache>
                <c:formatCode>"$"#,##0.00</c:formatCode>
                <c:ptCount val="5"/>
                <c:pt idx="0">
                  <c:v>2420</c:v>
                </c:pt>
                <c:pt idx="1">
                  <c:v>562.5</c:v>
                </c:pt>
                <c:pt idx="2">
                  <c:v>1238.25</c:v>
                </c:pt>
                <c:pt idx="3">
                  <c:v>1725</c:v>
                </c:pt>
                <c:pt idx="4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2-463A-8062-9519BF3C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08744"/>
        <c:axId val="631405504"/>
      </c:barChart>
      <c:catAx>
        <c:axId val="63140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5504"/>
        <c:crosses val="autoZero"/>
        <c:auto val="1"/>
        <c:lblAlgn val="ctr"/>
        <c:lblOffset val="100"/>
        <c:noMultiLvlLbl val="0"/>
      </c:catAx>
      <c:valAx>
        <c:axId val="6314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263525</xdr:colOff>
      <xdr:row>1</xdr:row>
      <xdr:rowOff>28575</xdr:rowOff>
    </xdr:from>
    <xdr:to>
      <xdr:col>13</xdr:col>
      <xdr:colOff>568325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EB32D-1399-F192-37D7-F6557059A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3</xdr:row>
      <xdr:rowOff>28575</xdr:rowOff>
    </xdr:from>
    <xdr:to>
      <xdr:col>15</xdr:col>
      <xdr:colOff>60325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564FB-0870-6D6B-D766-1490826E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460375</xdr:colOff>
      <xdr:row>8</xdr:row>
      <xdr:rowOff>174625</xdr:rowOff>
    </xdr:from>
    <xdr:to>
      <xdr:col>6</xdr:col>
      <xdr:colOff>123825</xdr:colOff>
      <xdr:row>23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EBC98-9BE1-8424-A8EF-D248650A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18.823174189813" createdVersion="8" refreshedVersion="8" minRefreshableVersion="3" recordCount="208" xr:uid="{4915431A-EE6E-4BA6-9172-D262F426E830}">
  <cacheSource type="worksheet">
    <worksheetSource name="Table1"/>
  </cacheSource>
  <cacheFields count="13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2"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  <cacheField name="Quarters2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2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9.775690625" createdVersion="8" refreshedVersion="8" minRefreshableVersion="3" recordCount="208" xr:uid="{64E4D1E9-F8CF-4A61-9A8C-E344AF1121E5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XY Solutions"/>
    <s v="S77782"/>
    <s v="Opening Balance"/>
    <x v="0"/>
    <s v="A"/>
    <s v="B1"/>
    <s v="BS-500"/>
    <x v="0"/>
  </r>
  <r>
    <x v="1"/>
    <s v="IS Communications"/>
    <s v="Invoice EXP22"/>
    <s v="Internet Service Provider"/>
    <x v="1"/>
    <s v="A"/>
    <s v="B1"/>
    <s v="IS-380"/>
    <x v="1"/>
  </r>
  <r>
    <x v="2"/>
    <s v="Newscorp"/>
    <s v="I381119"/>
    <s v="Subscriptions"/>
    <x v="2"/>
    <s v="A"/>
    <s v="B1"/>
    <s v="IS-375"/>
    <x v="2"/>
  </r>
  <r>
    <x v="3"/>
    <s v="EAG Brokers"/>
    <s v="Debit Order"/>
    <s v="Insurance"/>
    <x v="3"/>
    <s v="A"/>
    <s v="B1"/>
    <s v="IS-340"/>
    <x v="3"/>
  </r>
  <r>
    <x v="4"/>
    <s v="Capital Bank"/>
    <s v="Bank Statement"/>
    <s v="Service Fees"/>
    <x v="4"/>
    <s v="A"/>
    <s v="B1"/>
    <s v="IS-315"/>
    <x v="4"/>
  </r>
  <r>
    <x v="4"/>
    <s v="Capital Bank"/>
    <s v="Bank Statement"/>
    <s v="Service Fees"/>
    <x v="5"/>
    <s v="A"/>
    <s v="B2"/>
    <s v="IS-315"/>
    <x v="4"/>
  </r>
  <r>
    <x v="4"/>
    <s v="IAS Accountants"/>
    <s v="Invoice"/>
    <s v="Bookkeeping"/>
    <x v="6"/>
    <s v="A"/>
    <s v="B1"/>
    <s v="IS-305"/>
    <x v="5"/>
  </r>
  <r>
    <x v="4"/>
    <s v="Interflora"/>
    <s v="Cash"/>
    <s v="Flowers"/>
    <x v="7"/>
    <s v="A"/>
    <s v="PC"/>
    <s v="IS-345"/>
    <x v="4"/>
  </r>
  <r>
    <x v="5"/>
    <s v="QQ International"/>
    <s v="TR6998"/>
    <s v="Parking"/>
    <x v="8"/>
    <s v="A"/>
    <s v="B1"/>
    <s v="IS-390"/>
    <x v="6"/>
  </r>
  <r>
    <x v="6"/>
    <s v="Example (Pty) Ltd"/>
    <s v="Transfer"/>
    <s v="Inter Account Transfer"/>
    <x v="9"/>
    <s v="E"/>
    <s v="B2"/>
    <s v="BS-399"/>
    <x v="7"/>
  </r>
  <r>
    <x v="6"/>
    <s v="Example (Pty) Ltd"/>
    <s v="Transfer"/>
    <s v="Inter Account Transfer"/>
    <x v="10"/>
    <s v="E"/>
    <s v="B1"/>
    <s v="BS-399"/>
    <x v="7"/>
  </r>
  <r>
    <x v="7"/>
    <s v="Example (Pty) Ltd"/>
    <s v="Payroll"/>
    <s v="Salaries"/>
    <x v="11"/>
    <s v="E"/>
    <s v="B2"/>
    <s v="IS-365"/>
    <x v="8"/>
  </r>
  <r>
    <x v="7"/>
    <s v="HP Finance"/>
    <s v="Debit Order"/>
    <s v="Capital repayment"/>
    <x v="12"/>
    <s v="E"/>
    <s v="B1"/>
    <s v="BS-700"/>
    <x v="8"/>
  </r>
  <r>
    <x v="7"/>
    <s v="HP Finance"/>
    <s v="Debit Order"/>
    <s v="Interest paid"/>
    <x v="13"/>
    <s v="E"/>
    <s v="B1"/>
    <s v="IS-500"/>
    <x v="8"/>
  </r>
  <r>
    <x v="7"/>
    <s v="PR Properties"/>
    <s v="Debit Order"/>
    <s v="Rent"/>
    <x v="14"/>
    <s v="A"/>
    <s v="B1"/>
    <s v="IS-350"/>
    <x v="8"/>
  </r>
  <r>
    <x v="8"/>
    <s v="Example (Pty) Ltd"/>
    <s v="Bank Statement"/>
    <s v="Petty Cash Reimbursement"/>
    <x v="13"/>
    <s v="E"/>
    <s v="B1"/>
    <s v="BS-399"/>
    <x v="1"/>
  </r>
  <r>
    <x v="8"/>
    <s v="Example (Pty) Ltd"/>
    <s v="Bank Statement"/>
    <s v="Petty Cash Reimbursement"/>
    <x v="15"/>
    <s v="E"/>
    <s v="PC"/>
    <s v="BS-399"/>
    <x v="1"/>
  </r>
  <r>
    <x v="9"/>
    <s v="IS Communications"/>
    <s v="Invoice EXP23"/>
    <s v="Internet Service Provider"/>
    <x v="1"/>
    <s v="A"/>
    <s v="B1"/>
    <s v="IS-380"/>
    <x v="9"/>
  </r>
  <r>
    <x v="10"/>
    <s v="EAG Brokers"/>
    <s v="Debit Order"/>
    <s v="Insurance"/>
    <x v="3"/>
    <s v="A"/>
    <s v="B1"/>
    <s v="IS-340"/>
    <x v="10"/>
  </r>
  <r>
    <x v="11"/>
    <s v="Interflora"/>
    <s v="Cash"/>
    <s v="Flowers"/>
    <x v="16"/>
    <s v="A"/>
    <s v="PC"/>
    <s v="IS-345"/>
    <x v="11"/>
  </r>
  <r>
    <x v="12"/>
    <s v="Capital Bank"/>
    <s v="Bank Statement"/>
    <s v="Service Fees"/>
    <x v="17"/>
    <s v="A"/>
    <s v="B1"/>
    <s v="IS-315"/>
    <x v="12"/>
  </r>
  <r>
    <x v="12"/>
    <s v="Capital Bank"/>
    <s v="Bank Statement"/>
    <s v="Service Fees"/>
    <x v="5"/>
    <s v="A"/>
    <s v="B2"/>
    <s v="IS-315"/>
    <x v="12"/>
  </r>
  <r>
    <x v="12"/>
    <s v="IAS Accountants"/>
    <s v="Invoice"/>
    <s v="Bookkeeping"/>
    <x v="6"/>
    <s v="A"/>
    <s v="B1"/>
    <s v="IS-305"/>
    <x v="13"/>
  </r>
  <r>
    <x v="13"/>
    <s v="Example (Pty) Ltd"/>
    <s v="Transfer"/>
    <s v="Inter Account Transfer"/>
    <x v="18"/>
    <s v="E"/>
    <s v="B2"/>
    <s v="BS-399"/>
    <x v="14"/>
  </r>
  <r>
    <x v="13"/>
    <s v="Example (Pty) Ltd"/>
    <s v="Transfer"/>
    <s v="Inter Account Transfer"/>
    <x v="19"/>
    <s v="E"/>
    <s v="B1"/>
    <s v="BS-399"/>
    <x v="14"/>
  </r>
  <r>
    <x v="14"/>
    <s v="Inland Revenue"/>
    <s v="Return"/>
    <s v="Sales Tax"/>
    <x v="20"/>
    <s v="E"/>
    <s v="B1"/>
    <s v="BS-600"/>
    <x v="15"/>
  </r>
  <r>
    <x v="15"/>
    <s v="Example (Pty) Ltd"/>
    <s v="Payroll"/>
    <s v="Salaries"/>
    <x v="19"/>
    <s v="E"/>
    <s v="B2"/>
    <s v="IS-365"/>
    <x v="16"/>
  </r>
  <r>
    <x v="15"/>
    <s v="Furniture City"/>
    <s v="Invoice"/>
    <s v="Furniture"/>
    <x v="21"/>
    <s v="A"/>
    <s v="B1"/>
    <s v="BS-100"/>
    <x v="17"/>
  </r>
  <r>
    <x v="15"/>
    <s v="HP Finance"/>
    <s v="Debit Order"/>
    <s v="Capital repayment"/>
    <x v="12"/>
    <s v="E"/>
    <s v="B1"/>
    <s v="BS-700"/>
    <x v="16"/>
  </r>
  <r>
    <x v="15"/>
    <s v="HP Finance"/>
    <s v="Debit Order"/>
    <s v="Interest paid"/>
    <x v="13"/>
    <s v="E"/>
    <s v="B1"/>
    <s v="IS-500"/>
    <x v="16"/>
  </r>
  <r>
    <x v="15"/>
    <s v="PR Properties"/>
    <s v="Debit Order"/>
    <s v="Rent"/>
    <x v="14"/>
    <s v="A"/>
    <s v="B1"/>
    <s v="IS-350"/>
    <x v="16"/>
  </r>
  <r>
    <x v="16"/>
    <s v="GF Supplies"/>
    <s v="IN1179"/>
    <s v="Consumables"/>
    <x v="22"/>
    <s v="A"/>
    <s v="PC"/>
    <s v="IS-325"/>
    <x v="18"/>
  </r>
  <r>
    <x v="17"/>
    <s v="Example (Pty) Ltd"/>
    <s v="Bank Statement"/>
    <s v="Petty Cash Reimbursement"/>
    <x v="13"/>
    <s v="E"/>
    <s v="B1"/>
    <s v="BS-399"/>
    <x v="19"/>
  </r>
  <r>
    <x v="17"/>
    <s v="Example (Pty) Ltd"/>
    <s v="Bank Statement"/>
    <s v="Petty Cash Reimbursement"/>
    <x v="15"/>
    <s v="E"/>
    <s v="PC"/>
    <s v="BS-399"/>
    <x v="19"/>
  </r>
  <r>
    <x v="18"/>
    <s v="IS Communications"/>
    <s v="Invoice EXP24"/>
    <s v="Internet Service Provider"/>
    <x v="1"/>
    <s v="A"/>
    <s v="B1"/>
    <s v="IS-380"/>
    <x v="20"/>
  </r>
  <r>
    <x v="18"/>
    <s v="Training Inc"/>
    <s v="Invoice"/>
    <s v="Course"/>
    <x v="12"/>
    <s v="A"/>
    <s v="B1"/>
    <s v="IS-385"/>
    <x v="20"/>
  </r>
  <r>
    <x v="19"/>
    <s v="EAG Brokers"/>
    <s v="Debit Order"/>
    <s v="Insurance"/>
    <x v="3"/>
    <s v="A"/>
    <s v="B1"/>
    <s v="IS-340"/>
    <x v="21"/>
  </r>
  <r>
    <x v="20"/>
    <s v="City Lodge"/>
    <s v="S50037"/>
    <s v="Accommodation"/>
    <x v="23"/>
    <s v="A"/>
    <s v="B1"/>
    <s v="IS-390"/>
    <x v="22"/>
  </r>
  <r>
    <x v="20"/>
    <s v="Waltons"/>
    <s v="Invoice"/>
    <s v="Stationery"/>
    <x v="24"/>
    <s v="A"/>
    <s v="B1"/>
    <s v="IS-370"/>
    <x v="23"/>
  </r>
  <r>
    <x v="21"/>
    <s v="Capital Bank"/>
    <s v="Bank Statement"/>
    <s v="Service Fees"/>
    <x v="17"/>
    <s v="A"/>
    <s v="B1"/>
    <s v="IS-315"/>
    <x v="24"/>
  </r>
  <r>
    <x v="21"/>
    <s v="Capital Bank"/>
    <s v="Bank Statement"/>
    <s v="Service Fees"/>
    <x v="5"/>
    <s v="A"/>
    <s v="B2"/>
    <s v="IS-315"/>
    <x v="24"/>
  </r>
  <r>
    <x v="21"/>
    <s v="IAS Accountants"/>
    <s v="Invoice"/>
    <s v="Bookkeeping"/>
    <x v="6"/>
    <s v="A"/>
    <s v="B1"/>
    <s v="IS-305"/>
    <x v="25"/>
  </r>
  <r>
    <x v="22"/>
    <s v="Example (Pty) Ltd"/>
    <s v="Transfer"/>
    <s v="Inter Account Transfer"/>
    <x v="18"/>
    <s v="E"/>
    <s v="B2"/>
    <s v="BS-399"/>
    <x v="26"/>
  </r>
  <r>
    <x v="22"/>
    <s v="Example (Pty) Ltd"/>
    <s v="Transfer"/>
    <s v="Inter Account Transfer"/>
    <x v="19"/>
    <s v="E"/>
    <s v="B1"/>
    <s v="BS-399"/>
    <x v="26"/>
  </r>
  <r>
    <x v="23"/>
    <s v="Example (Pty) Ltd"/>
    <s v="Payroll"/>
    <s v="Salaries"/>
    <x v="19"/>
    <s v="E"/>
    <s v="B2"/>
    <s v="IS-365"/>
    <x v="17"/>
  </r>
  <r>
    <x v="23"/>
    <s v="HP Finance"/>
    <s v="Debit Order"/>
    <s v="Capital repayment"/>
    <x v="12"/>
    <s v="E"/>
    <s v="B1"/>
    <s v="BS-700"/>
    <x v="17"/>
  </r>
  <r>
    <x v="23"/>
    <s v="HP Finance"/>
    <s v="Debit Order"/>
    <s v="Interest paid"/>
    <x v="13"/>
    <s v="E"/>
    <s v="B1"/>
    <s v="IS-500"/>
    <x v="17"/>
  </r>
  <r>
    <x v="23"/>
    <s v="PR Properties"/>
    <s v="Debit Order"/>
    <s v="Rent"/>
    <x v="14"/>
    <s v="A"/>
    <s v="B1"/>
    <s v="IS-350"/>
    <x v="17"/>
  </r>
  <r>
    <x v="24"/>
    <s v="Interflora"/>
    <s v="Cash"/>
    <s v="Flowers"/>
    <x v="25"/>
    <s v="A"/>
    <s v="PC"/>
    <s v="IS-345"/>
    <x v="18"/>
  </r>
  <r>
    <x v="25"/>
    <s v="Example (Pty) Ltd"/>
    <s v="Bank Statement"/>
    <s v="Petty Cash Reimbursement"/>
    <x v="13"/>
    <s v="E"/>
    <s v="B1"/>
    <s v="BS-399"/>
    <x v="20"/>
  </r>
  <r>
    <x v="25"/>
    <s v="Example (Pty) Ltd"/>
    <s v="Bank Statement"/>
    <s v="Petty Cash Reimbursement"/>
    <x v="15"/>
    <s v="E"/>
    <s v="PC"/>
    <s v="BS-399"/>
    <x v="20"/>
  </r>
  <r>
    <x v="26"/>
    <s v="IS Communications"/>
    <s v="Invoice EXP25"/>
    <s v="Internet Service Provider"/>
    <x v="1"/>
    <s v="A"/>
    <s v="B1"/>
    <s v="IS-380"/>
    <x v="27"/>
  </r>
  <r>
    <x v="27"/>
    <s v="EAG Brokers"/>
    <s v="Debit Order"/>
    <s v="Insurance"/>
    <x v="3"/>
    <s v="A"/>
    <s v="B1"/>
    <s v="IS-340"/>
    <x v="28"/>
  </r>
  <r>
    <x v="28"/>
    <s v="Capital Bank"/>
    <s v="Bank Statement"/>
    <s v="Service Fees"/>
    <x v="17"/>
    <s v="A"/>
    <s v="B1"/>
    <s v="IS-315"/>
    <x v="29"/>
  </r>
  <r>
    <x v="28"/>
    <s v="Capital Bank"/>
    <s v="Bank Statement"/>
    <s v="Service Fees"/>
    <x v="5"/>
    <s v="A"/>
    <s v="B2"/>
    <s v="IS-315"/>
    <x v="29"/>
  </r>
  <r>
    <x v="28"/>
    <s v="IAS Accountants"/>
    <s v="Invoice"/>
    <s v="Bookkeeping"/>
    <x v="6"/>
    <s v="A"/>
    <s v="B1"/>
    <s v="IS-305"/>
    <x v="30"/>
  </r>
  <r>
    <x v="29"/>
    <s v="Example (Pty) Ltd"/>
    <s v="Transfer"/>
    <s v="Inter Account Transfer"/>
    <x v="18"/>
    <s v="E"/>
    <s v="B2"/>
    <s v="BS-399"/>
    <x v="31"/>
  </r>
  <r>
    <x v="29"/>
    <s v="Example (Pty) Ltd"/>
    <s v="Transfer"/>
    <s v="Inter Account Transfer"/>
    <x v="19"/>
    <s v="E"/>
    <s v="B1"/>
    <s v="BS-399"/>
    <x v="31"/>
  </r>
  <r>
    <x v="30"/>
    <s v="Interflora"/>
    <s v="Cash"/>
    <s v="Flowers"/>
    <x v="26"/>
    <s v="A"/>
    <s v="PC"/>
    <s v="IS-345"/>
    <x v="32"/>
  </r>
  <r>
    <x v="31"/>
    <s v="Inland Revenue"/>
    <s v="Return"/>
    <s v="Sales Tax"/>
    <x v="27"/>
    <s v="E"/>
    <s v="B1"/>
    <s v="BS-600"/>
    <x v="33"/>
  </r>
  <r>
    <x v="32"/>
    <s v="Example (Pty) Ltd"/>
    <s v="Payroll"/>
    <s v="Salaries"/>
    <x v="19"/>
    <s v="E"/>
    <s v="B2"/>
    <s v="IS-365"/>
    <x v="34"/>
  </r>
  <r>
    <x v="32"/>
    <s v="HP Finance"/>
    <s v="Debit Order"/>
    <s v="Capital repayment"/>
    <x v="12"/>
    <s v="E"/>
    <s v="B1"/>
    <s v="BS-700"/>
    <x v="34"/>
  </r>
  <r>
    <x v="32"/>
    <s v="HP Finance"/>
    <s v="Debit Order"/>
    <s v="Interest paid"/>
    <x v="13"/>
    <s v="E"/>
    <s v="B1"/>
    <s v="IS-500"/>
    <x v="34"/>
  </r>
  <r>
    <x v="32"/>
    <s v="PR Properties"/>
    <s v="Debit Order"/>
    <s v="Rent"/>
    <x v="14"/>
    <s v="A"/>
    <s v="B1"/>
    <s v="IS-350"/>
    <x v="34"/>
  </r>
  <r>
    <x v="32"/>
    <s v="SA Airlines"/>
    <s v="SA11235"/>
    <s v="Travel"/>
    <x v="28"/>
    <s v="A"/>
    <s v="B1"/>
    <s v="IS-390"/>
    <x v="34"/>
  </r>
  <r>
    <x v="33"/>
    <s v="Example (Pty) Ltd"/>
    <s v="Bank Statement"/>
    <s v="Petty Cash Reimbursement"/>
    <x v="13"/>
    <s v="E"/>
    <s v="B1"/>
    <s v="BS-399"/>
    <x v="35"/>
  </r>
  <r>
    <x v="33"/>
    <s v="Example (Pty) Ltd"/>
    <s v="Bank Statement"/>
    <s v="Petty Cash Reimbursement"/>
    <x v="15"/>
    <s v="E"/>
    <s v="PC"/>
    <s v="BS-399"/>
    <x v="35"/>
  </r>
  <r>
    <x v="34"/>
    <s v="IS Communications"/>
    <s v="Invoice EXP26"/>
    <s v="Internet Service Provider"/>
    <x v="1"/>
    <s v="A"/>
    <s v="B1"/>
    <s v="IS-380"/>
    <x v="36"/>
  </r>
  <r>
    <x v="35"/>
    <s v="Waltons"/>
    <s v="Invoice"/>
    <s v="Stationery"/>
    <x v="29"/>
    <s v="A"/>
    <s v="B1"/>
    <s v="IS-370"/>
    <x v="37"/>
  </r>
  <r>
    <x v="36"/>
    <s v="EAG Brokers"/>
    <s v="Debit Order"/>
    <s v="Insurance"/>
    <x v="3"/>
    <s v="A"/>
    <s v="B1"/>
    <s v="IS-340"/>
    <x v="38"/>
  </r>
  <r>
    <x v="37"/>
    <s v="Capital Bank"/>
    <s v="Bank Statement"/>
    <s v="Service Fees"/>
    <x v="17"/>
    <s v="A"/>
    <s v="B1"/>
    <s v="IS-315"/>
    <x v="39"/>
  </r>
  <r>
    <x v="37"/>
    <s v="Capital Bank"/>
    <s v="Bank Statement"/>
    <s v="Service Fees"/>
    <x v="5"/>
    <s v="A"/>
    <s v="B2"/>
    <s v="IS-315"/>
    <x v="39"/>
  </r>
  <r>
    <x v="37"/>
    <s v="IAS Accountants"/>
    <s v="Invoice"/>
    <s v="Bookkeeping"/>
    <x v="6"/>
    <s v="A"/>
    <s v="B1"/>
    <s v="IS-305"/>
    <x v="40"/>
  </r>
  <r>
    <x v="38"/>
    <s v="Interflora"/>
    <s v="Cash"/>
    <s v="Flowers"/>
    <x v="30"/>
    <s v="A"/>
    <s v="PC"/>
    <s v="IS-345"/>
    <x v="41"/>
  </r>
  <r>
    <x v="39"/>
    <s v="GF Supplies"/>
    <s v="IN1181"/>
    <s v="Consumables"/>
    <x v="31"/>
    <s v="A"/>
    <s v="B1"/>
    <s v="IS-325"/>
    <x v="42"/>
  </r>
  <r>
    <x v="40"/>
    <s v="Example (Pty) Ltd"/>
    <s v="Transfer"/>
    <s v="Inter Account Transfer"/>
    <x v="18"/>
    <s v="E"/>
    <s v="B2"/>
    <s v="BS-399"/>
    <x v="43"/>
  </r>
  <r>
    <x v="40"/>
    <s v="Example (Pty) Ltd"/>
    <s v="Transfer"/>
    <s v="Inter Account Transfer"/>
    <x v="19"/>
    <s v="E"/>
    <s v="B1"/>
    <s v="BS-399"/>
    <x v="43"/>
  </r>
  <r>
    <x v="41"/>
    <s v="ACC Institute"/>
    <s v="M00321037"/>
    <s v="Annual Membership"/>
    <x v="32"/>
    <s v="A"/>
    <s v="B1"/>
    <s v="IS-375"/>
    <x v="44"/>
  </r>
  <r>
    <x v="42"/>
    <s v="Example (Pty) Ltd"/>
    <s v="Payroll"/>
    <s v="Salaries"/>
    <x v="19"/>
    <s v="E"/>
    <s v="B2"/>
    <s v="IS-365"/>
    <x v="45"/>
  </r>
  <r>
    <x v="42"/>
    <s v="HP Finance"/>
    <s v="Debit Order"/>
    <s v="Capital repayment"/>
    <x v="12"/>
    <s v="E"/>
    <s v="B1"/>
    <s v="BS-700"/>
    <x v="45"/>
  </r>
  <r>
    <x v="42"/>
    <s v="HP Finance"/>
    <s v="Debit Order"/>
    <s v="Interest paid"/>
    <x v="13"/>
    <s v="E"/>
    <s v="B1"/>
    <s v="IS-500"/>
    <x v="45"/>
  </r>
  <r>
    <x v="42"/>
    <s v="PR Properties"/>
    <s v="Debit Order"/>
    <s v="Rent"/>
    <x v="14"/>
    <s v="A"/>
    <s v="B1"/>
    <s v="IS-350"/>
    <x v="45"/>
  </r>
  <r>
    <x v="43"/>
    <s v="Example (Pty) Ltd"/>
    <s v="Bank Statement"/>
    <s v="Petty Cash Reimbursement"/>
    <x v="4"/>
    <s v="E"/>
    <s v="B1"/>
    <s v="BS-399"/>
    <x v="36"/>
  </r>
  <r>
    <x v="43"/>
    <s v="Example (Pty) Ltd"/>
    <s v="Bank Statement"/>
    <s v="Petty Cash Reimbursement"/>
    <x v="33"/>
    <s v="E"/>
    <s v="PC"/>
    <s v="BS-399"/>
    <x v="36"/>
  </r>
  <r>
    <x v="44"/>
    <s v="IS Communications"/>
    <s v="Invoice EXP27"/>
    <s v="Internet Service Provider"/>
    <x v="1"/>
    <s v="A"/>
    <s v="B1"/>
    <s v="IS-380"/>
    <x v="46"/>
  </r>
  <r>
    <x v="45"/>
    <s v="EAG Brokers"/>
    <s v="Debit Order"/>
    <s v="Insurance"/>
    <x v="3"/>
    <s v="A"/>
    <s v="B1"/>
    <s v="IS-340"/>
    <x v="47"/>
  </r>
  <r>
    <x v="46"/>
    <s v="Interflora"/>
    <s v="Cash"/>
    <s v="Flowers"/>
    <x v="34"/>
    <s v="A"/>
    <s v="PC"/>
    <s v="IS-345"/>
    <x v="48"/>
  </r>
  <r>
    <x v="47"/>
    <s v="XY Traders"/>
    <s v="Invoice 9987"/>
    <s v="Commission"/>
    <x v="35"/>
    <s v="A"/>
    <s v="B1"/>
    <s v="IS-320"/>
    <x v="49"/>
  </r>
  <r>
    <x v="48"/>
    <s v="Capital Bank"/>
    <s v="Bank Statement"/>
    <s v="Service Fees"/>
    <x v="17"/>
    <s v="A"/>
    <s v="B1"/>
    <s v="IS-315"/>
    <x v="50"/>
  </r>
  <r>
    <x v="48"/>
    <s v="Capital Bank"/>
    <s v="Bank Statement"/>
    <s v="Service Fees"/>
    <x v="5"/>
    <s v="A"/>
    <s v="B2"/>
    <s v="IS-315"/>
    <x v="50"/>
  </r>
  <r>
    <x v="48"/>
    <s v="IAS Accountants"/>
    <s v="Invoice"/>
    <s v="Bookkeeping"/>
    <x v="6"/>
    <s v="A"/>
    <s v="B1"/>
    <s v="IS-305"/>
    <x v="51"/>
  </r>
  <r>
    <x v="48"/>
    <s v="SA Airlines"/>
    <s v="SA11988"/>
    <s v="Travel"/>
    <x v="36"/>
    <s v="A"/>
    <s v="B1"/>
    <s v="IS-390"/>
    <x v="50"/>
  </r>
  <r>
    <x v="49"/>
    <s v="Example (Pty) Ltd"/>
    <s v="Transfer"/>
    <s v="Inter Account Transfer"/>
    <x v="18"/>
    <s v="E"/>
    <s v="B2"/>
    <s v="BS-399"/>
    <x v="52"/>
  </r>
  <r>
    <x v="49"/>
    <s v="Example (Pty) Ltd"/>
    <s v="Transfer"/>
    <s v="Inter Account Transfer"/>
    <x v="19"/>
    <s v="E"/>
    <s v="B1"/>
    <s v="BS-399"/>
    <x v="52"/>
  </r>
  <r>
    <x v="50"/>
    <s v="JSE Brokers"/>
    <s v="Remittance"/>
    <s v="Share investment"/>
    <x v="37"/>
    <s v="E"/>
    <s v="B1"/>
    <s v="BS-200"/>
    <x v="53"/>
  </r>
  <r>
    <x v="51"/>
    <s v="Inland Revenue"/>
    <s v="Return"/>
    <s v="Sales Tax"/>
    <x v="38"/>
    <s v="E"/>
    <s v="B1"/>
    <s v="BS-600"/>
    <x v="54"/>
  </r>
  <r>
    <x v="52"/>
    <s v="Example (Pty) Ltd"/>
    <s v="Payroll"/>
    <s v="Salaries"/>
    <x v="19"/>
    <s v="E"/>
    <s v="B2"/>
    <s v="IS-365"/>
    <x v="55"/>
  </r>
  <r>
    <x v="52"/>
    <s v="HP Finance"/>
    <s v="Debit Order"/>
    <s v="Capital repayment"/>
    <x v="12"/>
    <s v="E"/>
    <s v="B1"/>
    <s v="BS-700"/>
    <x v="55"/>
  </r>
  <r>
    <x v="52"/>
    <s v="HP Finance"/>
    <s v="Debit Order"/>
    <s v="Interest paid"/>
    <x v="13"/>
    <s v="E"/>
    <s v="B1"/>
    <s v="IS-500"/>
    <x v="55"/>
  </r>
  <r>
    <x v="52"/>
    <s v="PR Properties"/>
    <s v="Debit Order"/>
    <s v="Rent"/>
    <x v="14"/>
    <s v="A"/>
    <s v="B1"/>
    <s v="IS-350"/>
    <x v="55"/>
  </r>
  <r>
    <x v="53"/>
    <s v="Waltons"/>
    <s v="Invoice"/>
    <s v="Stationery"/>
    <x v="39"/>
    <s v="A"/>
    <s v="B1"/>
    <s v="IS-370"/>
    <x v="56"/>
  </r>
  <r>
    <x v="54"/>
    <s v="Example (Pty) Ltd"/>
    <s v="Bank Statement"/>
    <s v="Petty Cash Reimbursement"/>
    <x v="4"/>
    <s v="E"/>
    <s v="B1"/>
    <s v="BS-399"/>
    <x v="46"/>
  </r>
  <r>
    <x v="54"/>
    <s v="Example (Pty) Ltd"/>
    <s v="Bank Statement"/>
    <s v="Petty Cash Reimbursement"/>
    <x v="33"/>
    <s v="E"/>
    <s v="PC"/>
    <s v="BS-399"/>
    <x v="46"/>
  </r>
  <r>
    <x v="54"/>
    <s v="Inland Revenue"/>
    <s v="Return"/>
    <s v="Provisional Tax"/>
    <x v="40"/>
    <s v="E"/>
    <s v="B1"/>
    <s v="IS-600"/>
    <x v="46"/>
  </r>
  <r>
    <x v="55"/>
    <s v="IS Communications"/>
    <s v="Invoice EXP28"/>
    <s v="Internet Service Provider"/>
    <x v="1"/>
    <s v="A"/>
    <s v="B1"/>
    <s v="IS-380"/>
    <x v="57"/>
  </r>
  <r>
    <x v="56"/>
    <s v="EAG Brokers"/>
    <s v="Debit Order"/>
    <s v="Insurance"/>
    <x v="3"/>
    <s v="A"/>
    <s v="B1"/>
    <s v="IS-340"/>
    <x v="58"/>
  </r>
  <r>
    <x v="57"/>
    <s v="Training Inc"/>
    <s v="Invoice"/>
    <s v="Course"/>
    <x v="41"/>
    <s v="A"/>
    <s v="B1"/>
    <s v="IS-385"/>
    <x v="59"/>
  </r>
  <r>
    <x v="58"/>
    <s v="Capital Bank"/>
    <s v="Bank Statement"/>
    <s v="Service Fees"/>
    <x v="17"/>
    <s v="A"/>
    <s v="B1"/>
    <s v="IS-315"/>
    <x v="60"/>
  </r>
  <r>
    <x v="58"/>
    <s v="Capital Bank"/>
    <s v="Bank Statement"/>
    <s v="Service Fees"/>
    <x v="5"/>
    <s v="A"/>
    <s v="B2"/>
    <s v="IS-315"/>
    <x v="60"/>
  </r>
  <r>
    <x v="58"/>
    <s v="IAS Accountants"/>
    <s v="Invoice"/>
    <s v="Bookkeeping"/>
    <x v="6"/>
    <s v="A"/>
    <s v="B1"/>
    <s v="IS-305"/>
    <x v="61"/>
  </r>
  <r>
    <x v="59"/>
    <s v="Municipality"/>
    <s v="Statement"/>
    <s v="Rates"/>
    <x v="42"/>
    <s v="A"/>
    <s v="B1"/>
    <s v="IS-395"/>
    <x v="62"/>
  </r>
  <r>
    <x v="59"/>
    <s v="QA Attorneys"/>
    <s v="Invoice"/>
    <s v="Legal advice"/>
    <x v="43"/>
    <s v="A"/>
    <s v="B1"/>
    <s v="IS-360"/>
    <x v="62"/>
  </r>
  <r>
    <x v="60"/>
    <s v="Example (Pty) Ltd"/>
    <s v="Transfer"/>
    <s v="Inter Account Transfer"/>
    <x v="18"/>
    <s v="E"/>
    <s v="B2"/>
    <s v="BS-399"/>
    <x v="63"/>
  </r>
  <r>
    <x v="60"/>
    <s v="Example (Pty) Ltd"/>
    <s v="Transfer"/>
    <s v="Inter Account Transfer"/>
    <x v="19"/>
    <s v="E"/>
    <s v="B1"/>
    <s v="BS-399"/>
    <x v="63"/>
  </r>
  <r>
    <x v="61"/>
    <s v="Interflora"/>
    <s v="Cash"/>
    <s v="Flowers"/>
    <x v="7"/>
    <s v="A"/>
    <s v="PC"/>
    <s v="IS-345"/>
    <x v="64"/>
  </r>
  <r>
    <x v="62"/>
    <s v="XY Traders"/>
    <s v="Invoice11203"/>
    <s v="Commission"/>
    <x v="44"/>
    <s v="A"/>
    <s v="B1"/>
    <s v="IS-320"/>
    <x v="65"/>
  </r>
  <r>
    <x v="63"/>
    <s v="Example (Pty) Ltd"/>
    <s v="Payroll"/>
    <s v="Salaries"/>
    <x v="19"/>
    <s v="E"/>
    <s v="B2"/>
    <s v="IS-365"/>
    <x v="56"/>
  </r>
  <r>
    <x v="63"/>
    <s v="HP Finance"/>
    <s v="Debit Order"/>
    <s v="Capital repayment"/>
    <x v="12"/>
    <s v="E"/>
    <s v="B1"/>
    <s v="BS-700"/>
    <x v="56"/>
  </r>
  <r>
    <x v="63"/>
    <s v="HP Finance"/>
    <s v="Debit Order"/>
    <s v="Interest paid"/>
    <x v="13"/>
    <s v="E"/>
    <s v="B1"/>
    <s v="IS-500"/>
    <x v="56"/>
  </r>
  <r>
    <x v="63"/>
    <s v="PR Properties"/>
    <s v="Debit Order"/>
    <s v="Rent"/>
    <x v="14"/>
    <s v="A"/>
    <s v="B1"/>
    <s v="IS-350"/>
    <x v="56"/>
  </r>
  <r>
    <x v="64"/>
    <s v="Example (Pty) Ltd"/>
    <s v="Bank Statement"/>
    <s v="Petty Cash Reimbursement"/>
    <x v="13"/>
    <s v="E"/>
    <s v="B1"/>
    <s v="BS-399"/>
    <x v="66"/>
  </r>
  <r>
    <x v="64"/>
    <s v="Example (Pty) Ltd"/>
    <s v="Bank Statement"/>
    <s v="Petty Cash Reimbursement"/>
    <x v="15"/>
    <s v="E"/>
    <s v="PC"/>
    <s v="BS-399"/>
    <x v="66"/>
  </r>
  <r>
    <x v="65"/>
    <s v="IS Communications"/>
    <s v="Invoice EXP29"/>
    <s v="Internet Service Provider"/>
    <x v="1"/>
    <s v="A"/>
    <s v="B1"/>
    <s v="IS-380"/>
    <x v="67"/>
  </r>
  <r>
    <x v="66"/>
    <s v="GF Supplies"/>
    <s v="IN1185"/>
    <s v="Consumables"/>
    <x v="45"/>
    <s v="A"/>
    <s v="PC"/>
    <s v="IS-325"/>
    <x v="68"/>
  </r>
  <r>
    <x v="66"/>
    <s v="SA Airlines"/>
    <s v="SA12741"/>
    <s v="Travel"/>
    <x v="46"/>
    <s v="A"/>
    <s v="B1"/>
    <s v="IS-390"/>
    <x v="69"/>
  </r>
  <r>
    <x v="67"/>
    <s v="EAG Brokers"/>
    <s v="Debit Order"/>
    <s v="Insurance"/>
    <x v="3"/>
    <s v="A"/>
    <s v="B1"/>
    <s v="IS-340"/>
    <x v="70"/>
  </r>
  <r>
    <x v="68"/>
    <s v="Capital Bank"/>
    <s v="Bank Statement"/>
    <s v="Service Fees"/>
    <x v="17"/>
    <s v="A"/>
    <s v="B1"/>
    <s v="IS-315"/>
    <x v="71"/>
  </r>
  <r>
    <x v="68"/>
    <s v="Capital Bank"/>
    <s v="Bank Statement"/>
    <s v="Service Fees"/>
    <x v="5"/>
    <s v="A"/>
    <s v="B2"/>
    <s v="IS-315"/>
    <x v="71"/>
  </r>
  <r>
    <x v="68"/>
    <s v="IAS Accountants"/>
    <s v="Invoice"/>
    <s v="Bookkeeping"/>
    <x v="6"/>
    <s v="A"/>
    <s v="B1"/>
    <s v="IS-305"/>
    <x v="72"/>
  </r>
  <r>
    <x v="69"/>
    <s v="Example (Pty) Ltd"/>
    <s v="Transfer"/>
    <s v="Inter Account Transfer"/>
    <x v="18"/>
    <s v="E"/>
    <s v="B2"/>
    <s v="BS-399"/>
    <x v="73"/>
  </r>
  <r>
    <x v="69"/>
    <s v="Example (Pty) Ltd"/>
    <s v="Transfer"/>
    <s v="Inter Account Transfer"/>
    <x v="19"/>
    <s v="E"/>
    <s v="B1"/>
    <s v="BS-399"/>
    <x v="73"/>
  </r>
  <r>
    <x v="70"/>
    <s v="Waltons"/>
    <s v="Invoice"/>
    <s v="Stationery"/>
    <x v="47"/>
    <s v="A"/>
    <s v="B1"/>
    <s v="IS-370"/>
    <x v="74"/>
  </r>
  <r>
    <x v="71"/>
    <s v="Inland Revenue"/>
    <s v="Return"/>
    <s v="Sales Tax"/>
    <x v="48"/>
    <s v="E"/>
    <s v="B1"/>
    <s v="BS-600"/>
    <x v="75"/>
  </r>
  <r>
    <x v="72"/>
    <s v="Example (Pty) Ltd"/>
    <s v="Payroll"/>
    <s v="Salaries"/>
    <x v="19"/>
    <s v="E"/>
    <s v="B2"/>
    <s v="IS-365"/>
    <x v="76"/>
  </r>
  <r>
    <x v="72"/>
    <s v="HP Finance"/>
    <s v="Debit Order"/>
    <s v="Capital repayment"/>
    <x v="12"/>
    <s v="E"/>
    <s v="B1"/>
    <s v="BS-700"/>
    <x v="76"/>
  </r>
  <r>
    <x v="72"/>
    <s v="HP Finance"/>
    <s v="Debit Order"/>
    <s v="Interest paid"/>
    <x v="13"/>
    <s v="E"/>
    <s v="B1"/>
    <s v="IS-500"/>
    <x v="76"/>
  </r>
  <r>
    <x v="72"/>
    <s v="PR Properties"/>
    <s v="Debit Order"/>
    <s v="Rent"/>
    <x v="14"/>
    <s v="A"/>
    <s v="B1"/>
    <s v="IS-350"/>
    <x v="76"/>
  </r>
  <r>
    <x v="73"/>
    <s v="Interflora"/>
    <s v="Cash"/>
    <s v="Flowers"/>
    <x v="49"/>
    <s v="A"/>
    <s v="PC"/>
    <s v="IS-345"/>
    <x v="77"/>
  </r>
  <r>
    <x v="74"/>
    <s v="Example (Pty) Ltd"/>
    <s v="Bank Statement"/>
    <s v="Petty Cash Reimbursement"/>
    <x v="8"/>
    <s v="E"/>
    <s v="B1"/>
    <s v="BS-399"/>
    <x v="67"/>
  </r>
  <r>
    <x v="74"/>
    <s v="Example (Pty) Ltd"/>
    <s v="Bank Statement"/>
    <s v="Petty Cash Reimbursement"/>
    <x v="50"/>
    <s v="E"/>
    <s v="PC"/>
    <s v="BS-399"/>
    <x v="67"/>
  </r>
  <r>
    <x v="75"/>
    <s v="IS Communications"/>
    <s v="Invoice EXP30"/>
    <s v="Internet Service Provider"/>
    <x v="1"/>
    <s v="A"/>
    <s v="B1"/>
    <s v="IS-380"/>
    <x v="78"/>
  </r>
  <r>
    <x v="76"/>
    <s v="EAG Brokers"/>
    <s v="Debit Order"/>
    <s v="Insurance"/>
    <x v="3"/>
    <s v="A"/>
    <s v="B1"/>
    <s v="IS-340"/>
    <x v="79"/>
  </r>
  <r>
    <x v="76"/>
    <s v="XY Traders"/>
    <s v="Invoice 12987"/>
    <s v="Commission"/>
    <x v="24"/>
    <s v="A"/>
    <s v="B1"/>
    <s v="IS-320"/>
    <x v="80"/>
  </r>
  <r>
    <x v="77"/>
    <s v="Capital Bank"/>
    <s v="Bank Statement"/>
    <s v="Service Fees"/>
    <x v="17"/>
    <s v="A"/>
    <s v="B1"/>
    <s v="IS-315"/>
    <x v="81"/>
  </r>
  <r>
    <x v="77"/>
    <s v="Capital Bank"/>
    <s v="Bank Statement"/>
    <s v="Service Fees"/>
    <x v="5"/>
    <s v="A"/>
    <s v="B2"/>
    <s v="IS-315"/>
    <x v="81"/>
  </r>
  <r>
    <x v="77"/>
    <s v="IAS Accountants"/>
    <s v="Invoice"/>
    <s v="Bookkeeping"/>
    <x v="6"/>
    <s v="A"/>
    <s v="B1"/>
    <s v="IS-305"/>
    <x v="82"/>
  </r>
  <r>
    <x v="78"/>
    <s v="Interflora"/>
    <s v="Cash"/>
    <s v="Flowers"/>
    <x v="51"/>
    <s v="A"/>
    <s v="PC"/>
    <s v="IS-345"/>
    <x v="83"/>
  </r>
  <r>
    <x v="79"/>
    <s v="Example (Pty) Ltd"/>
    <s v="Transfer"/>
    <s v="Inter Account Transfer"/>
    <x v="18"/>
    <s v="E"/>
    <s v="B2"/>
    <s v="BS-399"/>
    <x v="84"/>
  </r>
  <r>
    <x v="79"/>
    <s v="Example (Pty) Ltd"/>
    <s v="Transfer"/>
    <s v="Inter Account Transfer"/>
    <x v="19"/>
    <s v="E"/>
    <s v="B1"/>
    <s v="BS-399"/>
    <x v="84"/>
  </r>
  <r>
    <x v="80"/>
    <s v="Example (Pty) Ltd"/>
    <s v="Payroll"/>
    <s v="Salaries"/>
    <x v="19"/>
    <s v="E"/>
    <s v="B2"/>
    <s v="IS-365"/>
    <x v="85"/>
  </r>
  <r>
    <x v="80"/>
    <s v="HP Finance"/>
    <s v="Debit Order"/>
    <s v="Capital repayment"/>
    <x v="12"/>
    <s v="E"/>
    <s v="B1"/>
    <s v="BS-700"/>
    <x v="85"/>
  </r>
  <r>
    <x v="80"/>
    <s v="HP Finance"/>
    <s v="Debit Order"/>
    <s v="Interest paid"/>
    <x v="13"/>
    <s v="E"/>
    <s v="B1"/>
    <s v="IS-500"/>
    <x v="85"/>
  </r>
  <r>
    <x v="80"/>
    <s v="PR Properties"/>
    <s v="Debit Order"/>
    <s v="Rent"/>
    <x v="14"/>
    <s v="A"/>
    <s v="B1"/>
    <s v="IS-350"/>
    <x v="85"/>
  </r>
  <r>
    <x v="81"/>
    <s v="Example (Pty) Ltd"/>
    <s v="Bank Statement"/>
    <s v="Petty Cash Reimbursement"/>
    <x v="52"/>
    <s v="E"/>
    <s v="B1"/>
    <s v="BS-399"/>
    <x v="86"/>
  </r>
  <r>
    <x v="81"/>
    <s v="Example (Pty) Ltd"/>
    <s v="Bank Statement"/>
    <s v="Petty Cash Reimbursement"/>
    <x v="53"/>
    <s v="E"/>
    <s v="PC"/>
    <s v="BS-399"/>
    <x v="86"/>
  </r>
  <r>
    <x v="82"/>
    <s v="IS Communications"/>
    <s v="Invoice EXP31"/>
    <s v="Internet Service Provider"/>
    <x v="1"/>
    <s v="A"/>
    <s v="B1"/>
    <s v="IS-380"/>
    <x v="87"/>
  </r>
  <r>
    <x v="83"/>
    <s v="EAG Brokers"/>
    <s v="Debit Order"/>
    <s v="Insurance"/>
    <x v="3"/>
    <s v="A"/>
    <s v="B1"/>
    <s v="IS-340"/>
    <x v="80"/>
  </r>
  <r>
    <x v="84"/>
    <s v="Interflora"/>
    <s v="Cash"/>
    <s v="Flowers"/>
    <x v="54"/>
    <s v="A"/>
    <s v="PC"/>
    <s v="IS-345"/>
    <x v="88"/>
  </r>
  <r>
    <x v="85"/>
    <s v="Capital Bank"/>
    <s v="Bank Statement"/>
    <s v="Service Fees"/>
    <x v="17"/>
    <s v="A"/>
    <s v="B1"/>
    <s v="IS-315"/>
    <x v="89"/>
  </r>
  <r>
    <x v="85"/>
    <s v="Capital Bank"/>
    <s v="Bank Statement"/>
    <s v="Service Fees"/>
    <x v="5"/>
    <s v="A"/>
    <s v="B2"/>
    <s v="IS-315"/>
    <x v="89"/>
  </r>
  <r>
    <x v="85"/>
    <s v="IAS Accountants"/>
    <s v="Invoice"/>
    <s v="Bookkeeping"/>
    <x v="6"/>
    <s v="A"/>
    <s v="B1"/>
    <s v="IS-305"/>
    <x v="90"/>
  </r>
  <r>
    <x v="86"/>
    <s v="Newscorp"/>
    <s v="M00353051"/>
    <s v="Subscriptions"/>
    <x v="55"/>
    <s v="A"/>
    <s v="B1"/>
    <s v="IS-375"/>
    <x v="91"/>
  </r>
  <r>
    <x v="86"/>
    <s v="Waltons"/>
    <s v="Invoice"/>
    <s v="Stationery"/>
    <x v="56"/>
    <s v="A"/>
    <s v="B1"/>
    <s v="IS-370"/>
    <x v="91"/>
  </r>
  <r>
    <x v="86"/>
    <s v="XY Traders"/>
    <s v="Invoice 13432"/>
    <s v="Commission"/>
    <x v="57"/>
    <s v="A"/>
    <s v="B1"/>
    <s v="IS-320"/>
    <x v="91"/>
  </r>
  <r>
    <x v="87"/>
    <s v="Example (Pty) Ltd"/>
    <s v="Transfer"/>
    <s v="Inter Account Transfer"/>
    <x v="18"/>
    <s v="E"/>
    <s v="B2"/>
    <s v="BS-399"/>
    <x v="92"/>
  </r>
  <r>
    <x v="87"/>
    <s v="Example (Pty) Ltd"/>
    <s v="Transfer"/>
    <s v="Inter Account Transfer"/>
    <x v="19"/>
    <s v="E"/>
    <s v="B1"/>
    <s v="BS-399"/>
    <x v="92"/>
  </r>
  <r>
    <x v="88"/>
    <s v="GF Supplies"/>
    <s v="IN1192"/>
    <s v="Consumables"/>
    <x v="58"/>
    <s v="A"/>
    <s v="PC"/>
    <s v="IS-325"/>
    <x v="93"/>
  </r>
  <r>
    <x v="89"/>
    <s v="Inland Revenue"/>
    <s v="Return"/>
    <s v="Sales Tax"/>
    <x v="59"/>
    <s v="E"/>
    <s v="B1"/>
    <s v="BS-600"/>
    <x v="94"/>
  </r>
  <r>
    <x v="90"/>
    <s v="Example (Pty) Ltd"/>
    <s v="Payroll"/>
    <s v="Salaries"/>
    <x v="19"/>
    <s v="E"/>
    <s v="B2"/>
    <s v="IS-365"/>
    <x v="95"/>
  </r>
  <r>
    <x v="90"/>
    <s v="HP Finance"/>
    <s v="Debit Order"/>
    <s v="Capital repayment"/>
    <x v="12"/>
    <s v="E"/>
    <s v="B1"/>
    <s v="BS-700"/>
    <x v="95"/>
  </r>
  <r>
    <x v="90"/>
    <s v="HP Finance"/>
    <s v="Debit Order"/>
    <s v="Interest paid"/>
    <x v="13"/>
    <s v="E"/>
    <s v="B1"/>
    <s v="IS-500"/>
    <x v="95"/>
  </r>
  <r>
    <x v="90"/>
    <s v="PR Properties"/>
    <s v="Debit Order"/>
    <s v="Rent"/>
    <x v="14"/>
    <s v="A"/>
    <s v="B1"/>
    <s v="IS-350"/>
    <x v="95"/>
  </r>
  <r>
    <x v="91"/>
    <s v="Example (Pty) Ltd"/>
    <s v="Bank Statement"/>
    <s v="Petty Cash Reimbursement"/>
    <x v="13"/>
    <s v="E"/>
    <s v="B1"/>
    <s v="BS-399"/>
    <x v="87"/>
  </r>
  <r>
    <x v="91"/>
    <s v="Example (Pty) Ltd"/>
    <s v="Bank Statement"/>
    <s v="Petty Cash Reimbursement"/>
    <x v="15"/>
    <s v="E"/>
    <s v="PC"/>
    <s v="BS-399"/>
    <x v="87"/>
  </r>
  <r>
    <x v="92"/>
    <s v="IS Communications"/>
    <s v="Invoice EXP32"/>
    <s v="Internet Service Provider"/>
    <x v="1"/>
    <s v="A"/>
    <s v="B1"/>
    <s v="IS-380"/>
    <x v="96"/>
  </r>
  <r>
    <x v="93"/>
    <s v="EAG Brokers"/>
    <s v="Debit Order"/>
    <s v="Insurance"/>
    <x v="3"/>
    <s v="A"/>
    <s v="B1"/>
    <s v="IS-340"/>
    <x v="97"/>
  </r>
  <r>
    <x v="94"/>
    <s v="Capital Bank"/>
    <s v="Bank Statement"/>
    <s v="Service Fees"/>
    <x v="17"/>
    <s v="A"/>
    <s v="B1"/>
    <s v="IS-315"/>
    <x v="98"/>
  </r>
  <r>
    <x v="94"/>
    <s v="Capital Bank"/>
    <s v="Bank Statement"/>
    <s v="Service Fees"/>
    <x v="5"/>
    <s v="A"/>
    <s v="B2"/>
    <s v="IS-315"/>
    <x v="98"/>
  </r>
  <r>
    <x v="94"/>
    <s v="IAS Accountants"/>
    <s v="Invoice"/>
    <s v="Bookkeeping"/>
    <x v="6"/>
    <s v="A"/>
    <s v="B1"/>
    <s v="IS-305"/>
    <x v="99"/>
  </r>
  <r>
    <x v="95"/>
    <s v="Interflora"/>
    <s v="Cash"/>
    <s v="Flowers"/>
    <x v="60"/>
    <s v="A"/>
    <s v="PC"/>
    <s v="IS-345"/>
    <x v="91"/>
  </r>
  <r>
    <x v="96"/>
    <s v="Example (Pty) Ltd"/>
    <s v="Transfer"/>
    <s v="Inter Account Transfer"/>
    <x v="18"/>
    <s v="E"/>
    <s v="B2"/>
    <s v="BS-399"/>
    <x v="100"/>
  </r>
  <r>
    <x v="96"/>
    <s v="Example (Pty) Ltd"/>
    <s v="Transfer"/>
    <s v="Inter Account Transfer"/>
    <x v="19"/>
    <s v="E"/>
    <s v="B1"/>
    <s v="BS-399"/>
    <x v="100"/>
  </r>
  <r>
    <x v="97"/>
    <s v="Example (Pty) Ltd"/>
    <s v="Payroll"/>
    <s v="Salaries"/>
    <x v="19"/>
    <s v="E"/>
    <s v="B2"/>
    <s v="IS-365"/>
    <x v="101"/>
  </r>
  <r>
    <x v="97"/>
    <s v="HP Finance"/>
    <s v="Debit Order"/>
    <s v="Capital repayment"/>
    <x v="12"/>
    <s v="E"/>
    <s v="B1"/>
    <s v="BS-700"/>
    <x v="101"/>
  </r>
  <r>
    <x v="97"/>
    <s v="HP Finance"/>
    <s v="Debit Order"/>
    <s v="Interest paid"/>
    <x v="13"/>
    <s v="E"/>
    <s v="B1"/>
    <s v="IS-500"/>
    <x v="101"/>
  </r>
  <r>
    <x v="97"/>
    <s v="PR Properties"/>
    <s v="Debit Order"/>
    <s v="Rent"/>
    <x v="14"/>
    <s v="A"/>
    <s v="B1"/>
    <s v="IS-350"/>
    <x v="101"/>
  </r>
  <r>
    <x v="97"/>
    <s v="Training Inc"/>
    <s v="Invoice"/>
    <s v="Training"/>
    <x v="61"/>
    <s v="A"/>
    <s v="B1"/>
    <s v="IS-385"/>
    <x v="96"/>
  </r>
  <r>
    <x v="98"/>
    <s v="XY Traders"/>
    <s v="Invoice 14278"/>
    <s v="Commission"/>
    <x v="62"/>
    <s v="A"/>
    <s v="B1"/>
    <s v="IS-320"/>
    <x v="102"/>
  </r>
  <r>
    <x v="99"/>
    <s v="Example (Pty) Ltd"/>
    <s v="Bank Statement"/>
    <s v="Petty Cash Reimbursement"/>
    <x v="52"/>
    <s v="E"/>
    <s v="B1"/>
    <s v="BS-399"/>
    <x v="96"/>
  </r>
  <r>
    <x v="99"/>
    <s v="Example (Pty) Ltd"/>
    <s v="Bank Statement"/>
    <s v="Petty Cash Reimbursement"/>
    <x v="53"/>
    <s v="E"/>
    <s v="PC"/>
    <s v="BS-399"/>
    <x v="96"/>
  </r>
  <r>
    <x v="100"/>
    <s v="IS Communications"/>
    <s v="Invoice EXP33"/>
    <s v="Internet Service Provider"/>
    <x v="1"/>
    <s v="A"/>
    <s v="B1"/>
    <s v="IS-380"/>
    <x v="103"/>
  </r>
  <r>
    <x v="101"/>
    <s v="EAG Brokers"/>
    <s v="Debit Order"/>
    <s v="Insurance"/>
    <x v="3"/>
    <s v="A"/>
    <s v="B1"/>
    <s v="IS-340"/>
    <x v="104"/>
  </r>
  <r>
    <x v="102"/>
    <s v="Waltons"/>
    <s v="Invoice"/>
    <s v="Stationery"/>
    <x v="47"/>
    <s v="A"/>
    <s v="B1"/>
    <s v="IS-370"/>
    <x v="103"/>
  </r>
  <r>
    <x v="103"/>
    <s v="Capital Bank"/>
    <s v="Bank Statement"/>
    <s v="Service Fees"/>
    <x v="17"/>
    <s v="A"/>
    <s v="B1"/>
    <s v="IS-315"/>
    <x v="105"/>
  </r>
  <r>
    <x v="103"/>
    <s v="Capital Bank"/>
    <s v="Bank Statement"/>
    <s v="Service Fees"/>
    <x v="5"/>
    <s v="A"/>
    <s v="B2"/>
    <s v="IS-315"/>
    <x v="105"/>
  </r>
  <r>
    <x v="103"/>
    <s v="IAS Accountants"/>
    <s v="Invoice"/>
    <s v="Bookkeeping"/>
    <x v="6"/>
    <s v="A"/>
    <s v="B1"/>
    <s v="IS-305"/>
    <x v="103"/>
  </r>
  <r>
    <x v="104"/>
    <s v="Example (Pty) Ltd"/>
    <s v="Transfer"/>
    <s v="Inter Account Transfer"/>
    <x v="18"/>
    <s v="E"/>
    <s v="B2"/>
    <s v="BS-399"/>
    <x v="106"/>
  </r>
  <r>
    <x v="104"/>
    <s v="Example (Pty) Ltd"/>
    <s v="Transfer"/>
    <s v="Inter Account Transfer"/>
    <x v="19"/>
    <s v="E"/>
    <s v="B1"/>
    <s v="BS-399"/>
    <x v="106"/>
  </r>
  <r>
    <x v="105"/>
    <s v="Inland Revenue"/>
    <s v="Return"/>
    <s v="Sales Tax"/>
    <x v="63"/>
    <s v="E"/>
    <s v="B1"/>
    <s v="BS-600"/>
    <x v="107"/>
  </r>
  <r>
    <x v="105"/>
    <s v="Interflora"/>
    <s v="Cash"/>
    <s v="Flowers"/>
    <x v="64"/>
    <s v="A"/>
    <s v="PC"/>
    <s v="IS-345"/>
    <x v="107"/>
  </r>
  <r>
    <x v="106"/>
    <s v="DF Equipment"/>
    <s v="Invoice"/>
    <s v="Office equipment"/>
    <x v="65"/>
    <s v="A"/>
    <s v="B1"/>
    <s v="BS-100"/>
    <x v="103"/>
  </r>
  <r>
    <x v="106"/>
    <s v="Example (Pty) Ltd"/>
    <s v="Payroll"/>
    <s v="Salaries"/>
    <x v="19"/>
    <s v="E"/>
    <s v="B2"/>
    <s v="IS-365"/>
    <x v="108"/>
  </r>
  <r>
    <x v="106"/>
    <s v="HP Finance"/>
    <s v="Debit Order"/>
    <s v="Capital repayment"/>
    <x v="12"/>
    <s v="E"/>
    <s v="B1"/>
    <s v="BS-700"/>
    <x v="108"/>
  </r>
  <r>
    <x v="106"/>
    <s v="HP Finance"/>
    <s v="Debit Order"/>
    <s v="Interest paid"/>
    <x v="13"/>
    <s v="E"/>
    <s v="B1"/>
    <s v="IS-500"/>
    <x v="108"/>
  </r>
  <r>
    <x v="106"/>
    <s v="PR Properties"/>
    <s v="Debit Order"/>
    <s v="Rent"/>
    <x v="14"/>
    <s v="A"/>
    <s v="B1"/>
    <s v="IS-350"/>
    <x v="108"/>
  </r>
  <r>
    <x v="107"/>
    <s v="Example (Pty) Ltd"/>
    <s v="Bank Statement"/>
    <s v="Petty Cash Reimbursement"/>
    <x v="66"/>
    <s v="E"/>
    <s v="B1"/>
    <s v="BS-399"/>
    <x v="109"/>
  </r>
  <r>
    <x v="107"/>
    <s v="Example (Pty) Ltd"/>
    <s v="Bank Statement"/>
    <s v="Petty Cash Reimbursement"/>
    <x v="67"/>
    <s v="E"/>
    <s v="PC"/>
    <s v="BS-399"/>
    <x v="109"/>
  </r>
  <r>
    <x v="107"/>
    <s v="Inland Revenue"/>
    <s v="Return"/>
    <s v="Provisional Tax"/>
    <x v="68"/>
    <s v="E"/>
    <s v="B1"/>
    <s v="IS-600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5C8D8-21D1-4069-8EC8-69AC27A1A547}" name="PivotTable1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6">
    <field x="10"/>
    <field x="9"/>
    <field x="12"/>
    <field x="11"/>
    <field x="8"/>
    <field x="0"/>
  </rowFields>
  <rowItems count="7">
    <i>
      <x v="2"/>
    </i>
    <i r="1">
      <x v="1"/>
    </i>
    <i r="2">
      <x v="1"/>
    </i>
    <i r="3">
      <x v="4"/>
    </i>
    <i r="2">
      <x v="2"/>
    </i>
    <i r="3">
      <x v="1"/>
    </i>
    <i t="grand">
      <x/>
    </i>
  </rowItems>
  <colItems count="1">
    <i/>
  </colItems>
  <dataFields count="1">
    <dataField name="Sum of Tax Inclusive Amount" fld="4" baseField="0" baseItem="0" numFmtId="164"/>
  </dataFields>
  <formats count="8"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0" type="button" dataOnly="0" labelOnly="1" outline="0" axis="axisRow" fieldPosition="0"/>
    </format>
    <format dxfId="39">
      <pivotArea dataOnly="0" labelOnly="1" fieldPosition="0">
        <references count="1">
          <reference field="10" count="1">
            <x v="2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55F5E-B9D8-4DF9-A960-BB387BDDBE7A}" name="PivotTable20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6"/>
    <field x="10"/>
    <field x="9"/>
    <field x="8"/>
  </rowFields>
  <rowItems count="11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Items count="1">
    <i/>
  </colItems>
  <dataFields count="1">
    <dataField name="Sum of Tax Inclusive Amoun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1BE3D-0D52-417A-A2BD-3FBFED2F3A86}" name="Table1" displayName="Table1" ref="A2:I210" totalsRowShown="0" headerRowDxfId="44" dataDxfId="45" headerRowBorderDxfId="55" tableBorderDxfId="56">
  <autoFilter ref="A2:I210" xr:uid="{1B91BE3D-0D52-417A-A2BD-3FBFED2F3A86}"/>
  <tableColumns count="9">
    <tableColumn id="1" xr3:uid="{27CD14CA-36F6-40B7-B9C8-6D3FAFFF086A}" name="Document Date" dataDxfId="54"/>
    <tableColumn id="2" xr3:uid="{D59905B6-09C7-45F0-AF80-80B5AAF3549C}" name="Supplier" dataDxfId="53"/>
    <tableColumn id="3" xr3:uid="{25477385-F404-4D4F-8CE7-783A22C21544}" name="Reference" dataDxfId="52"/>
    <tableColumn id="4" xr3:uid="{C8EF2CEC-9957-484B-A8B8-45DBBE478A0D}" name="Description" dataDxfId="51"/>
    <tableColumn id="5" xr3:uid="{E33657D3-3B6D-4763-B6AA-C5C8F6B59AE1}" name="Tax Inclusive Amount" dataDxfId="50" dataCellStyle="Comma"/>
    <tableColumn id="6" xr3:uid="{D12EB09A-3398-4EEF-A66F-5502A7B61397}" name="Column1" dataDxfId="49"/>
    <tableColumn id="7" xr3:uid="{FC60EF83-5228-4B0D-99BC-96D3FE4E37E7}" name="Bank Code" dataDxfId="48"/>
    <tableColumn id="8" xr3:uid="{2A43A4B8-91D9-4AA0-8182-7AC053A26590}" name="Account Code" dataDxfId="47"/>
    <tableColumn id="9" xr3:uid="{1D9E984F-482B-44F9-9F8D-C10849E16EA3}" name="Payment Date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7B85-917C-4BAD-8FF9-B560CACB01BE}">
  <dimension ref="A3:B10"/>
  <sheetViews>
    <sheetView tabSelected="1" workbookViewId="0">
      <selection activeCell="P15" sqref="P15"/>
    </sheetView>
  </sheetViews>
  <sheetFormatPr defaultRowHeight="14.5" x14ac:dyDescent="0.35"/>
  <cols>
    <col min="1" max="1" width="12.36328125" bestFit="1" customWidth="1"/>
    <col min="2" max="2" width="16.6328125" customWidth="1"/>
  </cols>
  <sheetData>
    <row r="3" spans="1:2" ht="29" x14ac:dyDescent="0.35">
      <c r="A3" s="23" t="s">
        <v>165</v>
      </c>
      <c r="B3" s="31" t="s">
        <v>173</v>
      </c>
    </row>
    <row r="4" spans="1:2" x14ac:dyDescent="0.35">
      <c r="A4" s="24" t="s">
        <v>172</v>
      </c>
      <c r="B4" s="25">
        <v>64965.25</v>
      </c>
    </row>
    <row r="5" spans="1:2" x14ac:dyDescent="0.35">
      <c r="A5" s="28" t="s">
        <v>170</v>
      </c>
      <c r="B5" s="25">
        <v>64965.25</v>
      </c>
    </row>
    <row r="6" spans="1:2" x14ac:dyDescent="0.35">
      <c r="A6" s="29" t="s">
        <v>169</v>
      </c>
      <c r="B6" s="25">
        <v>2453</v>
      </c>
    </row>
    <row r="7" spans="1:2" ht="29" x14ac:dyDescent="0.35">
      <c r="A7" s="30" t="s">
        <v>171</v>
      </c>
      <c r="B7" s="25">
        <v>2453</v>
      </c>
    </row>
    <row r="8" spans="1:2" x14ac:dyDescent="0.35">
      <c r="A8" s="29" t="s">
        <v>172</v>
      </c>
      <c r="B8" s="25">
        <v>62512.25</v>
      </c>
    </row>
    <row r="9" spans="1:2" ht="29" x14ac:dyDescent="0.35">
      <c r="A9" s="30" t="s">
        <v>170</v>
      </c>
      <c r="B9" s="25">
        <v>62512.25</v>
      </c>
    </row>
    <row r="10" spans="1:2" x14ac:dyDescent="0.35">
      <c r="A10" s="24" t="s">
        <v>166</v>
      </c>
      <c r="B10" s="25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4926-7636-467D-9845-684287E33BF8}">
  <dimension ref="A3:B14"/>
  <sheetViews>
    <sheetView workbookViewId="0">
      <selection activeCell="B4" sqref="B4:B13"/>
    </sheetView>
  </sheetViews>
  <sheetFormatPr defaultRowHeight="14.5" x14ac:dyDescent="0.35"/>
  <cols>
    <col min="1" max="1" width="13.26953125" bestFit="1" customWidth="1"/>
    <col min="2" max="2" width="25.26953125" bestFit="1" customWidth="1"/>
  </cols>
  <sheetData>
    <row r="3" spans="1:2" x14ac:dyDescent="0.35">
      <c r="A3" s="14" t="s">
        <v>165</v>
      </c>
      <c r="B3" t="s">
        <v>173</v>
      </c>
    </row>
    <row r="4" spans="1:2" x14ac:dyDescent="0.35">
      <c r="A4" s="15" t="s">
        <v>13</v>
      </c>
      <c r="B4" s="16">
        <v>433321.73</v>
      </c>
    </row>
    <row r="5" spans="1:2" x14ac:dyDescent="0.35">
      <c r="A5" s="21" t="s">
        <v>168</v>
      </c>
      <c r="B5" s="16">
        <v>11468</v>
      </c>
    </row>
    <row r="6" spans="1:2" x14ac:dyDescent="0.35">
      <c r="A6" s="21" t="s">
        <v>169</v>
      </c>
      <c r="B6" s="16">
        <v>356959.48</v>
      </c>
    </row>
    <row r="7" spans="1:2" x14ac:dyDescent="0.35">
      <c r="A7" s="21" t="s">
        <v>172</v>
      </c>
      <c r="B7" s="16">
        <v>64894.25</v>
      </c>
    </row>
    <row r="8" spans="1:2" x14ac:dyDescent="0.35">
      <c r="A8" s="15" t="s">
        <v>31</v>
      </c>
      <c r="B8" s="16">
        <v>-1580</v>
      </c>
    </row>
    <row r="9" spans="1:2" x14ac:dyDescent="0.35">
      <c r="A9" s="21" t="s">
        <v>169</v>
      </c>
      <c r="B9" s="16">
        <v>-1650</v>
      </c>
    </row>
    <row r="10" spans="1:2" x14ac:dyDescent="0.35">
      <c r="A10" s="21" t="s">
        <v>172</v>
      </c>
      <c r="B10" s="16">
        <v>70</v>
      </c>
    </row>
    <row r="11" spans="1:2" x14ac:dyDescent="0.35">
      <c r="A11" s="15" t="s">
        <v>39</v>
      </c>
      <c r="B11" s="16">
        <v>-1</v>
      </c>
    </row>
    <row r="12" spans="1:2" x14ac:dyDescent="0.35">
      <c r="A12" s="21" t="s">
        <v>169</v>
      </c>
      <c r="B12" s="16">
        <v>-2</v>
      </c>
    </row>
    <row r="13" spans="1:2" x14ac:dyDescent="0.35">
      <c r="A13" s="21" t="s">
        <v>172</v>
      </c>
      <c r="B13" s="16">
        <v>1</v>
      </c>
    </row>
    <row r="14" spans="1:2" x14ac:dyDescent="0.35">
      <c r="A14" s="15" t="s">
        <v>166</v>
      </c>
      <c r="B14" s="16">
        <v>431740.73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B191" workbookViewId="0">
      <selection activeCell="A2" sqref="A2:I210"/>
    </sheetView>
  </sheetViews>
  <sheetFormatPr defaultColWidth="9.1796875" defaultRowHeight="15.5" x14ac:dyDescent="0.35"/>
  <cols>
    <col min="1" max="1" width="18.7265625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17" t="s">
        <v>1</v>
      </c>
      <c r="B2" s="18" t="s">
        <v>2</v>
      </c>
      <c r="C2" s="18" t="s">
        <v>3</v>
      </c>
      <c r="D2" s="18" t="s">
        <v>4</v>
      </c>
      <c r="E2" s="19" t="s">
        <v>5</v>
      </c>
      <c r="F2" s="20" t="s">
        <v>167</v>
      </c>
      <c r="G2" s="20" t="s">
        <v>6</v>
      </c>
      <c r="H2" s="20" t="s">
        <v>7</v>
      </c>
      <c r="I2" s="20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393F-69D6-417B-9831-2588C4EBD7A5}">
  <dimension ref="A1:E21"/>
  <sheetViews>
    <sheetView workbookViewId="0">
      <selection activeCell="D21" sqref="D21"/>
    </sheetView>
  </sheetViews>
  <sheetFormatPr defaultRowHeight="14.5" x14ac:dyDescent="0.35"/>
  <cols>
    <col min="2" max="2" width="12.6328125" bestFit="1" customWidth="1"/>
    <col min="3" max="3" width="3.90625" bestFit="1" customWidth="1"/>
    <col min="4" max="4" width="5.90625" bestFit="1" customWidth="1"/>
    <col min="5" max="5" width="5" bestFit="1" customWidth="1"/>
  </cols>
  <sheetData>
    <row r="1" spans="1:5" x14ac:dyDescent="0.35">
      <c r="A1" t="s">
        <v>145</v>
      </c>
    </row>
    <row r="3" spans="1:5" x14ac:dyDescent="0.35">
      <c r="B3" t="s">
        <v>129</v>
      </c>
      <c r="C3" t="s">
        <v>130</v>
      </c>
      <c r="D3" t="s">
        <v>131</v>
      </c>
      <c r="E3" t="s">
        <v>132</v>
      </c>
    </row>
    <row r="4" spans="1:5" x14ac:dyDescent="0.35">
      <c r="B4" t="s">
        <v>133</v>
      </c>
      <c r="C4">
        <v>12</v>
      </c>
      <c r="D4">
        <v>85</v>
      </c>
      <c r="E4" t="s">
        <v>144</v>
      </c>
    </row>
    <row r="5" spans="1:5" x14ac:dyDescent="0.35">
      <c r="B5" t="s">
        <v>134</v>
      </c>
      <c r="C5">
        <v>11</v>
      </c>
      <c r="D5">
        <v>72</v>
      </c>
      <c r="E5" t="s">
        <v>144</v>
      </c>
    </row>
    <row r="6" spans="1:5" x14ac:dyDescent="0.35">
      <c r="B6" t="s">
        <v>135</v>
      </c>
      <c r="C6">
        <v>13</v>
      </c>
      <c r="D6">
        <v>60</v>
      </c>
      <c r="E6" t="s">
        <v>144</v>
      </c>
    </row>
    <row r="7" spans="1:5" x14ac:dyDescent="0.35">
      <c r="B7" t="s">
        <v>136</v>
      </c>
      <c r="C7">
        <v>12</v>
      </c>
      <c r="D7">
        <v>95</v>
      </c>
      <c r="E7" t="s">
        <v>144</v>
      </c>
    </row>
    <row r="8" spans="1:5" x14ac:dyDescent="0.35">
      <c r="B8" t="s">
        <v>137</v>
      </c>
      <c r="C8">
        <v>14</v>
      </c>
      <c r="D8">
        <v>88</v>
      </c>
      <c r="E8" t="s">
        <v>144</v>
      </c>
    </row>
    <row r="9" spans="1:5" x14ac:dyDescent="0.35">
      <c r="B9" t="s">
        <v>138</v>
      </c>
      <c r="C9">
        <v>12</v>
      </c>
      <c r="D9">
        <v>99</v>
      </c>
      <c r="E9" t="s">
        <v>144</v>
      </c>
    </row>
    <row r="10" spans="1:5" x14ac:dyDescent="0.35">
      <c r="B10" t="s">
        <v>139</v>
      </c>
      <c r="C10">
        <v>11</v>
      </c>
      <c r="D10">
        <v>75</v>
      </c>
      <c r="E10" t="s">
        <v>144</v>
      </c>
    </row>
    <row r="11" spans="1:5" x14ac:dyDescent="0.35">
      <c r="B11" t="s">
        <v>140</v>
      </c>
      <c r="C11">
        <v>13</v>
      </c>
      <c r="D11">
        <v>100</v>
      </c>
      <c r="E11" t="s">
        <v>144</v>
      </c>
    </row>
    <row r="12" spans="1:5" x14ac:dyDescent="0.35">
      <c r="B12" t="s">
        <v>141</v>
      </c>
      <c r="C12">
        <v>13</v>
      </c>
      <c r="D12">
        <v>75</v>
      </c>
      <c r="E12" t="s">
        <v>144</v>
      </c>
    </row>
    <row r="13" spans="1:5" x14ac:dyDescent="0.35">
      <c r="B13" t="s">
        <v>142</v>
      </c>
      <c r="C13">
        <v>15</v>
      </c>
      <c r="D13">
        <v>85</v>
      </c>
      <c r="E13" t="s">
        <v>144</v>
      </c>
    </row>
    <row r="14" spans="1:5" x14ac:dyDescent="0.35">
      <c r="B14" t="s">
        <v>143</v>
      </c>
      <c r="C14">
        <v>11</v>
      </c>
      <c r="D14">
        <v>85</v>
      </c>
      <c r="E14" t="s">
        <v>144</v>
      </c>
    </row>
    <row r="16" spans="1:5" x14ac:dyDescent="0.35">
      <c r="A16" t="s">
        <v>146</v>
      </c>
      <c r="C16">
        <f>MIN(C4:C14)</f>
        <v>11</v>
      </c>
      <c r="D16">
        <f>MIN(D4:D14)</f>
        <v>60</v>
      </c>
    </row>
    <row r="17" spans="1:4" x14ac:dyDescent="0.35">
      <c r="A17" t="s">
        <v>147</v>
      </c>
      <c r="C17">
        <f>MAX(C4:C14)</f>
        <v>15</v>
      </c>
      <c r="D17">
        <f>MAX(D4:D14)</f>
        <v>100</v>
      </c>
    </row>
    <row r="18" spans="1:4" x14ac:dyDescent="0.35">
      <c r="A18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35">
      <c r="A19" t="s">
        <v>149</v>
      </c>
      <c r="C19">
        <f>MODE(C4:C14)</f>
        <v>12</v>
      </c>
      <c r="D19">
        <f>MODE(D4:D14)</f>
        <v>85</v>
      </c>
    </row>
    <row r="20" spans="1:4" x14ac:dyDescent="0.35">
      <c r="A20" t="s">
        <v>150</v>
      </c>
      <c r="C20">
        <f>MEDIAN(C4:C14)</f>
        <v>12</v>
      </c>
      <c r="D20">
        <f>MEDIAN(D4:D14)</f>
        <v>85</v>
      </c>
    </row>
    <row r="21" spans="1:4" x14ac:dyDescent="0.35">
      <c r="A21" t="s">
        <v>151</v>
      </c>
      <c r="B21">
        <f>COUNT(B4:B14)</f>
        <v>0</v>
      </c>
      <c r="C21">
        <v>11</v>
      </c>
      <c r="D21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8D49-F569-414D-96ED-B3D5BEF24944}">
  <dimension ref="A1:G8"/>
  <sheetViews>
    <sheetView workbookViewId="0">
      <selection activeCell="F3" activeCellId="1" sqref="B3:B8 F3:F8"/>
    </sheetView>
  </sheetViews>
  <sheetFormatPr defaultRowHeight="14.5" x14ac:dyDescent="0.35"/>
  <cols>
    <col min="1" max="1" width="14.7265625" bestFit="1" customWidth="1"/>
    <col min="2" max="2" width="8.81640625" bestFit="1" customWidth="1"/>
    <col min="3" max="3" width="11.453125" bestFit="1" customWidth="1"/>
    <col min="4" max="4" width="7.26953125" bestFit="1" customWidth="1"/>
    <col min="5" max="5" width="11.26953125" bestFit="1" customWidth="1"/>
    <col min="6" max="6" width="16.7265625" bestFit="1" customWidth="1"/>
    <col min="7" max="7" width="15.6328125" bestFit="1" customWidth="1"/>
  </cols>
  <sheetData>
    <row r="1" spans="1:7" x14ac:dyDescent="0.35">
      <c r="A1" t="s">
        <v>152</v>
      </c>
    </row>
    <row r="3" spans="1:7" x14ac:dyDescent="0.3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35">
      <c r="A4" t="s">
        <v>160</v>
      </c>
      <c r="B4" s="22">
        <v>2000</v>
      </c>
      <c r="C4" s="26">
        <v>0.21</v>
      </c>
      <c r="D4">
        <v>3</v>
      </c>
      <c r="E4" s="27">
        <f>B4*C4</f>
        <v>420</v>
      </c>
      <c r="F4" s="22">
        <f>B4+E4</f>
        <v>2420</v>
      </c>
      <c r="G4" s="22">
        <f>F4/D4</f>
        <v>806.66666666666663</v>
      </c>
    </row>
    <row r="5" spans="1:7" x14ac:dyDescent="0.35">
      <c r="A5" t="s">
        <v>161</v>
      </c>
      <c r="B5" s="22">
        <v>450</v>
      </c>
      <c r="C5" s="26">
        <v>0.25</v>
      </c>
      <c r="D5">
        <v>3</v>
      </c>
      <c r="E5" s="27">
        <f t="shared" ref="E5:E8" si="0">B5*C5</f>
        <v>112.5</v>
      </c>
      <c r="F5" s="22">
        <f t="shared" ref="F5:F8" si="1">B5+E5</f>
        <v>562.5</v>
      </c>
      <c r="G5" s="22">
        <f t="shared" ref="G5:G8" si="2">F5/D5</f>
        <v>187.5</v>
      </c>
    </row>
    <row r="6" spans="1:7" x14ac:dyDescent="0.35">
      <c r="A6" t="s">
        <v>162</v>
      </c>
      <c r="B6" s="22">
        <v>975</v>
      </c>
      <c r="C6" s="26">
        <v>0.27</v>
      </c>
      <c r="D6">
        <v>3</v>
      </c>
      <c r="E6" s="27">
        <f t="shared" si="0"/>
        <v>263.25</v>
      </c>
      <c r="F6" s="22">
        <f t="shared" si="1"/>
        <v>1238.25</v>
      </c>
      <c r="G6" s="22">
        <f t="shared" si="2"/>
        <v>412.75</v>
      </c>
    </row>
    <row r="7" spans="1:7" x14ac:dyDescent="0.35">
      <c r="A7" t="s">
        <v>163</v>
      </c>
      <c r="B7" s="22">
        <v>1500</v>
      </c>
      <c r="C7" s="26">
        <v>0.15</v>
      </c>
      <c r="D7">
        <v>3</v>
      </c>
      <c r="E7" s="27">
        <f t="shared" si="0"/>
        <v>225</v>
      </c>
      <c r="F7" s="22">
        <f t="shared" si="1"/>
        <v>1725</v>
      </c>
      <c r="G7" s="22">
        <f t="shared" si="2"/>
        <v>575</v>
      </c>
    </row>
    <row r="8" spans="1:7" x14ac:dyDescent="0.35">
      <c r="A8" t="s">
        <v>164</v>
      </c>
      <c r="B8" s="22">
        <v>780</v>
      </c>
      <c r="C8" s="26">
        <v>0.25</v>
      </c>
      <c r="D8">
        <v>3</v>
      </c>
      <c r="E8" s="27">
        <f t="shared" si="0"/>
        <v>195</v>
      </c>
      <c r="F8" s="22">
        <f t="shared" si="1"/>
        <v>975</v>
      </c>
      <c r="G8" s="22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Payments</vt:lpstr>
      <vt:lpstr>Payments.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2023-04-22T13:58:31Z</dcterms:created>
  <dcterms:modified xsi:type="dcterms:W3CDTF">2023-10-31T00:08:50Z</dcterms:modified>
  <cp:category/>
  <cp:contentStatus/>
</cp:coreProperties>
</file>