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ADME" sheetId="1" r:id="rId1"/>
    <sheet name="Opus summary" sheetId="2" r:id="rId2"/>
    <sheet name="Review queue" sheetId="3" r:id="rId3"/>
    <sheet name="Summary" sheetId="4" r:id="rId4"/>
    <sheet name="Bills" sheetId="5" r:id="rId5"/>
    <sheet name="Lines" sheetId="6" r:id="rId6"/>
    <sheet name="Suspects" sheetId="7" r:id="rId7"/>
  </sheets>
  <definedNames>
    <definedName name="_xlnm._FilterDatabase" localSheetId="2">'Review queue'!A1:P26</definedName>
    <definedName name="_xlnm._FilterDatabase" localSheetId="3">'Lines'!A1:X475</definedName>
    <definedName name="_xlnm._FilterDatabase" localSheetId="4">'Bills'!A1:Z46</definedName>
    <definedName name="_xlnm._FilterDatabase" localSheetId="5">'Lines'!A1:AE475</definedName>
    <definedName name="_xlnm._FilterDatabase" localSheetId="6">'Suspects'!A1:J96</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2">
    <numFmt numFmtId="56" formatCode="&quot;上午/下午 &quot;hh&quot;時&quot;mm&quot;分&quot;ss&quot;秒 &quot;"/>
    <numFmt numFmtId="60" formatCode="0.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6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ã¯"/>
        <a:font script="Hang" typeface="ë§ì ê³ ë"/>
        <a:font script="Hans" typeface="å®ä½"/>
        <a:font script="Hant" typeface="æ°ç´°æ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ã¯"/>
        <a:font script="Hang" typeface="ë§ì ê³ ë"/>
        <a:font script="Hans" typeface="å®ä½"/>
        <a:font script="Hant" typeface="æ°ç´°æ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hyperlink" Target="file:///home/jason/mm-parts-index/invoices/2025-12-26-Etiqa%20Insurance%20Pte%20Ltd-KIA-123.JPG" TargetMode="External"/><Relationship Id="rId2" Type="http://schemas.openxmlformats.org/officeDocument/2006/relationships/hyperlink" Target="file:///home/jason/mm-parts-index/invoices/2025-12-26-Etiqa%20Insurance%20Pte%20Ltd-KIA-123.JPG" TargetMode="External"/><Relationship Id="rId3" Type="http://schemas.openxmlformats.org/officeDocument/2006/relationships/hyperlink" Target="file:///home/jason/mm-parts-index/invoices/2025-12-26-Etiqa%20Insurance%20Pte%20Ltd-KIA-123.JPG" TargetMode="External"/><Relationship Id="rId4" Type="http://schemas.openxmlformats.org/officeDocument/2006/relationships/hyperlink" Target="file:///home/jason/mm-parts-index/invoices/2025-12-26-Etiqa%20Insurance%20Pte%20Ltd-KIA-123.JPG" TargetMode="External"/><Relationship Id="rId5" Type="http://schemas.openxmlformats.org/officeDocument/2006/relationships/hyperlink" Target="file:///home/jason/mm-parts-index/invoices/2026-02-09-Allianz%20Insurance%20Singapore%20Pte.%20Ltd.-TESLA-171.JPG" TargetMode="External"/><Relationship Id="rId6" Type="http://schemas.openxmlformats.org/officeDocument/2006/relationships/hyperlink" Target="file:///home/jason/mm-parts-index/invoices/2025-11-19-AIG%20Asia%20Pacific%20Insurance%20Pte.%20Ltd.-HONDA-73.PDF" TargetMode="External"/><Relationship Id="rId7" Type="http://schemas.openxmlformats.org/officeDocument/2006/relationships/hyperlink" Target="file:///home/jason/mm-parts-index/invoices/2025-10-03-AIG%20Asia%20Pacific%20Insurance%20Pte.%20Ltd.-MAZDA-38.PDF" TargetMode="External"/><Relationship Id="rId8" Type="http://schemas.openxmlformats.org/officeDocument/2006/relationships/hyperlink" Target="file:///home/jason/mm-parts-index/invoices/2026-01-29-Great%20Eastern%20General%20Insurance%20Limited-MERCEDES-BENZ-150.PDF" TargetMode="External"/><Relationship Id="rId9" Type="http://schemas.openxmlformats.org/officeDocument/2006/relationships/hyperlink" Target="file:///home/jason/mm-parts-index/invoices/2025-08-29-HL%20Assurance%20Pte%20Ltd-NISSAN-17.PDF" TargetMode="External"/><Relationship Id="rId10" Type="http://schemas.openxmlformats.org/officeDocument/2006/relationships/hyperlink" Target="file:///home/jason/mm-parts-index/invoices/2025-12-02-Allianz%20Insurance%20Singapore%20Pte.%20Ltd.-TESLA-100.JPG" TargetMode="External"/><Relationship Id="rId11" Type="http://schemas.openxmlformats.org/officeDocument/2006/relationships/hyperlink" Target="file:///home/jason/mm-parts-index/invoices/2026-02-09-Allianz%20Insurance%20Singapore%20Pte.%20Ltd.-TESLA-155.PDF" TargetMode="External"/><Relationship Id="rId12" Type="http://schemas.openxmlformats.org/officeDocument/2006/relationships/hyperlink" Target="file:///home/jason/mm-parts-index/invoices/2026-02-09-Allianz%20Insurance%20Singapore%20Pte.%20Ltd.-TESLA-155.PDF" TargetMode="External"/><Relationship Id="rId13" Type="http://schemas.openxmlformats.org/officeDocument/2006/relationships/hyperlink" Target="file:///home/jason/mm-parts-index/invoices/2026-02-09-Allianz%20Insurance%20Singapore%20Pte.%20Ltd.-TESLA-155.PDF" TargetMode="External"/><Relationship Id="rId14" Type="http://schemas.openxmlformats.org/officeDocument/2006/relationships/hyperlink" Target="file:///home/jason/mm-parts-index/invoices/2026-02-09-Allianz%20Insurance%20Singapore%20Pte.%20Ltd.-TESLA-155.PDF" TargetMode="External"/><Relationship Id="rId15" Type="http://schemas.openxmlformats.org/officeDocument/2006/relationships/hyperlink" Target="file:///home/jason/mm-parts-index/invoices/2026-02-09-Allianz%20Insurance%20Singapore%20Pte.%20Ltd.-TESLA-173.JPG" TargetMode="External"/><Relationship Id="rId16" Type="http://schemas.openxmlformats.org/officeDocument/2006/relationships/hyperlink" Target="file:///home/jason/mm-parts-index/invoices/2026-02-09-Allianz%20Insurance%20Singapore%20Pte.%20Ltd.-TESLA-173.JPG" TargetMode="External"/><Relationship Id="rId17" Type="http://schemas.openxmlformats.org/officeDocument/2006/relationships/hyperlink" Target="file:///home/jason/mm-parts-index/invoices/2026-02-09-Allianz%20Insurance%20Singapore%20Pte.%20Ltd.-TESLA-173.JPG" TargetMode="External"/><Relationship Id="rId18" Type="http://schemas.openxmlformats.org/officeDocument/2006/relationships/hyperlink" Target="file:///home/jason/mm-parts-index/invoices/2026-02-09-Allianz%20Insurance%20Singapore%20Pte.%20Ltd.-TESLA-173.JPG" TargetMode="External"/><Relationship Id="rId19" Type="http://schemas.openxmlformats.org/officeDocument/2006/relationships/hyperlink" Target="file:///home/jason/mm-parts-index/invoices/2026-02-09-Allianz%20Insurance%20Singapore%20Pte.%20Ltd.-TESLA-173.JPG" TargetMode="External"/><Relationship Id="rId20" Type="http://schemas.openxmlformats.org/officeDocument/2006/relationships/hyperlink" Target="file:///home/jason/mm-parts-index/invoices/2026-02-09-Allianz%20Insurance%20Singapore%20Pte.%20Ltd.-TESLA-173.JPG" TargetMode="External"/><Relationship Id="rId21" Type="http://schemas.openxmlformats.org/officeDocument/2006/relationships/hyperlink" Target="file:///home/jason/mm-parts-index/invoices/2026-02-09-Allianz%20Insurance%20Singapore%20Pte.%20Ltd.-TESLA-173.JPG" TargetMode="External"/><Relationship Id="rId22" Type="http://schemas.openxmlformats.org/officeDocument/2006/relationships/hyperlink" Target="file:///home/jason/mm-parts-index/invoices/2026-02-09-Allianz%20Insurance%20Singapore%20Pte.%20Ltd.-TESLA-173.JPG" TargetMode="External"/><Relationship Id="rId23" Type="http://schemas.openxmlformats.org/officeDocument/2006/relationships/hyperlink" Target="file:///home/jason/mm-parts-index/invoices/2026-02-03-AIG%20Asia%20Pacific%20Insurance%20Pte.%20Ltd.-TOYOTA-152.PDF" TargetMode="External"/><Relationship Id="rId24" Type="http://schemas.openxmlformats.org/officeDocument/2006/relationships/hyperlink" Target="file:///home/jason/mm-parts-index/invoices/2025-10-17-AIG%20Asia%20Pacific%20Insurance%20Pte.%20Ltd.-MERCEDES-BENZ-55.PDF" TargetMode="External"/><Relationship Id="rId25" Type="http://schemas.openxmlformats.org/officeDocument/2006/relationships/hyperlink" Target="file:///home/jason/mm-parts-index/invoices/2026-01-20-Singapore%20Life%20Ltd-HONDA-144.PDF"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file:///home/jason/mm-parts-index/invoices/2025-12-26-Etiqa%20Insurance%20Pte%20Ltd-KIA-123.JPG" TargetMode="External"/><Relationship Id="rId2" Type="http://schemas.openxmlformats.org/officeDocument/2006/relationships/hyperlink" Target="file:///home/jason/mm-parts-index/invoices/2025-10-10-AIG%20Asia%20Pacific%20Insurance%20Pte.%20Ltd.-NISSAN-46.PDF" TargetMode="External"/><Relationship Id="rId3" Type="http://schemas.openxmlformats.org/officeDocument/2006/relationships/hyperlink" Target="file:///home/jason/mm-parts-index/invoices/2026-02-09-Allianz%20Insurance%20Singapore%20Pte.%20Ltd.-TESLA-171.JPG" TargetMode="External"/><Relationship Id="rId4" Type="http://schemas.openxmlformats.org/officeDocument/2006/relationships/hyperlink" Target="file:///home/jason/mm-parts-index/invoices/2025-12-02-Allianz%20Insurance%20Singapore%20Pte.%20Ltd.-SCANIA-92.PDF" TargetMode="External"/><Relationship Id="rId5" Type="http://schemas.openxmlformats.org/officeDocument/2006/relationships/hyperlink" Target="file:///home/jason/mm-parts-index/invoices/2026-02-06-Tokio%20Marine%20Insurance%20Singapore%20Ltd-OPEL-154.PDF" TargetMode="External"/><Relationship Id="rId6" Type="http://schemas.openxmlformats.org/officeDocument/2006/relationships/hyperlink" Target="file:///home/jason/mm-parts-index/invoices/2025-11-22-AIG%20Asia%20Pacific%20Insurance%20Pte.%20Ltd.-LEXUS-80.PDF" TargetMode="External"/><Relationship Id="rId7" Type="http://schemas.openxmlformats.org/officeDocument/2006/relationships/hyperlink" Target="file:///home/jason/mm-parts-index/invoices/2025-12-10-Allianz%20Insurance%20Singapore%20Pte.%20Ltd.-BMW-108.PDF" TargetMode="External"/><Relationship Id="rId8" Type="http://schemas.openxmlformats.org/officeDocument/2006/relationships/hyperlink" Target="file:///home/jason/mm-parts-index/invoices/2025-11-10-Singapore%20Life%20Ltd-BYD-69.PDF" TargetMode="External"/><Relationship Id="rId9" Type="http://schemas.openxmlformats.org/officeDocument/2006/relationships/hyperlink" Target="file:///home/jason/mm-parts-index/invoices/2026-02-25-ECICS%20Limited-HYUNDAI-193.PDF" TargetMode="External"/><Relationship Id="rId10" Type="http://schemas.openxmlformats.org/officeDocument/2006/relationships/hyperlink" Target="file:///home/jason/mm-parts-index/invoices/2025-10-16-Allianz%20Insurance%20Singapore%20Pte.%20Ltd.-VOLKSWAGEN-51.PDF" TargetMode="External"/><Relationship Id="rId11" Type="http://schemas.openxmlformats.org/officeDocument/2006/relationships/hyperlink" Target="file:///home/jason/mm-parts-index/invoices/2025-11-19-AIG%20Asia%20Pacific%20Insurance%20Pte.%20Ltd.-HONDA-73.PDF" TargetMode="External"/><Relationship Id="rId12" Type="http://schemas.openxmlformats.org/officeDocument/2006/relationships/hyperlink" Target="file:///home/jason/mm-parts-index/invoices/2025-12-10-Tokio%20Marine%20Insurance%20Singapore%20Ltd-PEUGEOT-107.PDF" TargetMode="External"/><Relationship Id="rId13" Type="http://schemas.openxmlformats.org/officeDocument/2006/relationships/hyperlink" Target="file:///home/jason/mm-parts-index/invoices/2025-09-27-AIG%20Asia%20Pacific%20Insurance%20Pte.%20Ltd.-SUZUKI-32.PDF" TargetMode="External"/><Relationship Id="rId14" Type="http://schemas.openxmlformats.org/officeDocument/2006/relationships/hyperlink" Target="file:///home/jason/mm-parts-index/invoices/2026-02-11-Allianz%20Insurance%20Singapore%20Pte.%20Ltd.-TOYOTA-176.PDF" TargetMode="External"/><Relationship Id="rId15" Type="http://schemas.openxmlformats.org/officeDocument/2006/relationships/hyperlink" Target="file:///home/jason/mm-parts-index/invoices/2025-09-26-EQ%20Insurance%20Company%20Ltd-MITSUBISHI-25.PDF" TargetMode="External"/><Relationship Id="rId16" Type="http://schemas.openxmlformats.org/officeDocument/2006/relationships/hyperlink" Target="file:///home/jason/mm-parts-index/invoices/2026-01-20-Singapore%20Life%20Ltd-SKODA-145.PDF" TargetMode="External"/><Relationship Id="rId17" Type="http://schemas.openxmlformats.org/officeDocument/2006/relationships/hyperlink" Target="file:///home/jason/mm-parts-index/invoices/2025-10-03-AIG%20Asia%20Pacific%20Insurance%20Pte.%20Ltd.-MAZDA-38.PDF" TargetMode="External"/><Relationship Id="rId18" Type="http://schemas.openxmlformats.org/officeDocument/2006/relationships/hyperlink" Target="file:///home/jason/mm-parts-index/invoices/2026-01-29-Great%20Eastern%20General%20Insurance%20Limited-MERCEDES-BENZ-150.PDF" TargetMode="External"/><Relationship Id="rId19" Type="http://schemas.openxmlformats.org/officeDocument/2006/relationships/hyperlink" Target="file:///home/jason/mm-parts-index/invoices/2026-01-08-AIG%20Asia%20Pacific%20Insurance%20Pte.%20Ltd.-SUBARU-138.PDF" TargetMode="External"/><Relationship Id="rId20" Type="http://schemas.openxmlformats.org/officeDocument/2006/relationships/hyperlink" Target="file:///home/jason/mm-parts-index/invoices/2025-12-26-Etiqa%20Insurance%20Pte%20Ltd-KIA-126.JPG" TargetMode="External"/><Relationship Id="rId21" Type="http://schemas.openxmlformats.org/officeDocument/2006/relationships/hyperlink" Target="file:///home/jason/mm-parts-index/invoices/2025-08-29-HL%20Assurance%20Pte%20Ltd-NISSAN-17.PDF" TargetMode="External"/><Relationship Id="rId22" Type="http://schemas.openxmlformats.org/officeDocument/2006/relationships/hyperlink" Target="file:///home/jason/mm-parts-index/invoices/2025-12-02-Allianz%20Insurance%20Singapore%20Pte.%20Ltd.-TESLA-100.JPG" TargetMode="External"/><Relationship Id="rId23" Type="http://schemas.openxmlformats.org/officeDocument/2006/relationships/hyperlink" Target="file:///home/jason/mm-parts-index/invoices/2025-12-02-Allianz%20Insurance%20Singapore%20Pte.%20Ltd.-SCANIA-93.PDF" TargetMode="External"/><Relationship Id="rId24" Type="http://schemas.openxmlformats.org/officeDocument/2006/relationships/hyperlink" Target="file:///home/jason/mm-parts-index/invoices/2025-11-21-EQ%20Insurance%20Company%20Ltd-LEXUS-78.PDF" TargetMode="External"/><Relationship Id="rId25" Type="http://schemas.openxmlformats.org/officeDocument/2006/relationships/hyperlink" Target="file:///home/jason/mm-parts-index/invoices/2025-12-10-Allianz%20Insurance%20Singapore%20Pte.%20Ltd.-BMW-116.PDF" TargetMode="External"/><Relationship Id="rId26" Type="http://schemas.openxmlformats.org/officeDocument/2006/relationships/hyperlink" Target="file:///home/jason/mm-parts-index/invoices/2026-01-08-Etiqa%20Insurance%20Pte%20Ltd-BYD-137.PDF" TargetMode="External"/><Relationship Id="rId27" Type="http://schemas.openxmlformats.org/officeDocument/2006/relationships/hyperlink" Target="file:///home/jason/mm-parts-index/invoices/2025-11-07-Tokio%20Marine%20Insurance%20Singapore%20Ltd-HYUNDAI-67.PDF" TargetMode="External"/><Relationship Id="rId28" Type="http://schemas.openxmlformats.org/officeDocument/2006/relationships/hyperlink" Target="file:///home/jason/mm-parts-index/invoices/2025-10-16-Allianz%20Insurance%20Singapore%20Pte.%20Ltd.-VOLKSWAGEN-52.PDF" TargetMode="External"/><Relationship Id="rId29" Type="http://schemas.openxmlformats.org/officeDocument/2006/relationships/hyperlink" Target="file:///home/jason/mm-parts-index/invoices/2026-01-15-AIG%20Asia%20Pacific%20Insurance%20Pte.%20Ltd.-HONDA-142.PDF" TargetMode="External"/><Relationship Id="rId30" Type="http://schemas.openxmlformats.org/officeDocument/2006/relationships/hyperlink" Target="file:///home/jason/mm-parts-index/invoices/2026-02-11-Allianz%20Insurance%20Singapore%20Pte.%20Ltd.-TOYOTA-175.PDF" TargetMode="External"/><Relationship Id="rId31" Type="http://schemas.openxmlformats.org/officeDocument/2006/relationships/hyperlink" Target="file:///home/jason/mm-parts-index/invoices/2026-02-09-Allianz%20Insurance%20Singapore%20Pte.%20Ltd.-TESLA-155.PDF" TargetMode="External"/><Relationship Id="rId32" Type="http://schemas.openxmlformats.org/officeDocument/2006/relationships/hyperlink" Target="file:///home/jason/mm-parts-index/invoices/2026-02-09-Allianz%20Insurance%20Singapore%20Pte.%20Ltd.-TESLA-173.JPG" TargetMode="External"/><Relationship Id="rId33" Type="http://schemas.openxmlformats.org/officeDocument/2006/relationships/hyperlink" Target="file:///home/jason/mm-parts-index/invoices/2026-01-21-HL%20Assurance%20Pte%20Ltd-TOYOTA-146.PDF" TargetMode="External"/><Relationship Id="rId34" Type="http://schemas.openxmlformats.org/officeDocument/2006/relationships/hyperlink" Target="file:///home/jason/mm-parts-index/invoices/2026-02-03-AIG%20Asia%20Pacific%20Insurance%20Pte.%20Ltd.-TOYOTA-152.PDF" TargetMode="External"/><Relationship Id="rId35" Type="http://schemas.openxmlformats.org/officeDocument/2006/relationships/hyperlink" Target="file:///home/jason/mm-parts-index/invoices/2025-08-17-Allianz%20Insurance%20Singapore%20Pte.%20Ltd.-MERCEDES-BENZ-6.JPG" TargetMode="External"/><Relationship Id="rId36" Type="http://schemas.openxmlformats.org/officeDocument/2006/relationships/hyperlink" Target="file:///home/jason/mm-parts-index/invoices/2026-02-25-ECICS%20Limited-TOYOTA-181.PDF" TargetMode="External"/><Relationship Id="rId37" Type="http://schemas.openxmlformats.org/officeDocument/2006/relationships/hyperlink" Target="file:///home/jason/mm-parts-index/invoices/2026-01-07-Tokio%20Marine%20Insurance%20Singapore%20Ltd-MERCEDES-BENZ-135.PDF" TargetMode="External"/><Relationship Id="rId38" Type="http://schemas.openxmlformats.org/officeDocument/2006/relationships/hyperlink" Target="file:///home/jason/mm-parts-index/invoices/2026-02-09-Allianz%20Insurance%20Singapore%20Pte.%20Ltd.-TESLA-169.PDF" TargetMode="External"/><Relationship Id="rId39" Type="http://schemas.openxmlformats.org/officeDocument/2006/relationships/hyperlink" Target="file:///home/jason/mm-parts-index/invoices/2025-09-26-EQ%20Insurance%20Company%20Ltd-TOYOTA-26.PDF" TargetMode="External"/><Relationship Id="rId40" Type="http://schemas.openxmlformats.org/officeDocument/2006/relationships/hyperlink" Target="file:///home/jason/mm-parts-index/invoices/2026-02-09-Allianz%20Insurance%20Singapore%20Pte.%20Ltd.-TESLA-158.JPG" TargetMode="External"/><Relationship Id="rId41" Type="http://schemas.openxmlformats.org/officeDocument/2006/relationships/hyperlink" Target="file:///home/jason/mm-parts-index/invoices/2025-05-20-Allianz%20Insurance%20Singapore%20Pte.%20Ltd.-TOYOTA-1.PDF" TargetMode="External"/><Relationship Id="rId42" Type="http://schemas.openxmlformats.org/officeDocument/2006/relationships/hyperlink" Target="file:///home/jason/mm-parts-index/invoices/2025-10-17-AIG%20Asia%20Pacific%20Insurance%20Pte.%20Ltd.-MERCEDES-BENZ-55.PDF" TargetMode="External"/><Relationship Id="rId43" Type="http://schemas.openxmlformats.org/officeDocument/2006/relationships/hyperlink" Target="file:///home/jason/mm-parts-index/invoices/2025-11-19-Tokio%20Marine%20Insurance%20Singapore%20Ltd-TOYOTA-74.PDF" TargetMode="External"/><Relationship Id="rId44" Type="http://schemas.openxmlformats.org/officeDocument/2006/relationships/hyperlink" Target="file:///home/jason/mm-parts-index/invoices/2026-01-20-Singapore%20Life%20Ltd-HONDA-144.PDF" TargetMode="External"/><Relationship Id="rId45" Type="http://schemas.openxmlformats.org/officeDocument/2006/relationships/hyperlink" Target="file:///home/jason/mm-parts-index/invoices/2025-12-02-Allianz%20Insurance%20Singapore%20Pte.%20Ltd.-TESLA-94.PDF"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file:///home/jason/mm-parts-index/invoices/2025-12-26-Etiqa%20Insurance%20Pte%20Ltd-KIA-123.JPG" TargetMode="External"/><Relationship Id="rId2" Type="http://schemas.openxmlformats.org/officeDocument/2006/relationships/hyperlink" Target="file:///home/jason/mm-parts-index/invoices/2025-12-26-Etiqa%20Insurance%20Pte%20Ltd-KIA-123.JPG" TargetMode="External"/><Relationship Id="rId3" Type="http://schemas.openxmlformats.org/officeDocument/2006/relationships/hyperlink" Target="file:///home/jason/mm-parts-index/invoices/2025-12-26-Etiqa%20Insurance%20Pte%20Ltd-KIA-123.JPG" TargetMode="External"/><Relationship Id="rId4" Type="http://schemas.openxmlformats.org/officeDocument/2006/relationships/hyperlink" Target="file:///home/jason/mm-parts-index/invoices/2025-12-26-Etiqa%20Insurance%20Pte%20Ltd-KIA-123.JPG" TargetMode="External"/><Relationship Id="rId5" Type="http://schemas.openxmlformats.org/officeDocument/2006/relationships/hyperlink" Target="file:///home/jason/mm-parts-index/invoices/2025-12-26-Etiqa%20Insurance%20Pte%20Ltd-KIA-123.JPG" TargetMode="External"/><Relationship Id="rId6" Type="http://schemas.openxmlformats.org/officeDocument/2006/relationships/hyperlink" Target="file:///home/jason/mm-parts-index/invoices/2025-12-26-Etiqa%20Insurance%20Pte%20Ltd-KIA-123.JPG" TargetMode="External"/><Relationship Id="rId7" Type="http://schemas.openxmlformats.org/officeDocument/2006/relationships/hyperlink" Target="file:///home/jason/mm-parts-index/invoices/2025-12-26-Etiqa%20Insurance%20Pte%20Ltd-KIA-123.JPG" TargetMode="External"/><Relationship Id="rId8" Type="http://schemas.openxmlformats.org/officeDocument/2006/relationships/hyperlink" Target="file:///home/jason/mm-parts-index/invoices/2025-12-26-Etiqa%20Insurance%20Pte%20Ltd-KIA-123.JPG" TargetMode="External"/><Relationship Id="rId9" Type="http://schemas.openxmlformats.org/officeDocument/2006/relationships/hyperlink" Target="file:///home/jason/mm-parts-index/invoices/2025-12-26-Etiqa%20Insurance%20Pte%20Ltd-KIA-123.JPG" TargetMode="External"/><Relationship Id="rId10" Type="http://schemas.openxmlformats.org/officeDocument/2006/relationships/hyperlink" Target="file:///home/jason/mm-parts-index/invoices/2025-12-26-Etiqa%20Insurance%20Pte%20Ltd-KIA-123.JPG" TargetMode="External"/><Relationship Id="rId11" Type="http://schemas.openxmlformats.org/officeDocument/2006/relationships/hyperlink" Target="file:///home/jason/mm-parts-index/invoices/2025-10-10-AIG%20Asia%20Pacific%20Insurance%20Pte.%20Ltd.-NISSAN-46.PDF" TargetMode="External"/><Relationship Id="rId12" Type="http://schemas.openxmlformats.org/officeDocument/2006/relationships/hyperlink" Target="file:///home/jason/mm-parts-index/invoices/2026-02-09-Allianz%20Insurance%20Singapore%20Pte.%20Ltd.-TESLA-171.JPG" TargetMode="External"/><Relationship Id="rId13" Type="http://schemas.openxmlformats.org/officeDocument/2006/relationships/hyperlink" Target="file:///home/jason/mm-parts-index/invoices/2026-02-09-Allianz%20Insurance%20Singapore%20Pte.%20Ltd.-TESLA-171.JPG" TargetMode="External"/><Relationship Id="rId14" Type="http://schemas.openxmlformats.org/officeDocument/2006/relationships/hyperlink" Target="file:///home/jason/mm-parts-index/invoices/2026-02-09-Allianz%20Insurance%20Singapore%20Pte.%20Ltd.-TESLA-171.JPG" TargetMode="External"/><Relationship Id="rId15" Type="http://schemas.openxmlformats.org/officeDocument/2006/relationships/hyperlink" Target="file:///home/jason/mm-parts-index/invoices/2025-12-02-Allianz%20Insurance%20Singapore%20Pte.%20Ltd.-SCANIA-92.PDF" TargetMode="External"/><Relationship Id="rId16" Type="http://schemas.openxmlformats.org/officeDocument/2006/relationships/hyperlink" Target="file:///home/jason/mm-parts-index/invoices/2025-12-02-Allianz%20Insurance%20Singapore%20Pte.%20Ltd.-SCANIA-92.PDF" TargetMode="External"/><Relationship Id="rId17" Type="http://schemas.openxmlformats.org/officeDocument/2006/relationships/hyperlink" Target="file:///home/jason/mm-parts-index/invoices/2025-12-02-Allianz%20Insurance%20Singapore%20Pte.%20Ltd.-SCANIA-92.PDF" TargetMode="External"/><Relationship Id="rId18" Type="http://schemas.openxmlformats.org/officeDocument/2006/relationships/hyperlink" Target="file:///home/jason/mm-parts-index/invoices/2025-12-02-Allianz%20Insurance%20Singapore%20Pte.%20Ltd.-SCANIA-92.PDF" TargetMode="External"/><Relationship Id="rId19" Type="http://schemas.openxmlformats.org/officeDocument/2006/relationships/hyperlink" Target="file:///home/jason/mm-parts-index/invoices/2025-12-02-Allianz%20Insurance%20Singapore%20Pte.%20Ltd.-SCANIA-92.PDF" TargetMode="External"/><Relationship Id="rId20" Type="http://schemas.openxmlformats.org/officeDocument/2006/relationships/hyperlink" Target="file:///home/jason/mm-parts-index/invoices/2025-12-02-Allianz%20Insurance%20Singapore%20Pte.%20Ltd.-SCANIA-92.PDF" TargetMode="External"/><Relationship Id="rId21" Type="http://schemas.openxmlformats.org/officeDocument/2006/relationships/hyperlink" Target="file:///home/jason/mm-parts-index/invoices/2025-12-02-Allianz%20Insurance%20Singapore%20Pte.%20Ltd.-SCANIA-92.PDF" TargetMode="External"/><Relationship Id="rId22" Type="http://schemas.openxmlformats.org/officeDocument/2006/relationships/hyperlink" Target="file:///home/jason/mm-parts-index/invoices/2025-12-02-Allianz%20Insurance%20Singapore%20Pte.%20Ltd.-SCANIA-92.PDF" TargetMode="External"/><Relationship Id="rId23" Type="http://schemas.openxmlformats.org/officeDocument/2006/relationships/hyperlink" Target="file:///home/jason/mm-parts-index/invoices/2025-12-02-Allianz%20Insurance%20Singapore%20Pte.%20Ltd.-SCANIA-92.PDF" TargetMode="External"/><Relationship Id="rId24" Type="http://schemas.openxmlformats.org/officeDocument/2006/relationships/hyperlink" Target="file:///home/jason/mm-parts-index/invoices/2025-12-02-Allianz%20Insurance%20Singapore%20Pte.%20Ltd.-SCANIA-92.PDF" TargetMode="External"/><Relationship Id="rId25" Type="http://schemas.openxmlformats.org/officeDocument/2006/relationships/hyperlink" Target="file:///home/jason/mm-parts-index/invoices/2025-12-02-Allianz%20Insurance%20Singapore%20Pte.%20Ltd.-SCANIA-92.PDF" TargetMode="External"/><Relationship Id="rId26" Type="http://schemas.openxmlformats.org/officeDocument/2006/relationships/hyperlink" Target="file:///home/jason/mm-parts-index/invoices/2025-12-02-Allianz%20Insurance%20Singapore%20Pte.%20Ltd.-SCANIA-92.PDF" TargetMode="External"/><Relationship Id="rId27" Type="http://schemas.openxmlformats.org/officeDocument/2006/relationships/hyperlink" Target="file:///home/jason/mm-parts-index/invoices/2025-12-02-Allianz%20Insurance%20Singapore%20Pte.%20Ltd.-SCANIA-92.PDF" TargetMode="External"/><Relationship Id="rId28" Type="http://schemas.openxmlformats.org/officeDocument/2006/relationships/hyperlink" Target="file:///home/jason/mm-parts-index/invoices/2026-02-06-Tokio%20Marine%20Insurance%20Singapore%20Ltd-OPEL-154.PDF" TargetMode="External"/><Relationship Id="rId29" Type="http://schemas.openxmlformats.org/officeDocument/2006/relationships/hyperlink" Target="file:///home/jason/mm-parts-index/invoices/2026-02-06-Tokio%20Marine%20Insurance%20Singapore%20Ltd-OPEL-154.PDF" TargetMode="External"/><Relationship Id="rId30" Type="http://schemas.openxmlformats.org/officeDocument/2006/relationships/hyperlink" Target="file:///home/jason/mm-parts-index/invoices/2026-02-06-Tokio%20Marine%20Insurance%20Singapore%20Ltd-OPEL-154.PDF" TargetMode="External"/><Relationship Id="rId31" Type="http://schemas.openxmlformats.org/officeDocument/2006/relationships/hyperlink" Target="file:///home/jason/mm-parts-index/invoices/2026-02-06-Tokio%20Marine%20Insurance%20Singapore%20Ltd-OPEL-154.PDF" TargetMode="External"/><Relationship Id="rId32" Type="http://schemas.openxmlformats.org/officeDocument/2006/relationships/hyperlink" Target="file:///home/jason/mm-parts-index/invoices/2026-02-06-Tokio%20Marine%20Insurance%20Singapore%20Ltd-OPEL-154.PDF" TargetMode="External"/><Relationship Id="rId33" Type="http://schemas.openxmlformats.org/officeDocument/2006/relationships/hyperlink" Target="file:///home/jason/mm-parts-index/invoices/2026-02-06-Tokio%20Marine%20Insurance%20Singapore%20Ltd-OPEL-154.PDF" TargetMode="External"/><Relationship Id="rId34" Type="http://schemas.openxmlformats.org/officeDocument/2006/relationships/hyperlink" Target="file:///home/jason/mm-parts-index/invoices/2026-02-06-Tokio%20Marine%20Insurance%20Singapore%20Ltd-OPEL-154.PDF" TargetMode="External"/><Relationship Id="rId35" Type="http://schemas.openxmlformats.org/officeDocument/2006/relationships/hyperlink" Target="file:///home/jason/mm-parts-index/invoices/2026-02-06-Tokio%20Marine%20Insurance%20Singapore%20Ltd-OPEL-154.PDF" TargetMode="External"/><Relationship Id="rId36" Type="http://schemas.openxmlformats.org/officeDocument/2006/relationships/hyperlink" Target="file:///home/jason/mm-parts-index/invoices/2026-02-06-Tokio%20Marine%20Insurance%20Singapore%20Ltd-OPEL-154.PDF" TargetMode="External"/><Relationship Id="rId37" Type="http://schemas.openxmlformats.org/officeDocument/2006/relationships/hyperlink" Target="file:///home/jason/mm-parts-index/invoices/2026-02-06-Tokio%20Marine%20Insurance%20Singapore%20Ltd-OPEL-154.PDF" TargetMode="External"/><Relationship Id="rId38" Type="http://schemas.openxmlformats.org/officeDocument/2006/relationships/hyperlink" Target="file:///home/jason/mm-parts-index/invoices/2026-02-06-Tokio%20Marine%20Insurance%20Singapore%20Ltd-OPEL-154.PDF" TargetMode="External"/><Relationship Id="rId39" Type="http://schemas.openxmlformats.org/officeDocument/2006/relationships/hyperlink" Target="file:///home/jason/mm-parts-index/invoices/2026-02-06-Tokio%20Marine%20Insurance%20Singapore%20Ltd-OPEL-154.PDF" TargetMode="External"/><Relationship Id="rId40" Type="http://schemas.openxmlformats.org/officeDocument/2006/relationships/hyperlink" Target="file:///home/jason/mm-parts-index/invoices/2026-02-06-Tokio%20Marine%20Insurance%20Singapore%20Ltd-OPEL-154.PDF" TargetMode="External"/><Relationship Id="rId41" Type="http://schemas.openxmlformats.org/officeDocument/2006/relationships/hyperlink" Target="file:///home/jason/mm-parts-index/invoices/2026-02-06-Tokio%20Marine%20Insurance%20Singapore%20Ltd-OPEL-154.PDF" TargetMode="External"/><Relationship Id="rId42" Type="http://schemas.openxmlformats.org/officeDocument/2006/relationships/hyperlink" Target="file:///home/jason/mm-parts-index/invoices/2026-02-06-Tokio%20Marine%20Insurance%20Singapore%20Ltd-OPEL-154.PDF" TargetMode="External"/><Relationship Id="rId43" Type="http://schemas.openxmlformats.org/officeDocument/2006/relationships/hyperlink" Target="file:///home/jason/mm-parts-index/invoices/2026-02-06-Tokio%20Marine%20Insurance%20Singapore%20Ltd-OPEL-154.PDF" TargetMode="External"/><Relationship Id="rId44" Type="http://schemas.openxmlformats.org/officeDocument/2006/relationships/hyperlink" Target="file:///home/jason/mm-parts-index/invoices/2026-02-06-Tokio%20Marine%20Insurance%20Singapore%20Ltd-OPEL-154.PDF" TargetMode="External"/><Relationship Id="rId45" Type="http://schemas.openxmlformats.org/officeDocument/2006/relationships/hyperlink" Target="file:///home/jason/mm-parts-index/invoices/2026-02-06-Tokio%20Marine%20Insurance%20Singapore%20Ltd-OPEL-154.PDF" TargetMode="External"/><Relationship Id="rId46" Type="http://schemas.openxmlformats.org/officeDocument/2006/relationships/hyperlink" Target="file:///home/jason/mm-parts-index/invoices/2025-11-22-AIG%20Asia%20Pacific%20Insurance%20Pte.%20Ltd.-LEXUS-80.PDF" TargetMode="External"/><Relationship Id="rId47" Type="http://schemas.openxmlformats.org/officeDocument/2006/relationships/hyperlink" Target="file:///home/jason/mm-parts-index/invoices/2025-11-22-AIG%20Asia%20Pacific%20Insurance%20Pte.%20Ltd.-LEXUS-80.PDF" TargetMode="External"/><Relationship Id="rId48" Type="http://schemas.openxmlformats.org/officeDocument/2006/relationships/hyperlink" Target="file:///home/jason/mm-parts-index/invoices/2025-11-22-AIG%20Asia%20Pacific%20Insurance%20Pte.%20Ltd.-LEXUS-80.PDF" TargetMode="External"/><Relationship Id="rId49" Type="http://schemas.openxmlformats.org/officeDocument/2006/relationships/hyperlink" Target="file:///home/jason/mm-parts-index/invoices/2025-11-22-AIG%20Asia%20Pacific%20Insurance%20Pte.%20Ltd.-LEXUS-80.PDF" TargetMode="External"/><Relationship Id="rId50" Type="http://schemas.openxmlformats.org/officeDocument/2006/relationships/hyperlink" Target="file:///home/jason/mm-parts-index/invoices/2025-11-22-AIG%20Asia%20Pacific%20Insurance%20Pte.%20Ltd.-LEXUS-80.PDF" TargetMode="External"/><Relationship Id="rId51" Type="http://schemas.openxmlformats.org/officeDocument/2006/relationships/hyperlink" Target="file:///home/jason/mm-parts-index/invoices/2025-11-22-AIG%20Asia%20Pacific%20Insurance%20Pte.%20Ltd.-LEXUS-80.PDF" TargetMode="External"/><Relationship Id="rId52" Type="http://schemas.openxmlformats.org/officeDocument/2006/relationships/hyperlink" Target="file:///home/jason/mm-parts-index/invoices/2025-11-22-AIG%20Asia%20Pacific%20Insurance%20Pte.%20Ltd.-LEXUS-80.PDF" TargetMode="External"/><Relationship Id="rId53" Type="http://schemas.openxmlformats.org/officeDocument/2006/relationships/hyperlink" Target="file:///home/jason/mm-parts-index/invoices/2025-12-10-Allianz%20Insurance%20Singapore%20Pte.%20Ltd.-BMW-108.PDF" TargetMode="External"/><Relationship Id="rId54" Type="http://schemas.openxmlformats.org/officeDocument/2006/relationships/hyperlink" Target="file:///home/jason/mm-parts-index/invoices/2025-12-10-Allianz%20Insurance%20Singapore%20Pte.%20Ltd.-BMW-108.PDF" TargetMode="External"/><Relationship Id="rId55" Type="http://schemas.openxmlformats.org/officeDocument/2006/relationships/hyperlink" Target="file:///home/jason/mm-parts-index/invoices/2025-11-10-Singapore%20Life%20Ltd-BYD-69.PDF" TargetMode="External"/><Relationship Id="rId56" Type="http://schemas.openxmlformats.org/officeDocument/2006/relationships/hyperlink" Target="file:///home/jason/mm-parts-index/invoices/2025-11-10-Singapore%20Life%20Ltd-BYD-69.PDF" TargetMode="External"/><Relationship Id="rId57" Type="http://schemas.openxmlformats.org/officeDocument/2006/relationships/hyperlink" Target="file:///home/jason/mm-parts-index/invoices/2025-11-10-Singapore%20Life%20Ltd-BYD-69.PDF" TargetMode="External"/><Relationship Id="rId58" Type="http://schemas.openxmlformats.org/officeDocument/2006/relationships/hyperlink" Target="file:///home/jason/mm-parts-index/invoices/2025-11-10-Singapore%20Life%20Ltd-BYD-69.PDF" TargetMode="External"/><Relationship Id="rId59" Type="http://schemas.openxmlformats.org/officeDocument/2006/relationships/hyperlink" Target="file:///home/jason/mm-parts-index/invoices/2025-11-10-Singapore%20Life%20Ltd-BYD-69.PDF" TargetMode="External"/><Relationship Id="rId60" Type="http://schemas.openxmlformats.org/officeDocument/2006/relationships/hyperlink" Target="file:///home/jason/mm-parts-index/invoices/2025-11-10-Singapore%20Life%20Ltd-BYD-69.PDF" TargetMode="External"/><Relationship Id="rId61" Type="http://schemas.openxmlformats.org/officeDocument/2006/relationships/hyperlink" Target="file:///home/jason/mm-parts-index/invoices/2025-11-10-Singapore%20Life%20Ltd-BYD-69.PDF" TargetMode="External"/><Relationship Id="rId62" Type="http://schemas.openxmlformats.org/officeDocument/2006/relationships/hyperlink" Target="file:///home/jason/mm-parts-index/invoices/2025-11-10-Singapore%20Life%20Ltd-BYD-69.PDF" TargetMode="External"/><Relationship Id="rId63" Type="http://schemas.openxmlformats.org/officeDocument/2006/relationships/hyperlink" Target="file:///home/jason/mm-parts-index/invoices/2025-11-10-Singapore%20Life%20Ltd-BYD-69.PDF" TargetMode="External"/><Relationship Id="rId64" Type="http://schemas.openxmlformats.org/officeDocument/2006/relationships/hyperlink" Target="file:///home/jason/mm-parts-index/invoices/2025-11-10-Singapore%20Life%20Ltd-BYD-69.PDF" TargetMode="External"/><Relationship Id="rId65" Type="http://schemas.openxmlformats.org/officeDocument/2006/relationships/hyperlink" Target="file:///home/jason/mm-parts-index/invoices/2025-11-10-Singapore%20Life%20Ltd-BYD-69.PDF" TargetMode="External"/><Relationship Id="rId66" Type="http://schemas.openxmlformats.org/officeDocument/2006/relationships/hyperlink" Target="file:///home/jason/mm-parts-index/invoices/2025-11-10-Singapore%20Life%20Ltd-BYD-69.PDF" TargetMode="External"/><Relationship Id="rId67" Type="http://schemas.openxmlformats.org/officeDocument/2006/relationships/hyperlink" Target="file:///home/jason/mm-parts-index/invoices/2025-11-10-Singapore%20Life%20Ltd-BYD-69.PDF" TargetMode="External"/><Relationship Id="rId68" Type="http://schemas.openxmlformats.org/officeDocument/2006/relationships/hyperlink" Target="file:///home/jason/mm-parts-index/invoices/2025-11-10-Singapore%20Life%20Ltd-BYD-69.PDF" TargetMode="External"/><Relationship Id="rId69" Type="http://schemas.openxmlformats.org/officeDocument/2006/relationships/hyperlink" Target="file:///home/jason/mm-parts-index/invoices/2025-11-10-Singapore%20Life%20Ltd-BYD-69.PDF" TargetMode="External"/><Relationship Id="rId70" Type="http://schemas.openxmlformats.org/officeDocument/2006/relationships/hyperlink" Target="file:///home/jason/mm-parts-index/invoices/2026-02-25-ECICS%20Limited-HYUNDAI-193.PDF" TargetMode="External"/><Relationship Id="rId71" Type="http://schemas.openxmlformats.org/officeDocument/2006/relationships/hyperlink" Target="file:///home/jason/mm-parts-index/invoices/2026-02-25-ECICS%20Limited-HYUNDAI-193.PDF" TargetMode="External"/><Relationship Id="rId72" Type="http://schemas.openxmlformats.org/officeDocument/2006/relationships/hyperlink" Target="file:///home/jason/mm-parts-index/invoices/2025-10-16-Allianz%20Insurance%20Singapore%20Pte.%20Ltd.-VOLKSWAGEN-51.PDF" TargetMode="External"/><Relationship Id="rId73" Type="http://schemas.openxmlformats.org/officeDocument/2006/relationships/hyperlink" Target="file:///home/jason/mm-parts-index/invoices/2025-11-19-AIG%20Asia%20Pacific%20Insurance%20Pte.%20Ltd.-HONDA-73.PDF" TargetMode="External"/><Relationship Id="rId74" Type="http://schemas.openxmlformats.org/officeDocument/2006/relationships/hyperlink" Target="file:///home/jason/mm-parts-index/invoices/2025-11-19-AIG%20Asia%20Pacific%20Insurance%20Pte.%20Ltd.-HONDA-73.PDF" TargetMode="External"/><Relationship Id="rId75" Type="http://schemas.openxmlformats.org/officeDocument/2006/relationships/hyperlink" Target="file:///home/jason/mm-parts-index/invoices/2025-11-19-AIG%20Asia%20Pacific%20Insurance%20Pte.%20Ltd.-HONDA-73.PDF" TargetMode="External"/><Relationship Id="rId76" Type="http://schemas.openxmlformats.org/officeDocument/2006/relationships/hyperlink" Target="file:///home/jason/mm-parts-index/invoices/2025-11-19-AIG%20Asia%20Pacific%20Insurance%20Pte.%20Ltd.-HONDA-73.PDF" TargetMode="External"/><Relationship Id="rId77" Type="http://schemas.openxmlformats.org/officeDocument/2006/relationships/hyperlink" Target="file:///home/jason/mm-parts-index/invoices/2025-11-19-AIG%20Asia%20Pacific%20Insurance%20Pte.%20Ltd.-HONDA-73.PDF" TargetMode="External"/><Relationship Id="rId78" Type="http://schemas.openxmlformats.org/officeDocument/2006/relationships/hyperlink" Target="file:///home/jason/mm-parts-index/invoices/2025-11-19-AIG%20Asia%20Pacific%20Insurance%20Pte.%20Ltd.-HONDA-73.PDF" TargetMode="External"/><Relationship Id="rId79" Type="http://schemas.openxmlformats.org/officeDocument/2006/relationships/hyperlink" Target="file:///home/jason/mm-parts-index/invoices/2025-12-10-Tokio%20Marine%20Insurance%20Singapore%20Ltd-PEUGEOT-107.PDF" TargetMode="External"/><Relationship Id="rId80" Type="http://schemas.openxmlformats.org/officeDocument/2006/relationships/hyperlink" Target="file:///home/jason/mm-parts-index/invoices/2025-12-10-Tokio%20Marine%20Insurance%20Singapore%20Ltd-PEUGEOT-107.PDF" TargetMode="External"/><Relationship Id="rId81" Type="http://schemas.openxmlformats.org/officeDocument/2006/relationships/hyperlink" Target="file:///home/jason/mm-parts-index/invoices/2025-12-10-Tokio%20Marine%20Insurance%20Singapore%20Ltd-PEUGEOT-107.PDF" TargetMode="External"/><Relationship Id="rId82" Type="http://schemas.openxmlformats.org/officeDocument/2006/relationships/hyperlink" Target="file:///home/jason/mm-parts-index/invoices/2025-12-10-Tokio%20Marine%20Insurance%20Singapore%20Ltd-PEUGEOT-107.PDF" TargetMode="External"/><Relationship Id="rId83" Type="http://schemas.openxmlformats.org/officeDocument/2006/relationships/hyperlink" Target="file:///home/jason/mm-parts-index/invoices/2025-12-10-Tokio%20Marine%20Insurance%20Singapore%20Ltd-PEUGEOT-107.PDF" TargetMode="External"/><Relationship Id="rId84" Type="http://schemas.openxmlformats.org/officeDocument/2006/relationships/hyperlink" Target="file:///home/jason/mm-parts-index/invoices/2025-12-10-Tokio%20Marine%20Insurance%20Singapore%20Ltd-PEUGEOT-107.PDF" TargetMode="External"/><Relationship Id="rId85" Type="http://schemas.openxmlformats.org/officeDocument/2006/relationships/hyperlink" Target="file:///home/jason/mm-parts-index/invoices/2025-12-10-Tokio%20Marine%20Insurance%20Singapore%20Ltd-PEUGEOT-107.PDF" TargetMode="External"/><Relationship Id="rId86" Type="http://schemas.openxmlformats.org/officeDocument/2006/relationships/hyperlink" Target="file:///home/jason/mm-parts-index/invoices/2025-09-27-AIG%20Asia%20Pacific%20Insurance%20Pte.%20Ltd.-SUZUKI-32.PDF" TargetMode="External"/><Relationship Id="rId87" Type="http://schemas.openxmlformats.org/officeDocument/2006/relationships/hyperlink" Target="file:///home/jason/mm-parts-index/invoices/2026-02-11-Allianz%20Insurance%20Singapore%20Pte.%20Ltd.-TOYOTA-176.PDF" TargetMode="External"/><Relationship Id="rId88" Type="http://schemas.openxmlformats.org/officeDocument/2006/relationships/hyperlink" Target="file:///home/jason/mm-parts-index/invoices/2025-09-26-EQ%20Insurance%20Company%20Ltd-MITSUBISHI-25.PDF" TargetMode="External"/><Relationship Id="rId89" Type="http://schemas.openxmlformats.org/officeDocument/2006/relationships/hyperlink" Target="file:///home/jason/mm-parts-index/invoices/2025-09-26-EQ%20Insurance%20Company%20Ltd-MITSUBISHI-25.PDF" TargetMode="External"/><Relationship Id="rId90" Type="http://schemas.openxmlformats.org/officeDocument/2006/relationships/hyperlink" Target="file:///home/jason/mm-parts-index/invoices/2025-09-26-EQ%20Insurance%20Company%20Ltd-MITSUBISHI-25.PDF" TargetMode="External"/><Relationship Id="rId91" Type="http://schemas.openxmlformats.org/officeDocument/2006/relationships/hyperlink" Target="file:///home/jason/mm-parts-index/invoices/2025-09-26-EQ%20Insurance%20Company%20Ltd-MITSUBISHI-25.PDF" TargetMode="External"/><Relationship Id="rId92" Type="http://schemas.openxmlformats.org/officeDocument/2006/relationships/hyperlink" Target="file:///home/jason/mm-parts-index/invoices/2025-09-26-EQ%20Insurance%20Company%20Ltd-MITSUBISHI-25.PDF" TargetMode="External"/><Relationship Id="rId93" Type="http://schemas.openxmlformats.org/officeDocument/2006/relationships/hyperlink" Target="file:///home/jason/mm-parts-index/invoices/2025-09-26-EQ%20Insurance%20Company%20Ltd-MITSUBISHI-25.PDF" TargetMode="External"/><Relationship Id="rId94" Type="http://schemas.openxmlformats.org/officeDocument/2006/relationships/hyperlink" Target="file:///home/jason/mm-parts-index/invoices/2025-09-26-EQ%20Insurance%20Company%20Ltd-MITSUBISHI-25.PDF" TargetMode="External"/><Relationship Id="rId95" Type="http://schemas.openxmlformats.org/officeDocument/2006/relationships/hyperlink" Target="file:///home/jason/mm-parts-index/invoices/2025-09-26-EQ%20Insurance%20Company%20Ltd-MITSUBISHI-25.PDF" TargetMode="External"/><Relationship Id="rId96" Type="http://schemas.openxmlformats.org/officeDocument/2006/relationships/hyperlink" Target="file:///home/jason/mm-parts-index/invoices/2025-09-26-EQ%20Insurance%20Company%20Ltd-MITSUBISHI-25.PDF" TargetMode="External"/><Relationship Id="rId97" Type="http://schemas.openxmlformats.org/officeDocument/2006/relationships/hyperlink" Target="file:///home/jason/mm-parts-index/invoices/2025-09-26-EQ%20Insurance%20Company%20Ltd-MITSUBISHI-25.PDF" TargetMode="External"/><Relationship Id="rId98" Type="http://schemas.openxmlformats.org/officeDocument/2006/relationships/hyperlink" Target="file:///home/jason/mm-parts-index/invoices/2025-09-26-EQ%20Insurance%20Company%20Ltd-MITSUBISHI-25.PDF" TargetMode="External"/><Relationship Id="rId99" Type="http://schemas.openxmlformats.org/officeDocument/2006/relationships/hyperlink" Target="file:///home/jason/mm-parts-index/invoices/2025-09-26-EQ%20Insurance%20Company%20Ltd-MITSUBISHI-25.PDF" TargetMode="External"/><Relationship Id="rId100" Type="http://schemas.openxmlformats.org/officeDocument/2006/relationships/hyperlink" Target="file:///home/jason/mm-parts-index/invoices/2025-09-26-EQ%20Insurance%20Company%20Ltd-MITSUBISHI-25.PDF" TargetMode="External"/><Relationship Id="rId101" Type="http://schemas.openxmlformats.org/officeDocument/2006/relationships/hyperlink" Target="file:///home/jason/mm-parts-index/invoices/2025-09-26-EQ%20Insurance%20Company%20Ltd-MITSUBISHI-25.PDF" TargetMode="External"/><Relationship Id="rId102" Type="http://schemas.openxmlformats.org/officeDocument/2006/relationships/hyperlink" Target="file:///home/jason/mm-parts-index/invoices/2025-09-26-EQ%20Insurance%20Company%20Ltd-MITSUBISHI-25.PDF" TargetMode="External"/><Relationship Id="rId103" Type="http://schemas.openxmlformats.org/officeDocument/2006/relationships/hyperlink" Target="file:///home/jason/mm-parts-index/invoices/2025-09-26-EQ%20Insurance%20Company%20Ltd-MITSUBISHI-25.PDF" TargetMode="External"/><Relationship Id="rId104" Type="http://schemas.openxmlformats.org/officeDocument/2006/relationships/hyperlink" Target="file:///home/jason/mm-parts-index/invoices/2025-09-26-EQ%20Insurance%20Company%20Ltd-MITSUBISHI-25.PDF" TargetMode="External"/><Relationship Id="rId105" Type="http://schemas.openxmlformats.org/officeDocument/2006/relationships/hyperlink" Target="file:///home/jason/mm-parts-index/invoices/2025-09-26-EQ%20Insurance%20Company%20Ltd-MITSUBISHI-25.PDF" TargetMode="External"/><Relationship Id="rId106" Type="http://schemas.openxmlformats.org/officeDocument/2006/relationships/hyperlink" Target="file:///home/jason/mm-parts-index/invoices/2025-09-26-EQ%20Insurance%20Company%20Ltd-MITSUBISHI-25.PDF" TargetMode="External"/><Relationship Id="rId107" Type="http://schemas.openxmlformats.org/officeDocument/2006/relationships/hyperlink" Target="file:///home/jason/mm-parts-index/invoices/2025-09-26-EQ%20Insurance%20Company%20Ltd-MITSUBISHI-25.PDF" TargetMode="External"/><Relationship Id="rId108" Type="http://schemas.openxmlformats.org/officeDocument/2006/relationships/hyperlink" Target="file:///home/jason/mm-parts-index/invoices/2025-09-26-EQ%20Insurance%20Company%20Ltd-MITSUBISHI-25.PDF" TargetMode="External"/><Relationship Id="rId109" Type="http://schemas.openxmlformats.org/officeDocument/2006/relationships/hyperlink" Target="file:///home/jason/mm-parts-index/invoices/2025-09-26-EQ%20Insurance%20Company%20Ltd-MITSUBISHI-25.PDF" TargetMode="External"/><Relationship Id="rId110" Type="http://schemas.openxmlformats.org/officeDocument/2006/relationships/hyperlink" Target="file:///home/jason/mm-parts-index/invoices/2025-09-26-EQ%20Insurance%20Company%20Ltd-MITSUBISHI-25.PDF" TargetMode="External"/><Relationship Id="rId111" Type="http://schemas.openxmlformats.org/officeDocument/2006/relationships/hyperlink" Target="file:///home/jason/mm-parts-index/invoices/2025-09-26-EQ%20Insurance%20Company%20Ltd-MITSUBISHI-25.PDF" TargetMode="External"/><Relationship Id="rId112" Type="http://schemas.openxmlformats.org/officeDocument/2006/relationships/hyperlink" Target="file:///home/jason/mm-parts-index/invoices/2025-09-26-EQ%20Insurance%20Company%20Ltd-MITSUBISHI-25.PDF" TargetMode="External"/><Relationship Id="rId113" Type="http://schemas.openxmlformats.org/officeDocument/2006/relationships/hyperlink" Target="file:///home/jason/mm-parts-index/invoices/2025-09-26-EQ%20Insurance%20Company%20Ltd-MITSUBISHI-25.PDF" TargetMode="External"/><Relationship Id="rId114" Type="http://schemas.openxmlformats.org/officeDocument/2006/relationships/hyperlink" Target="file:///home/jason/mm-parts-index/invoices/2025-09-26-EQ%20Insurance%20Company%20Ltd-MITSUBISHI-25.PDF" TargetMode="External"/><Relationship Id="rId115" Type="http://schemas.openxmlformats.org/officeDocument/2006/relationships/hyperlink" Target="file:///home/jason/mm-parts-index/invoices/2025-09-26-EQ%20Insurance%20Company%20Ltd-MITSUBISHI-25.PDF" TargetMode="External"/><Relationship Id="rId116" Type="http://schemas.openxmlformats.org/officeDocument/2006/relationships/hyperlink" Target="file:///home/jason/mm-parts-index/invoices/2025-09-26-EQ%20Insurance%20Company%20Ltd-MITSUBISHI-25.PDF" TargetMode="External"/><Relationship Id="rId117" Type="http://schemas.openxmlformats.org/officeDocument/2006/relationships/hyperlink" Target="file:///home/jason/mm-parts-index/invoices/2025-09-26-EQ%20Insurance%20Company%20Ltd-MITSUBISHI-25.PDF" TargetMode="External"/><Relationship Id="rId118" Type="http://schemas.openxmlformats.org/officeDocument/2006/relationships/hyperlink" Target="file:///home/jason/mm-parts-index/invoices/2025-09-26-EQ%20Insurance%20Company%20Ltd-MITSUBISHI-25.PDF" TargetMode="External"/><Relationship Id="rId119" Type="http://schemas.openxmlformats.org/officeDocument/2006/relationships/hyperlink" Target="file:///home/jason/mm-parts-index/invoices/2025-09-26-EQ%20Insurance%20Company%20Ltd-MITSUBISHI-25.PDF" TargetMode="External"/><Relationship Id="rId120" Type="http://schemas.openxmlformats.org/officeDocument/2006/relationships/hyperlink" Target="file:///home/jason/mm-parts-index/invoices/2025-09-26-EQ%20Insurance%20Company%20Ltd-MITSUBISHI-25.PDF" TargetMode="External"/><Relationship Id="rId121" Type="http://schemas.openxmlformats.org/officeDocument/2006/relationships/hyperlink" Target="file:///home/jason/mm-parts-index/invoices/2025-09-26-EQ%20Insurance%20Company%20Ltd-MITSUBISHI-25.PDF" TargetMode="External"/><Relationship Id="rId122" Type="http://schemas.openxmlformats.org/officeDocument/2006/relationships/hyperlink" Target="file:///home/jason/mm-parts-index/invoices/2025-09-26-EQ%20Insurance%20Company%20Ltd-MITSUBISHI-25.PDF" TargetMode="External"/><Relationship Id="rId123" Type="http://schemas.openxmlformats.org/officeDocument/2006/relationships/hyperlink" Target="file:///home/jason/mm-parts-index/invoices/2025-09-26-EQ%20Insurance%20Company%20Ltd-MITSUBISHI-25.PDF" TargetMode="External"/><Relationship Id="rId124" Type="http://schemas.openxmlformats.org/officeDocument/2006/relationships/hyperlink" Target="file:///home/jason/mm-parts-index/invoices/2025-09-26-EQ%20Insurance%20Company%20Ltd-MITSUBISHI-25.PDF" TargetMode="External"/><Relationship Id="rId125" Type="http://schemas.openxmlformats.org/officeDocument/2006/relationships/hyperlink" Target="file:///home/jason/mm-parts-index/invoices/2025-09-26-EQ%20Insurance%20Company%20Ltd-MITSUBISHI-25.PDF" TargetMode="External"/><Relationship Id="rId126" Type="http://schemas.openxmlformats.org/officeDocument/2006/relationships/hyperlink" Target="file:///home/jason/mm-parts-index/invoices/2025-09-26-EQ%20Insurance%20Company%20Ltd-MITSUBISHI-25.PDF" TargetMode="External"/><Relationship Id="rId127" Type="http://schemas.openxmlformats.org/officeDocument/2006/relationships/hyperlink" Target="file:///home/jason/mm-parts-index/invoices/2025-09-26-EQ%20Insurance%20Company%20Ltd-MITSUBISHI-25.PDF" TargetMode="External"/><Relationship Id="rId128" Type="http://schemas.openxmlformats.org/officeDocument/2006/relationships/hyperlink" Target="file:///home/jason/mm-parts-index/invoices/2025-09-26-EQ%20Insurance%20Company%20Ltd-MITSUBISHI-25.PDF" TargetMode="External"/><Relationship Id="rId129" Type="http://schemas.openxmlformats.org/officeDocument/2006/relationships/hyperlink" Target="file:///home/jason/mm-parts-index/invoices/2025-09-26-EQ%20Insurance%20Company%20Ltd-MITSUBISHI-25.PDF" TargetMode="External"/><Relationship Id="rId130" Type="http://schemas.openxmlformats.org/officeDocument/2006/relationships/hyperlink" Target="file:///home/jason/mm-parts-index/invoices/2026-01-20-Singapore%20Life%20Ltd-SKODA-145.PDF" TargetMode="External"/><Relationship Id="rId131" Type="http://schemas.openxmlformats.org/officeDocument/2006/relationships/hyperlink" Target="file:///home/jason/mm-parts-index/invoices/2026-01-20-Singapore%20Life%20Ltd-SKODA-145.PDF" TargetMode="External"/><Relationship Id="rId132" Type="http://schemas.openxmlformats.org/officeDocument/2006/relationships/hyperlink" Target="file:///home/jason/mm-parts-index/invoices/2026-01-20-Singapore%20Life%20Ltd-SKODA-145.PDF" TargetMode="External"/><Relationship Id="rId133" Type="http://schemas.openxmlformats.org/officeDocument/2006/relationships/hyperlink" Target="file:///home/jason/mm-parts-index/invoices/2026-01-20-Singapore%20Life%20Ltd-SKODA-145.PDF" TargetMode="External"/><Relationship Id="rId134" Type="http://schemas.openxmlformats.org/officeDocument/2006/relationships/hyperlink" Target="file:///home/jason/mm-parts-index/invoices/2026-01-20-Singapore%20Life%20Ltd-SKODA-145.PDF" TargetMode="External"/><Relationship Id="rId135" Type="http://schemas.openxmlformats.org/officeDocument/2006/relationships/hyperlink" Target="file:///home/jason/mm-parts-index/invoices/2026-01-20-Singapore%20Life%20Ltd-SKODA-145.PDF" TargetMode="External"/><Relationship Id="rId136" Type="http://schemas.openxmlformats.org/officeDocument/2006/relationships/hyperlink" Target="file:///home/jason/mm-parts-index/invoices/2026-01-20-Singapore%20Life%20Ltd-SKODA-145.PDF" TargetMode="External"/><Relationship Id="rId137" Type="http://schemas.openxmlformats.org/officeDocument/2006/relationships/hyperlink" Target="file:///home/jason/mm-parts-index/invoices/2026-01-20-Singapore%20Life%20Ltd-SKODA-145.PDF" TargetMode="External"/><Relationship Id="rId138" Type="http://schemas.openxmlformats.org/officeDocument/2006/relationships/hyperlink" Target="file:///home/jason/mm-parts-index/invoices/2025-10-03-AIG%20Asia%20Pacific%20Insurance%20Pte.%20Ltd.-MAZDA-38.PDF" TargetMode="External"/><Relationship Id="rId139" Type="http://schemas.openxmlformats.org/officeDocument/2006/relationships/hyperlink" Target="file:///home/jason/mm-parts-index/invoices/2026-01-29-Great%20Eastern%20General%20Insurance%20Limited-MERCEDES-BENZ-150.PDF" TargetMode="External"/><Relationship Id="rId140" Type="http://schemas.openxmlformats.org/officeDocument/2006/relationships/hyperlink" Target="file:///home/jason/mm-parts-index/invoices/2026-01-08-AIG%20Asia%20Pacific%20Insurance%20Pte.%20Ltd.-SUBARU-138.PDF" TargetMode="External"/><Relationship Id="rId141" Type="http://schemas.openxmlformats.org/officeDocument/2006/relationships/hyperlink" Target="file:///home/jason/mm-parts-index/invoices/2026-01-08-AIG%20Asia%20Pacific%20Insurance%20Pte.%20Ltd.-SUBARU-138.PDF" TargetMode="External"/><Relationship Id="rId142" Type="http://schemas.openxmlformats.org/officeDocument/2006/relationships/hyperlink" Target="file:///home/jason/mm-parts-index/invoices/2026-01-08-AIG%20Asia%20Pacific%20Insurance%20Pte.%20Ltd.-SUBARU-138.PDF" TargetMode="External"/><Relationship Id="rId143" Type="http://schemas.openxmlformats.org/officeDocument/2006/relationships/hyperlink" Target="file:///home/jason/mm-parts-index/invoices/2025-12-26-Etiqa%20Insurance%20Pte%20Ltd-KIA-126.JPG" TargetMode="External"/><Relationship Id="rId144" Type="http://schemas.openxmlformats.org/officeDocument/2006/relationships/hyperlink" Target="file:///home/jason/mm-parts-index/invoices/2025-12-26-Etiqa%20Insurance%20Pte%20Ltd-KIA-126.JPG" TargetMode="External"/><Relationship Id="rId145" Type="http://schemas.openxmlformats.org/officeDocument/2006/relationships/hyperlink" Target="file:///home/jason/mm-parts-index/invoices/2025-12-26-Etiqa%20Insurance%20Pte%20Ltd-KIA-126.JPG" TargetMode="External"/><Relationship Id="rId146" Type="http://schemas.openxmlformats.org/officeDocument/2006/relationships/hyperlink" Target="file:///home/jason/mm-parts-index/invoices/2025-12-26-Etiqa%20Insurance%20Pte%20Ltd-KIA-126.JPG" TargetMode="External"/><Relationship Id="rId147" Type="http://schemas.openxmlformats.org/officeDocument/2006/relationships/hyperlink" Target="file:///home/jason/mm-parts-index/invoices/2025-12-26-Etiqa%20Insurance%20Pte%20Ltd-KIA-126.JPG" TargetMode="External"/><Relationship Id="rId148" Type="http://schemas.openxmlformats.org/officeDocument/2006/relationships/hyperlink" Target="file:///home/jason/mm-parts-index/invoices/2025-12-26-Etiqa%20Insurance%20Pte%20Ltd-KIA-126.JPG" TargetMode="External"/><Relationship Id="rId149" Type="http://schemas.openxmlformats.org/officeDocument/2006/relationships/hyperlink" Target="file:///home/jason/mm-parts-index/invoices/2025-08-29-HL%20Assurance%20Pte%20Ltd-NISSAN-17.PDF" TargetMode="External"/><Relationship Id="rId150" Type="http://schemas.openxmlformats.org/officeDocument/2006/relationships/hyperlink" Target="file:///home/jason/mm-parts-index/invoices/2025-08-29-HL%20Assurance%20Pte%20Ltd-NISSAN-17.PDF" TargetMode="External"/><Relationship Id="rId151" Type="http://schemas.openxmlformats.org/officeDocument/2006/relationships/hyperlink" Target="file:///home/jason/mm-parts-index/invoices/2025-08-29-HL%20Assurance%20Pte%20Ltd-NISSAN-17.PDF" TargetMode="External"/><Relationship Id="rId152" Type="http://schemas.openxmlformats.org/officeDocument/2006/relationships/hyperlink" Target="file:///home/jason/mm-parts-index/invoices/2025-08-29-HL%20Assurance%20Pte%20Ltd-NISSAN-17.PDF" TargetMode="External"/><Relationship Id="rId153" Type="http://schemas.openxmlformats.org/officeDocument/2006/relationships/hyperlink" Target="file:///home/jason/mm-parts-index/invoices/2025-08-29-HL%20Assurance%20Pte%20Ltd-NISSAN-17.PDF" TargetMode="External"/><Relationship Id="rId154" Type="http://schemas.openxmlformats.org/officeDocument/2006/relationships/hyperlink" Target="file:///home/jason/mm-parts-index/invoices/2025-08-29-HL%20Assurance%20Pte%20Ltd-NISSAN-17.PDF" TargetMode="External"/><Relationship Id="rId155" Type="http://schemas.openxmlformats.org/officeDocument/2006/relationships/hyperlink" Target="file:///home/jason/mm-parts-index/invoices/2025-08-29-HL%20Assurance%20Pte%20Ltd-NISSAN-17.PDF" TargetMode="External"/><Relationship Id="rId156" Type="http://schemas.openxmlformats.org/officeDocument/2006/relationships/hyperlink" Target="file:///home/jason/mm-parts-index/invoices/2025-08-29-HL%20Assurance%20Pte%20Ltd-NISSAN-17.PDF" TargetMode="External"/><Relationship Id="rId157" Type="http://schemas.openxmlformats.org/officeDocument/2006/relationships/hyperlink" Target="file:///home/jason/mm-parts-index/invoices/2025-08-29-HL%20Assurance%20Pte%20Ltd-NISSAN-17.PDF" TargetMode="External"/><Relationship Id="rId158" Type="http://schemas.openxmlformats.org/officeDocument/2006/relationships/hyperlink" Target="file:///home/jason/mm-parts-index/invoices/2025-08-29-HL%20Assurance%20Pte%20Ltd-NISSAN-17.PDF" TargetMode="External"/><Relationship Id="rId159" Type="http://schemas.openxmlformats.org/officeDocument/2006/relationships/hyperlink" Target="file:///home/jason/mm-parts-index/invoices/2025-08-29-HL%20Assurance%20Pte%20Ltd-NISSAN-17.PDF" TargetMode="External"/><Relationship Id="rId160" Type="http://schemas.openxmlformats.org/officeDocument/2006/relationships/hyperlink" Target="file:///home/jason/mm-parts-index/invoices/2025-08-29-HL%20Assurance%20Pte%20Ltd-NISSAN-17.PDF" TargetMode="External"/><Relationship Id="rId161" Type="http://schemas.openxmlformats.org/officeDocument/2006/relationships/hyperlink" Target="file:///home/jason/mm-parts-index/invoices/2025-08-29-HL%20Assurance%20Pte%20Ltd-NISSAN-17.PDF" TargetMode="External"/><Relationship Id="rId162" Type="http://schemas.openxmlformats.org/officeDocument/2006/relationships/hyperlink" Target="file:///home/jason/mm-parts-index/invoices/2025-08-29-HL%20Assurance%20Pte%20Ltd-NISSAN-17.PDF" TargetMode="External"/><Relationship Id="rId163" Type="http://schemas.openxmlformats.org/officeDocument/2006/relationships/hyperlink" Target="file:///home/jason/mm-parts-index/invoices/2025-12-02-Allianz%20Insurance%20Singapore%20Pte.%20Ltd.-TESLA-100.JPG" TargetMode="External"/><Relationship Id="rId164" Type="http://schemas.openxmlformats.org/officeDocument/2006/relationships/hyperlink" Target="file:///home/jason/mm-parts-index/invoices/2025-12-02-Allianz%20Insurance%20Singapore%20Pte.%20Ltd.-TESLA-100.JPG" TargetMode="External"/><Relationship Id="rId165" Type="http://schemas.openxmlformats.org/officeDocument/2006/relationships/hyperlink" Target="file:///home/jason/mm-parts-index/invoices/2025-12-02-Allianz%20Insurance%20Singapore%20Pte.%20Ltd.-TESLA-100.JPG" TargetMode="External"/><Relationship Id="rId166" Type="http://schemas.openxmlformats.org/officeDocument/2006/relationships/hyperlink" Target="file:///home/jason/mm-parts-index/invoices/2025-12-02-Allianz%20Insurance%20Singapore%20Pte.%20Ltd.-TESLA-100.JPG" TargetMode="External"/><Relationship Id="rId167" Type="http://schemas.openxmlformats.org/officeDocument/2006/relationships/hyperlink" Target="file:///home/jason/mm-parts-index/invoices/2025-12-02-Allianz%20Insurance%20Singapore%20Pte.%20Ltd.-TESLA-100.JPG" TargetMode="External"/><Relationship Id="rId168" Type="http://schemas.openxmlformats.org/officeDocument/2006/relationships/hyperlink" Target="file:///home/jason/mm-parts-index/invoices/2025-12-02-Allianz%20Insurance%20Singapore%20Pte.%20Ltd.-TESLA-100.JPG" TargetMode="External"/><Relationship Id="rId169" Type="http://schemas.openxmlformats.org/officeDocument/2006/relationships/hyperlink" Target="file:///home/jason/mm-parts-index/invoices/2025-12-02-Allianz%20Insurance%20Singapore%20Pte.%20Ltd.-TESLA-100.JPG" TargetMode="External"/><Relationship Id="rId170" Type="http://schemas.openxmlformats.org/officeDocument/2006/relationships/hyperlink" Target="file:///home/jason/mm-parts-index/invoices/2025-12-02-Allianz%20Insurance%20Singapore%20Pte.%20Ltd.-SCANIA-93.PDF" TargetMode="External"/><Relationship Id="rId171" Type="http://schemas.openxmlformats.org/officeDocument/2006/relationships/hyperlink" Target="file:///home/jason/mm-parts-index/invoices/2025-12-02-Allianz%20Insurance%20Singapore%20Pte.%20Ltd.-SCANIA-93.PDF" TargetMode="External"/><Relationship Id="rId172" Type="http://schemas.openxmlformats.org/officeDocument/2006/relationships/hyperlink" Target="file:///home/jason/mm-parts-index/invoices/2025-11-21-EQ%20Insurance%20Company%20Ltd-LEXUS-78.PDF" TargetMode="External"/><Relationship Id="rId173" Type="http://schemas.openxmlformats.org/officeDocument/2006/relationships/hyperlink" Target="file:///home/jason/mm-parts-index/invoices/2025-11-21-EQ%20Insurance%20Company%20Ltd-LEXUS-78.PDF" TargetMode="External"/><Relationship Id="rId174" Type="http://schemas.openxmlformats.org/officeDocument/2006/relationships/hyperlink" Target="file:///home/jason/mm-parts-index/invoices/2025-11-21-EQ%20Insurance%20Company%20Ltd-LEXUS-78.PDF" TargetMode="External"/><Relationship Id="rId175" Type="http://schemas.openxmlformats.org/officeDocument/2006/relationships/hyperlink" Target="file:///home/jason/mm-parts-index/invoices/2025-11-21-EQ%20Insurance%20Company%20Ltd-LEXUS-78.PDF" TargetMode="External"/><Relationship Id="rId176" Type="http://schemas.openxmlformats.org/officeDocument/2006/relationships/hyperlink" Target="file:///home/jason/mm-parts-index/invoices/2025-11-21-EQ%20Insurance%20Company%20Ltd-LEXUS-78.PDF" TargetMode="External"/><Relationship Id="rId177" Type="http://schemas.openxmlformats.org/officeDocument/2006/relationships/hyperlink" Target="file:///home/jason/mm-parts-index/invoices/2025-11-21-EQ%20Insurance%20Company%20Ltd-LEXUS-78.PDF" TargetMode="External"/><Relationship Id="rId178" Type="http://schemas.openxmlformats.org/officeDocument/2006/relationships/hyperlink" Target="file:///home/jason/mm-parts-index/invoices/2025-11-21-EQ%20Insurance%20Company%20Ltd-LEXUS-78.PDF" TargetMode="External"/><Relationship Id="rId179" Type="http://schemas.openxmlformats.org/officeDocument/2006/relationships/hyperlink" Target="file:///home/jason/mm-parts-index/invoices/2025-11-21-EQ%20Insurance%20Company%20Ltd-LEXUS-78.PDF" TargetMode="External"/><Relationship Id="rId180" Type="http://schemas.openxmlformats.org/officeDocument/2006/relationships/hyperlink" Target="file:///home/jason/mm-parts-index/invoices/2025-11-21-EQ%20Insurance%20Company%20Ltd-LEXUS-78.PDF" TargetMode="External"/><Relationship Id="rId181" Type="http://schemas.openxmlformats.org/officeDocument/2006/relationships/hyperlink" Target="file:///home/jason/mm-parts-index/invoices/2025-11-21-EQ%20Insurance%20Company%20Ltd-LEXUS-78.PDF" TargetMode="External"/><Relationship Id="rId182" Type="http://schemas.openxmlformats.org/officeDocument/2006/relationships/hyperlink" Target="file:///home/jason/mm-parts-index/invoices/2025-11-21-EQ%20Insurance%20Company%20Ltd-LEXUS-78.PDF" TargetMode="External"/><Relationship Id="rId183" Type="http://schemas.openxmlformats.org/officeDocument/2006/relationships/hyperlink" Target="file:///home/jason/mm-parts-index/invoices/2025-11-21-EQ%20Insurance%20Company%20Ltd-LEXUS-78.PDF" TargetMode="External"/><Relationship Id="rId184" Type="http://schemas.openxmlformats.org/officeDocument/2006/relationships/hyperlink" Target="file:///home/jason/mm-parts-index/invoices/2025-11-21-EQ%20Insurance%20Company%20Ltd-LEXUS-78.PDF" TargetMode="External"/><Relationship Id="rId185" Type="http://schemas.openxmlformats.org/officeDocument/2006/relationships/hyperlink" Target="file:///home/jason/mm-parts-index/invoices/2025-11-21-EQ%20Insurance%20Company%20Ltd-LEXUS-78.PDF" TargetMode="External"/><Relationship Id="rId186" Type="http://schemas.openxmlformats.org/officeDocument/2006/relationships/hyperlink" Target="file:///home/jason/mm-parts-index/invoices/2025-11-21-EQ%20Insurance%20Company%20Ltd-LEXUS-78.PDF" TargetMode="External"/><Relationship Id="rId187" Type="http://schemas.openxmlformats.org/officeDocument/2006/relationships/hyperlink" Target="file:///home/jason/mm-parts-index/invoices/2025-11-21-EQ%20Insurance%20Company%20Ltd-LEXUS-78.PDF" TargetMode="External"/><Relationship Id="rId188" Type="http://schemas.openxmlformats.org/officeDocument/2006/relationships/hyperlink" Target="file:///home/jason/mm-parts-index/invoices/2025-11-21-EQ%20Insurance%20Company%20Ltd-LEXUS-78.PDF" TargetMode="External"/><Relationship Id="rId189" Type="http://schemas.openxmlformats.org/officeDocument/2006/relationships/hyperlink" Target="file:///home/jason/mm-parts-index/invoices/2025-12-10-Allianz%20Insurance%20Singapore%20Pte.%20Ltd.-BMW-116.PDF" TargetMode="External"/><Relationship Id="rId190" Type="http://schemas.openxmlformats.org/officeDocument/2006/relationships/hyperlink" Target="file:///home/jason/mm-parts-index/invoices/2025-12-10-Allianz%20Insurance%20Singapore%20Pte.%20Ltd.-BMW-116.PDF" TargetMode="External"/><Relationship Id="rId191" Type="http://schemas.openxmlformats.org/officeDocument/2006/relationships/hyperlink" Target="file:///home/jason/mm-parts-index/invoices/2026-01-08-Etiqa%20Insurance%20Pte%20Ltd-BYD-137.PDF" TargetMode="External"/><Relationship Id="rId192" Type="http://schemas.openxmlformats.org/officeDocument/2006/relationships/hyperlink" Target="file:///home/jason/mm-parts-index/invoices/2026-01-08-Etiqa%20Insurance%20Pte%20Ltd-BYD-137.PDF" TargetMode="External"/><Relationship Id="rId193" Type="http://schemas.openxmlformats.org/officeDocument/2006/relationships/hyperlink" Target="file:///home/jason/mm-parts-index/invoices/2026-01-08-Etiqa%20Insurance%20Pte%20Ltd-BYD-137.PDF" TargetMode="External"/><Relationship Id="rId194" Type="http://schemas.openxmlformats.org/officeDocument/2006/relationships/hyperlink" Target="file:///home/jason/mm-parts-index/invoices/2026-01-08-Etiqa%20Insurance%20Pte%20Ltd-BYD-137.PDF" TargetMode="External"/><Relationship Id="rId195" Type="http://schemas.openxmlformats.org/officeDocument/2006/relationships/hyperlink" Target="file:///home/jason/mm-parts-index/invoices/2025-11-07-Tokio%20Marine%20Insurance%20Singapore%20Ltd-HYUNDAI-67.PDF" TargetMode="External"/><Relationship Id="rId196" Type="http://schemas.openxmlformats.org/officeDocument/2006/relationships/hyperlink" Target="file:///home/jason/mm-parts-index/invoices/2025-11-07-Tokio%20Marine%20Insurance%20Singapore%20Ltd-HYUNDAI-67.PDF" TargetMode="External"/><Relationship Id="rId197" Type="http://schemas.openxmlformats.org/officeDocument/2006/relationships/hyperlink" Target="file:///home/jason/mm-parts-index/invoices/2025-11-07-Tokio%20Marine%20Insurance%20Singapore%20Ltd-HYUNDAI-67.PDF" TargetMode="External"/><Relationship Id="rId198" Type="http://schemas.openxmlformats.org/officeDocument/2006/relationships/hyperlink" Target="file:///home/jason/mm-parts-index/invoices/2025-11-07-Tokio%20Marine%20Insurance%20Singapore%20Ltd-HYUNDAI-67.PDF" TargetMode="External"/><Relationship Id="rId199" Type="http://schemas.openxmlformats.org/officeDocument/2006/relationships/hyperlink" Target="file:///home/jason/mm-parts-index/invoices/2025-11-07-Tokio%20Marine%20Insurance%20Singapore%20Ltd-HYUNDAI-67.PDF" TargetMode="External"/><Relationship Id="rId200" Type="http://schemas.openxmlformats.org/officeDocument/2006/relationships/hyperlink" Target="file:///home/jason/mm-parts-index/invoices/2025-11-07-Tokio%20Marine%20Insurance%20Singapore%20Ltd-HYUNDAI-67.PDF" TargetMode="External"/><Relationship Id="rId201" Type="http://schemas.openxmlformats.org/officeDocument/2006/relationships/hyperlink" Target="file:///home/jason/mm-parts-index/invoices/2025-11-07-Tokio%20Marine%20Insurance%20Singapore%20Ltd-HYUNDAI-67.PDF" TargetMode="External"/><Relationship Id="rId202" Type="http://schemas.openxmlformats.org/officeDocument/2006/relationships/hyperlink" Target="file:///home/jason/mm-parts-index/invoices/2025-11-07-Tokio%20Marine%20Insurance%20Singapore%20Ltd-HYUNDAI-67.PDF" TargetMode="External"/><Relationship Id="rId203" Type="http://schemas.openxmlformats.org/officeDocument/2006/relationships/hyperlink" Target="file:///home/jason/mm-parts-index/invoices/2025-11-07-Tokio%20Marine%20Insurance%20Singapore%20Ltd-HYUNDAI-67.PDF" TargetMode="External"/><Relationship Id="rId204" Type="http://schemas.openxmlformats.org/officeDocument/2006/relationships/hyperlink" Target="file:///home/jason/mm-parts-index/invoices/2025-11-07-Tokio%20Marine%20Insurance%20Singapore%20Ltd-HYUNDAI-67.PDF" TargetMode="External"/><Relationship Id="rId205" Type="http://schemas.openxmlformats.org/officeDocument/2006/relationships/hyperlink" Target="file:///home/jason/mm-parts-index/invoices/2025-11-07-Tokio%20Marine%20Insurance%20Singapore%20Ltd-HYUNDAI-67.PDF" TargetMode="External"/><Relationship Id="rId206" Type="http://schemas.openxmlformats.org/officeDocument/2006/relationships/hyperlink" Target="file:///home/jason/mm-parts-index/invoices/2025-11-07-Tokio%20Marine%20Insurance%20Singapore%20Ltd-HYUNDAI-67.PDF" TargetMode="External"/><Relationship Id="rId207" Type="http://schemas.openxmlformats.org/officeDocument/2006/relationships/hyperlink" Target="file:///home/jason/mm-parts-index/invoices/2025-11-07-Tokio%20Marine%20Insurance%20Singapore%20Ltd-HYUNDAI-67.PDF" TargetMode="External"/><Relationship Id="rId208" Type="http://schemas.openxmlformats.org/officeDocument/2006/relationships/hyperlink" Target="file:///home/jason/mm-parts-index/invoices/2025-11-07-Tokio%20Marine%20Insurance%20Singapore%20Ltd-HYUNDAI-67.PDF" TargetMode="External"/><Relationship Id="rId209" Type="http://schemas.openxmlformats.org/officeDocument/2006/relationships/hyperlink" Target="file:///home/jason/mm-parts-index/invoices/2025-10-16-Allianz%20Insurance%20Singapore%20Pte.%20Ltd.-VOLKSWAGEN-52.PDF" TargetMode="External"/><Relationship Id="rId210" Type="http://schemas.openxmlformats.org/officeDocument/2006/relationships/hyperlink" Target="file:///home/jason/mm-parts-index/invoices/2026-01-15-AIG%20Asia%20Pacific%20Insurance%20Pte.%20Ltd.-HONDA-142.PDF" TargetMode="External"/><Relationship Id="rId211" Type="http://schemas.openxmlformats.org/officeDocument/2006/relationships/hyperlink" Target="file:///home/jason/mm-parts-index/invoices/2026-01-15-AIG%20Asia%20Pacific%20Insurance%20Pte.%20Ltd.-HONDA-142.PDF" TargetMode="External"/><Relationship Id="rId212" Type="http://schemas.openxmlformats.org/officeDocument/2006/relationships/hyperlink" Target="file:///home/jason/mm-parts-index/invoices/2026-01-15-AIG%20Asia%20Pacific%20Insurance%20Pte.%20Ltd.-HONDA-142.PDF" TargetMode="External"/><Relationship Id="rId213" Type="http://schemas.openxmlformats.org/officeDocument/2006/relationships/hyperlink" Target="file:///home/jason/mm-parts-index/invoices/2026-01-15-AIG%20Asia%20Pacific%20Insurance%20Pte.%20Ltd.-HONDA-142.PDF" TargetMode="External"/><Relationship Id="rId214" Type="http://schemas.openxmlformats.org/officeDocument/2006/relationships/hyperlink" Target="file:///home/jason/mm-parts-index/invoices/2026-01-15-AIG%20Asia%20Pacific%20Insurance%20Pte.%20Ltd.-HONDA-142.PDF" TargetMode="External"/><Relationship Id="rId215" Type="http://schemas.openxmlformats.org/officeDocument/2006/relationships/hyperlink" Target="file:///home/jason/mm-parts-index/invoices/2026-01-15-AIG%20Asia%20Pacific%20Insurance%20Pte.%20Ltd.-HONDA-142.PDF" TargetMode="External"/><Relationship Id="rId216" Type="http://schemas.openxmlformats.org/officeDocument/2006/relationships/hyperlink" Target="file:///home/jason/mm-parts-index/invoices/2026-02-11-Allianz%20Insurance%20Singapore%20Pte.%20Ltd.-TOYOTA-175.PDF" TargetMode="External"/><Relationship Id="rId217" Type="http://schemas.openxmlformats.org/officeDocument/2006/relationships/hyperlink" Target="file:///home/jason/mm-parts-index/invoices/2026-02-09-Allianz%20Insurance%20Singapore%20Pte.%20Ltd.-TESLA-155.PDF" TargetMode="External"/><Relationship Id="rId218" Type="http://schemas.openxmlformats.org/officeDocument/2006/relationships/hyperlink" Target="file:///home/jason/mm-parts-index/invoices/2026-02-09-Allianz%20Insurance%20Singapore%20Pte.%20Ltd.-TESLA-155.PDF" TargetMode="External"/><Relationship Id="rId219" Type="http://schemas.openxmlformats.org/officeDocument/2006/relationships/hyperlink" Target="file:///home/jason/mm-parts-index/invoices/2026-02-09-Allianz%20Insurance%20Singapore%20Pte.%20Ltd.-TESLA-155.PDF" TargetMode="External"/><Relationship Id="rId220" Type="http://schemas.openxmlformats.org/officeDocument/2006/relationships/hyperlink" Target="file:///home/jason/mm-parts-index/invoices/2026-02-09-Allianz%20Insurance%20Singapore%20Pte.%20Ltd.-TESLA-155.PDF" TargetMode="External"/><Relationship Id="rId221" Type="http://schemas.openxmlformats.org/officeDocument/2006/relationships/hyperlink" Target="file:///home/jason/mm-parts-index/invoices/2026-02-09-Allianz%20Insurance%20Singapore%20Pte.%20Ltd.-TESLA-155.PDF" TargetMode="External"/><Relationship Id="rId222" Type="http://schemas.openxmlformats.org/officeDocument/2006/relationships/hyperlink" Target="file:///home/jason/mm-parts-index/invoices/2026-02-09-Allianz%20Insurance%20Singapore%20Pte.%20Ltd.-TESLA-155.PDF" TargetMode="External"/><Relationship Id="rId223" Type="http://schemas.openxmlformats.org/officeDocument/2006/relationships/hyperlink" Target="file:///home/jason/mm-parts-index/invoices/2026-02-09-Allianz%20Insurance%20Singapore%20Pte.%20Ltd.-TESLA-155.PDF" TargetMode="External"/><Relationship Id="rId224" Type="http://schemas.openxmlformats.org/officeDocument/2006/relationships/hyperlink" Target="file:///home/jason/mm-parts-index/invoices/2026-02-09-Allianz%20Insurance%20Singapore%20Pte.%20Ltd.-TESLA-155.PDF" TargetMode="External"/><Relationship Id="rId225" Type="http://schemas.openxmlformats.org/officeDocument/2006/relationships/hyperlink" Target="file:///home/jason/mm-parts-index/invoices/2026-02-09-Allianz%20Insurance%20Singapore%20Pte.%20Ltd.-TESLA-155.PDF" TargetMode="External"/><Relationship Id="rId226" Type="http://schemas.openxmlformats.org/officeDocument/2006/relationships/hyperlink" Target="file:///home/jason/mm-parts-index/invoices/2026-02-09-Allianz%20Insurance%20Singapore%20Pte.%20Ltd.-TESLA-155.PDF" TargetMode="External"/><Relationship Id="rId227" Type="http://schemas.openxmlformats.org/officeDocument/2006/relationships/hyperlink" Target="file:///home/jason/mm-parts-index/invoices/2026-02-09-Allianz%20Insurance%20Singapore%20Pte.%20Ltd.-TESLA-155.PDF" TargetMode="External"/><Relationship Id="rId228" Type="http://schemas.openxmlformats.org/officeDocument/2006/relationships/hyperlink" Target="file:///home/jason/mm-parts-index/invoices/2026-02-09-Allianz%20Insurance%20Singapore%20Pte.%20Ltd.-TESLA-155.PDF" TargetMode="External"/><Relationship Id="rId229" Type="http://schemas.openxmlformats.org/officeDocument/2006/relationships/hyperlink" Target="file:///home/jason/mm-parts-index/invoices/2026-02-09-Allianz%20Insurance%20Singapore%20Pte.%20Ltd.-TESLA-155.PDF" TargetMode="External"/><Relationship Id="rId230" Type="http://schemas.openxmlformats.org/officeDocument/2006/relationships/hyperlink" Target="file:///home/jason/mm-parts-index/invoices/2026-02-09-Allianz%20Insurance%20Singapore%20Pte.%20Ltd.-TESLA-155.PDF" TargetMode="External"/><Relationship Id="rId231" Type="http://schemas.openxmlformats.org/officeDocument/2006/relationships/hyperlink" Target="file:///home/jason/mm-parts-index/invoices/2026-02-09-Allianz%20Insurance%20Singapore%20Pte.%20Ltd.-TESLA-155.PDF" TargetMode="External"/><Relationship Id="rId232" Type="http://schemas.openxmlformats.org/officeDocument/2006/relationships/hyperlink" Target="file:///home/jason/mm-parts-index/invoices/2026-02-09-Allianz%20Insurance%20Singapore%20Pte.%20Ltd.-TESLA-173.JPG" TargetMode="External"/><Relationship Id="rId233" Type="http://schemas.openxmlformats.org/officeDocument/2006/relationships/hyperlink" Target="file:///home/jason/mm-parts-index/invoices/2026-02-09-Allianz%20Insurance%20Singapore%20Pte.%20Ltd.-TESLA-173.JPG" TargetMode="External"/><Relationship Id="rId234" Type="http://schemas.openxmlformats.org/officeDocument/2006/relationships/hyperlink" Target="file:///home/jason/mm-parts-index/invoices/2026-02-09-Allianz%20Insurance%20Singapore%20Pte.%20Ltd.-TESLA-173.JPG" TargetMode="External"/><Relationship Id="rId235" Type="http://schemas.openxmlformats.org/officeDocument/2006/relationships/hyperlink" Target="file:///home/jason/mm-parts-index/invoices/2026-02-09-Allianz%20Insurance%20Singapore%20Pte.%20Ltd.-TESLA-173.JPG" TargetMode="External"/><Relationship Id="rId236" Type="http://schemas.openxmlformats.org/officeDocument/2006/relationships/hyperlink" Target="file:///home/jason/mm-parts-index/invoices/2026-02-09-Allianz%20Insurance%20Singapore%20Pte.%20Ltd.-TESLA-173.JPG" TargetMode="External"/><Relationship Id="rId237" Type="http://schemas.openxmlformats.org/officeDocument/2006/relationships/hyperlink" Target="file:///home/jason/mm-parts-index/invoices/2026-02-09-Allianz%20Insurance%20Singapore%20Pte.%20Ltd.-TESLA-173.JPG" TargetMode="External"/><Relationship Id="rId238" Type="http://schemas.openxmlformats.org/officeDocument/2006/relationships/hyperlink" Target="file:///home/jason/mm-parts-index/invoices/2026-02-09-Allianz%20Insurance%20Singapore%20Pte.%20Ltd.-TESLA-173.JPG" TargetMode="External"/><Relationship Id="rId239" Type="http://schemas.openxmlformats.org/officeDocument/2006/relationships/hyperlink" Target="file:///home/jason/mm-parts-index/invoices/2026-02-09-Allianz%20Insurance%20Singapore%20Pte.%20Ltd.-TESLA-173.JPG" TargetMode="External"/><Relationship Id="rId240" Type="http://schemas.openxmlformats.org/officeDocument/2006/relationships/hyperlink" Target="file:///home/jason/mm-parts-index/invoices/2026-02-09-Allianz%20Insurance%20Singapore%20Pte.%20Ltd.-TESLA-173.JPG" TargetMode="External"/><Relationship Id="rId241" Type="http://schemas.openxmlformats.org/officeDocument/2006/relationships/hyperlink" Target="file:///home/jason/mm-parts-index/invoices/2026-02-09-Allianz%20Insurance%20Singapore%20Pte.%20Ltd.-TESLA-173.JPG" TargetMode="External"/><Relationship Id="rId242" Type="http://schemas.openxmlformats.org/officeDocument/2006/relationships/hyperlink" Target="file:///home/jason/mm-parts-index/invoices/2026-02-09-Allianz%20Insurance%20Singapore%20Pte.%20Ltd.-TESLA-173.JPG" TargetMode="External"/><Relationship Id="rId243" Type="http://schemas.openxmlformats.org/officeDocument/2006/relationships/hyperlink" Target="file:///home/jason/mm-parts-index/invoices/2026-02-09-Allianz%20Insurance%20Singapore%20Pte.%20Ltd.-TESLA-173.JPG" TargetMode="External"/><Relationship Id="rId244" Type="http://schemas.openxmlformats.org/officeDocument/2006/relationships/hyperlink" Target="file:///home/jason/mm-parts-index/invoices/2026-02-09-Allianz%20Insurance%20Singapore%20Pte.%20Ltd.-TESLA-173.JPG" TargetMode="External"/><Relationship Id="rId245" Type="http://schemas.openxmlformats.org/officeDocument/2006/relationships/hyperlink" Target="file:///home/jason/mm-parts-index/invoices/2026-02-09-Allianz%20Insurance%20Singapore%20Pte.%20Ltd.-TESLA-173.JPG" TargetMode="External"/><Relationship Id="rId246" Type="http://schemas.openxmlformats.org/officeDocument/2006/relationships/hyperlink" Target="file:///home/jason/mm-parts-index/invoices/2026-02-09-Allianz%20Insurance%20Singapore%20Pte.%20Ltd.-TESLA-173.JPG" TargetMode="External"/><Relationship Id="rId247" Type="http://schemas.openxmlformats.org/officeDocument/2006/relationships/hyperlink" Target="file:///home/jason/mm-parts-index/invoices/2026-01-21-HL%20Assurance%20Pte%20Ltd-TOYOTA-146.PDF" TargetMode="External"/><Relationship Id="rId248" Type="http://schemas.openxmlformats.org/officeDocument/2006/relationships/hyperlink" Target="file:///home/jason/mm-parts-index/invoices/2026-01-21-HL%20Assurance%20Pte%20Ltd-TOYOTA-146.PDF" TargetMode="External"/><Relationship Id="rId249" Type="http://schemas.openxmlformats.org/officeDocument/2006/relationships/hyperlink" Target="file:///home/jason/mm-parts-index/invoices/2026-01-21-HL%20Assurance%20Pte%20Ltd-TOYOTA-146.PDF" TargetMode="External"/><Relationship Id="rId250" Type="http://schemas.openxmlformats.org/officeDocument/2006/relationships/hyperlink" Target="file:///home/jason/mm-parts-index/invoices/2026-01-21-HL%20Assurance%20Pte%20Ltd-TOYOTA-146.PDF" TargetMode="External"/><Relationship Id="rId251" Type="http://schemas.openxmlformats.org/officeDocument/2006/relationships/hyperlink" Target="file:///home/jason/mm-parts-index/invoices/2026-01-21-HL%20Assurance%20Pte%20Ltd-TOYOTA-146.PDF" TargetMode="External"/><Relationship Id="rId252" Type="http://schemas.openxmlformats.org/officeDocument/2006/relationships/hyperlink" Target="file:///home/jason/mm-parts-index/invoices/2026-01-21-HL%20Assurance%20Pte%20Ltd-TOYOTA-146.PDF" TargetMode="External"/><Relationship Id="rId253" Type="http://schemas.openxmlformats.org/officeDocument/2006/relationships/hyperlink" Target="file:///home/jason/mm-parts-index/invoices/2026-01-21-HL%20Assurance%20Pte%20Ltd-TOYOTA-146.PDF" TargetMode="External"/><Relationship Id="rId254" Type="http://schemas.openxmlformats.org/officeDocument/2006/relationships/hyperlink" Target="file:///home/jason/mm-parts-index/invoices/2026-01-21-HL%20Assurance%20Pte%20Ltd-TOYOTA-146.PDF" TargetMode="External"/><Relationship Id="rId255" Type="http://schemas.openxmlformats.org/officeDocument/2006/relationships/hyperlink" Target="file:///home/jason/mm-parts-index/invoices/2026-01-21-HL%20Assurance%20Pte%20Ltd-TOYOTA-146.PDF" TargetMode="External"/><Relationship Id="rId256" Type="http://schemas.openxmlformats.org/officeDocument/2006/relationships/hyperlink" Target="file:///home/jason/mm-parts-index/invoices/2026-01-21-HL%20Assurance%20Pte%20Ltd-TOYOTA-146.PDF" TargetMode="External"/><Relationship Id="rId257" Type="http://schemas.openxmlformats.org/officeDocument/2006/relationships/hyperlink" Target="file:///home/jason/mm-parts-index/invoices/2026-01-21-HL%20Assurance%20Pte%20Ltd-TOYOTA-146.PDF" TargetMode="External"/><Relationship Id="rId258" Type="http://schemas.openxmlformats.org/officeDocument/2006/relationships/hyperlink" Target="file:///home/jason/mm-parts-index/invoices/2026-01-21-HL%20Assurance%20Pte%20Ltd-TOYOTA-146.PDF" TargetMode="External"/><Relationship Id="rId259" Type="http://schemas.openxmlformats.org/officeDocument/2006/relationships/hyperlink" Target="file:///home/jason/mm-parts-index/invoices/2026-01-21-HL%20Assurance%20Pte%20Ltd-TOYOTA-146.PDF" TargetMode="External"/><Relationship Id="rId260" Type="http://schemas.openxmlformats.org/officeDocument/2006/relationships/hyperlink" Target="file:///home/jason/mm-parts-index/invoices/2026-01-21-HL%20Assurance%20Pte%20Ltd-TOYOTA-146.PDF" TargetMode="External"/><Relationship Id="rId261" Type="http://schemas.openxmlformats.org/officeDocument/2006/relationships/hyperlink" Target="file:///home/jason/mm-parts-index/invoices/2026-02-03-AIG%20Asia%20Pacific%20Insurance%20Pte.%20Ltd.-TOYOTA-152.PDF" TargetMode="External"/><Relationship Id="rId262" Type="http://schemas.openxmlformats.org/officeDocument/2006/relationships/hyperlink" Target="file:///home/jason/mm-parts-index/invoices/2026-02-03-AIG%20Asia%20Pacific%20Insurance%20Pte.%20Ltd.-TOYOTA-152.PDF" TargetMode="External"/><Relationship Id="rId263" Type="http://schemas.openxmlformats.org/officeDocument/2006/relationships/hyperlink" Target="file:///home/jason/mm-parts-index/invoices/2026-02-03-AIG%20Asia%20Pacific%20Insurance%20Pte.%20Ltd.-TOYOTA-152.PDF" TargetMode="External"/><Relationship Id="rId264" Type="http://schemas.openxmlformats.org/officeDocument/2006/relationships/hyperlink" Target="file:///home/jason/mm-parts-index/invoices/2026-02-03-AIG%20Asia%20Pacific%20Insurance%20Pte.%20Ltd.-TOYOTA-152.PDF" TargetMode="External"/><Relationship Id="rId265" Type="http://schemas.openxmlformats.org/officeDocument/2006/relationships/hyperlink" Target="file:///home/jason/mm-parts-index/invoices/2026-02-03-AIG%20Asia%20Pacific%20Insurance%20Pte.%20Ltd.-TOYOTA-152.PDF" TargetMode="External"/><Relationship Id="rId266" Type="http://schemas.openxmlformats.org/officeDocument/2006/relationships/hyperlink" Target="file:///home/jason/mm-parts-index/invoices/2026-02-03-AIG%20Asia%20Pacific%20Insurance%20Pte.%20Ltd.-TOYOTA-152.PDF" TargetMode="External"/><Relationship Id="rId267" Type="http://schemas.openxmlformats.org/officeDocument/2006/relationships/hyperlink" Target="file:///home/jason/mm-parts-index/invoices/2026-02-03-AIG%20Asia%20Pacific%20Insurance%20Pte.%20Ltd.-TOYOTA-152.PDF" TargetMode="External"/><Relationship Id="rId268" Type="http://schemas.openxmlformats.org/officeDocument/2006/relationships/hyperlink" Target="file:///home/jason/mm-parts-index/invoices/2026-02-03-AIG%20Asia%20Pacific%20Insurance%20Pte.%20Ltd.-TOYOTA-152.PDF" TargetMode="External"/><Relationship Id="rId269" Type="http://schemas.openxmlformats.org/officeDocument/2006/relationships/hyperlink" Target="file:///home/jason/mm-parts-index/invoices/2026-02-03-AIG%20Asia%20Pacific%20Insurance%20Pte.%20Ltd.-TOYOTA-152.PDF" TargetMode="External"/><Relationship Id="rId270" Type="http://schemas.openxmlformats.org/officeDocument/2006/relationships/hyperlink" Target="file:///home/jason/mm-parts-index/invoices/2026-02-03-AIG%20Asia%20Pacific%20Insurance%20Pte.%20Ltd.-TOYOTA-152.PDF" TargetMode="External"/><Relationship Id="rId271" Type="http://schemas.openxmlformats.org/officeDocument/2006/relationships/hyperlink" Target="file:///home/jason/mm-parts-index/invoices/2026-02-03-AIG%20Asia%20Pacific%20Insurance%20Pte.%20Ltd.-TOYOTA-152.PDF" TargetMode="External"/><Relationship Id="rId272" Type="http://schemas.openxmlformats.org/officeDocument/2006/relationships/hyperlink" Target="file:///home/jason/mm-parts-index/invoices/2026-02-03-AIG%20Asia%20Pacific%20Insurance%20Pte.%20Ltd.-TOYOTA-152.PDF" TargetMode="External"/><Relationship Id="rId273" Type="http://schemas.openxmlformats.org/officeDocument/2006/relationships/hyperlink" Target="file:///home/jason/mm-parts-index/invoices/2026-02-03-AIG%20Asia%20Pacific%20Insurance%20Pte.%20Ltd.-TOYOTA-152.PDF" TargetMode="External"/><Relationship Id="rId274" Type="http://schemas.openxmlformats.org/officeDocument/2006/relationships/hyperlink" Target="file:///home/jason/mm-parts-index/invoices/2026-02-03-AIG%20Asia%20Pacific%20Insurance%20Pte.%20Ltd.-TOYOTA-152.PDF" TargetMode="External"/><Relationship Id="rId275" Type="http://schemas.openxmlformats.org/officeDocument/2006/relationships/hyperlink" Target="file:///home/jason/mm-parts-index/invoices/2026-02-03-AIG%20Asia%20Pacific%20Insurance%20Pte.%20Ltd.-TOYOTA-152.PDF" TargetMode="External"/><Relationship Id="rId276" Type="http://schemas.openxmlformats.org/officeDocument/2006/relationships/hyperlink" Target="file:///home/jason/mm-parts-index/invoices/2026-02-03-AIG%20Asia%20Pacific%20Insurance%20Pte.%20Ltd.-TOYOTA-152.PDF" TargetMode="External"/><Relationship Id="rId277" Type="http://schemas.openxmlformats.org/officeDocument/2006/relationships/hyperlink" Target="file:///home/jason/mm-parts-index/invoices/2026-02-03-AIG%20Asia%20Pacific%20Insurance%20Pte.%20Ltd.-TOYOTA-152.PDF" TargetMode="External"/><Relationship Id="rId278" Type="http://schemas.openxmlformats.org/officeDocument/2006/relationships/hyperlink" Target="file:///home/jason/mm-parts-index/invoices/2026-02-03-AIG%20Asia%20Pacific%20Insurance%20Pte.%20Ltd.-TOYOTA-152.PDF" TargetMode="External"/><Relationship Id="rId279" Type="http://schemas.openxmlformats.org/officeDocument/2006/relationships/hyperlink" Target="file:///home/jason/mm-parts-index/invoices/2026-02-03-AIG%20Asia%20Pacific%20Insurance%20Pte.%20Ltd.-TOYOTA-152.PDF" TargetMode="External"/><Relationship Id="rId280" Type="http://schemas.openxmlformats.org/officeDocument/2006/relationships/hyperlink" Target="file:///home/jason/mm-parts-index/invoices/2026-02-03-AIG%20Asia%20Pacific%20Insurance%20Pte.%20Ltd.-TOYOTA-152.PDF" TargetMode="External"/><Relationship Id="rId281" Type="http://schemas.openxmlformats.org/officeDocument/2006/relationships/hyperlink" Target="file:///home/jason/mm-parts-index/invoices/2026-02-03-AIG%20Asia%20Pacific%20Insurance%20Pte.%20Ltd.-TOYOTA-152.PDF" TargetMode="External"/><Relationship Id="rId282" Type="http://schemas.openxmlformats.org/officeDocument/2006/relationships/hyperlink" Target="file:///home/jason/mm-parts-index/invoices/2025-08-17-Allianz%20Insurance%20Singapore%20Pte.%20Ltd.-MERCEDES-BENZ-6.JPG" TargetMode="External"/><Relationship Id="rId283" Type="http://schemas.openxmlformats.org/officeDocument/2006/relationships/hyperlink" Target="file:///home/jason/mm-parts-index/invoices/2025-08-17-Allianz%20Insurance%20Singapore%20Pte.%20Ltd.-MERCEDES-BENZ-6.JPG" TargetMode="External"/><Relationship Id="rId284" Type="http://schemas.openxmlformats.org/officeDocument/2006/relationships/hyperlink" Target="file:///home/jason/mm-parts-index/invoices/2025-08-17-Allianz%20Insurance%20Singapore%20Pte.%20Ltd.-MERCEDES-BENZ-6.JPG" TargetMode="External"/><Relationship Id="rId285" Type="http://schemas.openxmlformats.org/officeDocument/2006/relationships/hyperlink" Target="file:///home/jason/mm-parts-index/invoices/2025-08-17-Allianz%20Insurance%20Singapore%20Pte.%20Ltd.-MERCEDES-BENZ-6.JPG" TargetMode="External"/><Relationship Id="rId286" Type="http://schemas.openxmlformats.org/officeDocument/2006/relationships/hyperlink" Target="file:///home/jason/mm-parts-index/invoices/2025-08-17-Allianz%20Insurance%20Singapore%20Pte.%20Ltd.-MERCEDES-BENZ-6.JPG" TargetMode="External"/><Relationship Id="rId287" Type="http://schemas.openxmlformats.org/officeDocument/2006/relationships/hyperlink" Target="file:///home/jason/mm-parts-index/invoices/2025-08-17-Allianz%20Insurance%20Singapore%20Pte.%20Ltd.-MERCEDES-BENZ-6.JPG" TargetMode="External"/><Relationship Id="rId288" Type="http://schemas.openxmlformats.org/officeDocument/2006/relationships/hyperlink" Target="file:///home/jason/mm-parts-index/invoices/2025-08-17-Allianz%20Insurance%20Singapore%20Pte.%20Ltd.-MERCEDES-BENZ-6.JPG" TargetMode="External"/><Relationship Id="rId289" Type="http://schemas.openxmlformats.org/officeDocument/2006/relationships/hyperlink" Target="file:///home/jason/mm-parts-index/invoices/2025-08-17-Allianz%20Insurance%20Singapore%20Pte.%20Ltd.-MERCEDES-BENZ-6.JPG" TargetMode="External"/><Relationship Id="rId290" Type="http://schemas.openxmlformats.org/officeDocument/2006/relationships/hyperlink" Target="file:///home/jason/mm-parts-index/invoices/2025-08-17-Allianz%20Insurance%20Singapore%20Pte.%20Ltd.-MERCEDES-BENZ-6.JPG" TargetMode="External"/><Relationship Id="rId291" Type="http://schemas.openxmlformats.org/officeDocument/2006/relationships/hyperlink" Target="file:///home/jason/mm-parts-index/invoices/2025-08-17-Allianz%20Insurance%20Singapore%20Pte.%20Ltd.-MERCEDES-BENZ-6.JPG" TargetMode="External"/><Relationship Id="rId292" Type="http://schemas.openxmlformats.org/officeDocument/2006/relationships/hyperlink" Target="file:///home/jason/mm-parts-index/invoices/2025-08-17-Allianz%20Insurance%20Singapore%20Pte.%20Ltd.-MERCEDES-BENZ-6.JPG" TargetMode="External"/><Relationship Id="rId293" Type="http://schemas.openxmlformats.org/officeDocument/2006/relationships/hyperlink" Target="file:///home/jason/mm-parts-index/invoices/2025-08-17-Allianz%20Insurance%20Singapore%20Pte.%20Ltd.-MERCEDES-BENZ-6.JPG" TargetMode="External"/><Relationship Id="rId294" Type="http://schemas.openxmlformats.org/officeDocument/2006/relationships/hyperlink" Target="file:///home/jason/mm-parts-index/invoices/2025-08-17-Allianz%20Insurance%20Singapore%20Pte.%20Ltd.-MERCEDES-BENZ-6.JPG" TargetMode="External"/><Relationship Id="rId295" Type="http://schemas.openxmlformats.org/officeDocument/2006/relationships/hyperlink" Target="file:///home/jason/mm-parts-index/invoices/2026-02-25-ECICS%20Limited-TOYOTA-181.PDF" TargetMode="External"/><Relationship Id="rId296" Type="http://schemas.openxmlformats.org/officeDocument/2006/relationships/hyperlink" Target="file:///home/jason/mm-parts-index/invoices/2026-02-25-ECICS%20Limited-TOYOTA-181.PDF" TargetMode="External"/><Relationship Id="rId297" Type="http://schemas.openxmlformats.org/officeDocument/2006/relationships/hyperlink" Target="file:///home/jason/mm-parts-index/invoices/2026-02-25-ECICS%20Limited-TOYOTA-181.PDF" TargetMode="External"/><Relationship Id="rId298" Type="http://schemas.openxmlformats.org/officeDocument/2006/relationships/hyperlink" Target="file:///home/jason/mm-parts-index/invoices/2026-02-25-ECICS%20Limited-TOYOTA-181.PDF" TargetMode="External"/><Relationship Id="rId299" Type="http://schemas.openxmlformats.org/officeDocument/2006/relationships/hyperlink" Target="file:///home/jason/mm-parts-index/invoices/2026-02-25-ECICS%20Limited-TOYOTA-181.PDF" TargetMode="External"/><Relationship Id="rId300" Type="http://schemas.openxmlformats.org/officeDocument/2006/relationships/hyperlink" Target="file:///home/jason/mm-parts-index/invoices/2026-02-25-ECICS%20Limited-TOYOTA-181.PDF" TargetMode="External"/><Relationship Id="rId301" Type="http://schemas.openxmlformats.org/officeDocument/2006/relationships/hyperlink" Target="file:///home/jason/mm-parts-index/invoices/2026-02-25-ECICS%20Limited-TOYOTA-181.PDF" TargetMode="External"/><Relationship Id="rId302" Type="http://schemas.openxmlformats.org/officeDocument/2006/relationships/hyperlink" Target="file:///home/jason/mm-parts-index/invoices/2026-02-25-ECICS%20Limited-TOYOTA-181.PDF" TargetMode="External"/><Relationship Id="rId303" Type="http://schemas.openxmlformats.org/officeDocument/2006/relationships/hyperlink" Target="file:///home/jason/mm-parts-index/invoices/2026-02-25-ECICS%20Limited-TOYOTA-181.PDF" TargetMode="External"/><Relationship Id="rId304" Type="http://schemas.openxmlformats.org/officeDocument/2006/relationships/hyperlink" Target="file:///home/jason/mm-parts-index/invoices/2026-02-25-ECICS%20Limited-TOYOTA-181.PDF" TargetMode="External"/><Relationship Id="rId305" Type="http://schemas.openxmlformats.org/officeDocument/2006/relationships/hyperlink" Target="file:///home/jason/mm-parts-index/invoices/2026-02-25-ECICS%20Limited-TOYOTA-181.PDF" TargetMode="External"/><Relationship Id="rId306" Type="http://schemas.openxmlformats.org/officeDocument/2006/relationships/hyperlink" Target="file:///home/jason/mm-parts-index/invoices/2026-02-25-ECICS%20Limited-TOYOTA-181.PDF" TargetMode="External"/><Relationship Id="rId307" Type="http://schemas.openxmlformats.org/officeDocument/2006/relationships/hyperlink" Target="file:///home/jason/mm-parts-index/invoices/2026-02-25-ECICS%20Limited-TOYOTA-181.PDF" TargetMode="External"/><Relationship Id="rId308" Type="http://schemas.openxmlformats.org/officeDocument/2006/relationships/hyperlink" Target="file:///home/jason/mm-parts-index/invoices/2026-02-25-ECICS%20Limited-TOYOTA-181.PDF" TargetMode="External"/><Relationship Id="rId309" Type="http://schemas.openxmlformats.org/officeDocument/2006/relationships/hyperlink" Target="file:///home/jason/mm-parts-index/invoices/2026-02-25-ECICS%20Limited-TOYOTA-181.PDF" TargetMode="External"/><Relationship Id="rId310" Type="http://schemas.openxmlformats.org/officeDocument/2006/relationships/hyperlink" Target="file:///home/jason/mm-parts-index/invoices/2026-02-25-ECICS%20Limited-TOYOTA-181.PDF" TargetMode="External"/><Relationship Id="rId311" Type="http://schemas.openxmlformats.org/officeDocument/2006/relationships/hyperlink" Target="file:///home/jason/mm-parts-index/invoices/2026-01-07-Tokio%20Marine%20Insurance%20Singapore%20Ltd-MERCEDES-BENZ-135.PDF" TargetMode="External"/><Relationship Id="rId312" Type="http://schemas.openxmlformats.org/officeDocument/2006/relationships/hyperlink" Target="file:///home/jason/mm-parts-index/invoices/2026-01-07-Tokio%20Marine%20Insurance%20Singapore%20Ltd-MERCEDES-BENZ-135.PDF" TargetMode="External"/><Relationship Id="rId313" Type="http://schemas.openxmlformats.org/officeDocument/2006/relationships/hyperlink" Target="file:///home/jason/mm-parts-index/invoices/2026-01-07-Tokio%20Marine%20Insurance%20Singapore%20Ltd-MERCEDES-BENZ-135.PDF" TargetMode="External"/><Relationship Id="rId314" Type="http://schemas.openxmlformats.org/officeDocument/2006/relationships/hyperlink" Target="file:///home/jason/mm-parts-index/invoices/2026-01-07-Tokio%20Marine%20Insurance%20Singapore%20Ltd-MERCEDES-BENZ-135.PDF" TargetMode="External"/><Relationship Id="rId315" Type="http://schemas.openxmlformats.org/officeDocument/2006/relationships/hyperlink" Target="file:///home/jason/mm-parts-index/invoices/2026-01-07-Tokio%20Marine%20Insurance%20Singapore%20Ltd-MERCEDES-BENZ-135.PDF" TargetMode="External"/><Relationship Id="rId316" Type="http://schemas.openxmlformats.org/officeDocument/2006/relationships/hyperlink" Target="file:///home/jason/mm-parts-index/invoices/2026-01-07-Tokio%20Marine%20Insurance%20Singapore%20Ltd-MERCEDES-BENZ-135.PDF" TargetMode="External"/><Relationship Id="rId317" Type="http://schemas.openxmlformats.org/officeDocument/2006/relationships/hyperlink" Target="file:///home/jason/mm-parts-index/invoices/2026-01-07-Tokio%20Marine%20Insurance%20Singapore%20Ltd-MERCEDES-BENZ-135.PDF" TargetMode="External"/><Relationship Id="rId318" Type="http://schemas.openxmlformats.org/officeDocument/2006/relationships/hyperlink" Target="file:///home/jason/mm-parts-index/invoices/2026-01-07-Tokio%20Marine%20Insurance%20Singapore%20Ltd-MERCEDES-BENZ-135.PDF" TargetMode="External"/><Relationship Id="rId319" Type="http://schemas.openxmlformats.org/officeDocument/2006/relationships/hyperlink" Target="file:///home/jason/mm-parts-index/invoices/2026-01-07-Tokio%20Marine%20Insurance%20Singapore%20Ltd-MERCEDES-BENZ-135.PDF" TargetMode="External"/><Relationship Id="rId320" Type="http://schemas.openxmlformats.org/officeDocument/2006/relationships/hyperlink" Target="file:///home/jason/mm-parts-index/invoices/2026-01-07-Tokio%20Marine%20Insurance%20Singapore%20Ltd-MERCEDES-BENZ-135.PDF" TargetMode="External"/><Relationship Id="rId321" Type="http://schemas.openxmlformats.org/officeDocument/2006/relationships/hyperlink" Target="file:///home/jason/mm-parts-index/invoices/2026-01-07-Tokio%20Marine%20Insurance%20Singapore%20Ltd-MERCEDES-BENZ-135.PDF" TargetMode="External"/><Relationship Id="rId322" Type="http://schemas.openxmlformats.org/officeDocument/2006/relationships/hyperlink" Target="file:///home/jason/mm-parts-index/invoices/2026-01-07-Tokio%20Marine%20Insurance%20Singapore%20Ltd-MERCEDES-BENZ-135.PDF" TargetMode="External"/><Relationship Id="rId323" Type="http://schemas.openxmlformats.org/officeDocument/2006/relationships/hyperlink" Target="file:///home/jason/mm-parts-index/invoices/2026-01-07-Tokio%20Marine%20Insurance%20Singapore%20Ltd-MERCEDES-BENZ-135.PDF" TargetMode="External"/><Relationship Id="rId324" Type="http://schemas.openxmlformats.org/officeDocument/2006/relationships/hyperlink" Target="file:///home/jason/mm-parts-index/invoices/2026-01-07-Tokio%20Marine%20Insurance%20Singapore%20Ltd-MERCEDES-BENZ-135.PDF" TargetMode="External"/><Relationship Id="rId325" Type="http://schemas.openxmlformats.org/officeDocument/2006/relationships/hyperlink" Target="file:///home/jason/mm-parts-index/invoices/2026-01-07-Tokio%20Marine%20Insurance%20Singapore%20Ltd-MERCEDES-BENZ-135.PDF" TargetMode="External"/><Relationship Id="rId326" Type="http://schemas.openxmlformats.org/officeDocument/2006/relationships/hyperlink" Target="file:///home/jason/mm-parts-index/invoices/2026-01-07-Tokio%20Marine%20Insurance%20Singapore%20Ltd-MERCEDES-BENZ-135.PDF" TargetMode="External"/><Relationship Id="rId327" Type="http://schemas.openxmlformats.org/officeDocument/2006/relationships/hyperlink" Target="file:///home/jason/mm-parts-index/invoices/2026-01-07-Tokio%20Marine%20Insurance%20Singapore%20Ltd-MERCEDES-BENZ-135.PDF" TargetMode="External"/><Relationship Id="rId328" Type="http://schemas.openxmlformats.org/officeDocument/2006/relationships/hyperlink" Target="file:///home/jason/mm-parts-index/invoices/2026-01-07-Tokio%20Marine%20Insurance%20Singapore%20Ltd-MERCEDES-BENZ-135.PDF" TargetMode="External"/><Relationship Id="rId329" Type="http://schemas.openxmlformats.org/officeDocument/2006/relationships/hyperlink" Target="file:///home/jason/mm-parts-index/invoices/2026-01-07-Tokio%20Marine%20Insurance%20Singapore%20Ltd-MERCEDES-BENZ-135.PDF" TargetMode="External"/><Relationship Id="rId330" Type="http://schemas.openxmlformats.org/officeDocument/2006/relationships/hyperlink" Target="file:///home/jason/mm-parts-index/invoices/2026-01-07-Tokio%20Marine%20Insurance%20Singapore%20Ltd-MERCEDES-BENZ-135.PDF" TargetMode="External"/><Relationship Id="rId331" Type="http://schemas.openxmlformats.org/officeDocument/2006/relationships/hyperlink" Target="file:///home/jason/mm-parts-index/invoices/2026-01-07-Tokio%20Marine%20Insurance%20Singapore%20Ltd-MERCEDES-BENZ-135.PDF" TargetMode="External"/><Relationship Id="rId332" Type="http://schemas.openxmlformats.org/officeDocument/2006/relationships/hyperlink" Target="file:///home/jason/mm-parts-index/invoices/2026-01-07-Tokio%20Marine%20Insurance%20Singapore%20Ltd-MERCEDES-BENZ-135.PDF" TargetMode="External"/><Relationship Id="rId333" Type="http://schemas.openxmlformats.org/officeDocument/2006/relationships/hyperlink" Target="file:///home/jason/mm-parts-index/invoices/2026-01-07-Tokio%20Marine%20Insurance%20Singapore%20Ltd-MERCEDES-BENZ-135.PDF" TargetMode="External"/><Relationship Id="rId334" Type="http://schemas.openxmlformats.org/officeDocument/2006/relationships/hyperlink" Target="file:///home/jason/mm-parts-index/invoices/2026-01-07-Tokio%20Marine%20Insurance%20Singapore%20Ltd-MERCEDES-BENZ-135.PDF" TargetMode="External"/><Relationship Id="rId335" Type="http://schemas.openxmlformats.org/officeDocument/2006/relationships/hyperlink" Target="file:///home/jason/mm-parts-index/invoices/2026-01-07-Tokio%20Marine%20Insurance%20Singapore%20Ltd-MERCEDES-BENZ-135.PDF" TargetMode="External"/><Relationship Id="rId336" Type="http://schemas.openxmlformats.org/officeDocument/2006/relationships/hyperlink" Target="file:///home/jason/mm-parts-index/invoices/2026-01-07-Tokio%20Marine%20Insurance%20Singapore%20Ltd-MERCEDES-BENZ-135.PDF" TargetMode="External"/><Relationship Id="rId337" Type="http://schemas.openxmlformats.org/officeDocument/2006/relationships/hyperlink" Target="file:///home/jason/mm-parts-index/invoices/2026-02-09-Allianz%20Insurance%20Singapore%20Pte.%20Ltd.-TESLA-169.PDF" TargetMode="External"/><Relationship Id="rId338" Type="http://schemas.openxmlformats.org/officeDocument/2006/relationships/hyperlink" Target="file:///home/jason/mm-parts-index/invoices/2026-02-09-Allianz%20Insurance%20Singapore%20Pte.%20Ltd.-TESLA-169.PDF" TargetMode="External"/><Relationship Id="rId339" Type="http://schemas.openxmlformats.org/officeDocument/2006/relationships/hyperlink" Target="file:///home/jason/mm-parts-index/invoices/2026-02-09-Allianz%20Insurance%20Singapore%20Pte.%20Ltd.-TESLA-169.PDF" TargetMode="External"/><Relationship Id="rId340" Type="http://schemas.openxmlformats.org/officeDocument/2006/relationships/hyperlink" Target="file:///home/jason/mm-parts-index/invoices/2026-02-09-Allianz%20Insurance%20Singapore%20Pte.%20Ltd.-TESLA-169.PDF" TargetMode="External"/><Relationship Id="rId341" Type="http://schemas.openxmlformats.org/officeDocument/2006/relationships/hyperlink" Target="file:///home/jason/mm-parts-index/invoices/2026-02-09-Allianz%20Insurance%20Singapore%20Pte.%20Ltd.-TESLA-169.PDF" TargetMode="External"/><Relationship Id="rId342" Type="http://schemas.openxmlformats.org/officeDocument/2006/relationships/hyperlink" Target="file:///home/jason/mm-parts-index/invoices/2026-02-09-Allianz%20Insurance%20Singapore%20Pte.%20Ltd.-TESLA-169.PDF" TargetMode="External"/><Relationship Id="rId343" Type="http://schemas.openxmlformats.org/officeDocument/2006/relationships/hyperlink" Target="file:///home/jason/mm-parts-index/invoices/2026-02-09-Allianz%20Insurance%20Singapore%20Pte.%20Ltd.-TESLA-169.PDF" TargetMode="External"/><Relationship Id="rId344" Type="http://schemas.openxmlformats.org/officeDocument/2006/relationships/hyperlink" Target="file:///home/jason/mm-parts-index/invoices/2026-02-09-Allianz%20Insurance%20Singapore%20Pte.%20Ltd.-TESLA-169.PDF" TargetMode="External"/><Relationship Id="rId345" Type="http://schemas.openxmlformats.org/officeDocument/2006/relationships/hyperlink" Target="file:///home/jason/mm-parts-index/invoices/2026-02-09-Allianz%20Insurance%20Singapore%20Pte.%20Ltd.-TESLA-169.PDF" TargetMode="External"/><Relationship Id="rId346" Type="http://schemas.openxmlformats.org/officeDocument/2006/relationships/hyperlink" Target="file:///home/jason/mm-parts-index/invoices/2026-02-09-Allianz%20Insurance%20Singapore%20Pte.%20Ltd.-TESLA-169.PDF" TargetMode="External"/><Relationship Id="rId347" Type="http://schemas.openxmlformats.org/officeDocument/2006/relationships/hyperlink" Target="file:///home/jason/mm-parts-index/invoices/2025-09-26-EQ%20Insurance%20Company%20Ltd-TOYOTA-26.PDF" TargetMode="External"/><Relationship Id="rId348" Type="http://schemas.openxmlformats.org/officeDocument/2006/relationships/hyperlink" Target="file:///home/jason/mm-parts-index/invoices/2025-09-26-EQ%20Insurance%20Company%20Ltd-TOYOTA-26.PDF" TargetMode="External"/><Relationship Id="rId349" Type="http://schemas.openxmlformats.org/officeDocument/2006/relationships/hyperlink" Target="file:///home/jason/mm-parts-index/invoices/2025-09-26-EQ%20Insurance%20Company%20Ltd-TOYOTA-26.PDF" TargetMode="External"/><Relationship Id="rId350" Type="http://schemas.openxmlformats.org/officeDocument/2006/relationships/hyperlink" Target="file:///home/jason/mm-parts-index/invoices/2025-09-26-EQ%20Insurance%20Company%20Ltd-TOYOTA-26.PDF" TargetMode="External"/><Relationship Id="rId351" Type="http://schemas.openxmlformats.org/officeDocument/2006/relationships/hyperlink" Target="file:///home/jason/mm-parts-index/invoices/2025-09-26-EQ%20Insurance%20Company%20Ltd-TOYOTA-26.PDF" TargetMode="External"/><Relationship Id="rId352" Type="http://schemas.openxmlformats.org/officeDocument/2006/relationships/hyperlink" Target="file:///home/jason/mm-parts-index/invoices/2025-09-26-EQ%20Insurance%20Company%20Ltd-TOYOTA-26.PDF" TargetMode="External"/><Relationship Id="rId353" Type="http://schemas.openxmlformats.org/officeDocument/2006/relationships/hyperlink" Target="file:///home/jason/mm-parts-index/invoices/2025-09-26-EQ%20Insurance%20Company%20Ltd-TOYOTA-26.PDF" TargetMode="External"/><Relationship Id="rId354" Type="http://schemas.openxmlformats.org/officeDocument/2006/relationships/hyperlink" Target="file:///home/jason/mm-parts-index/invoices/2025-09-26-EQ%20Insurance%20Company%20Ltd-TOYOTA-26.PDF" TargetMode="External"/><Relationship Id="rId355" Type="http://schemas.openxmlformats.org/officeDocument/2006/relationships/hyperlink" Target="file:///home/jason/mm-parts-index/invoices/2025-09-26-EQ%20Insurance%20Company%20Ltd-TOYOTA-26.PDF" TargetMode="External"/><Relationship Id="rId356" Type="http://schemas.openxmlformats.org/officeDocument/2006/relationships/hyperlink" Target="file:///home/jason/mm-parts-index/invoices/2026-02-09-Allianz%20Insurance%20Singapore%20Pte.%20Ltd.-TESLA-158.JPG" TargetMode="External"/><Relationship Id="rId357" Type="http://schemas.openxmlformats.org/officeDocument/2006/relationships/hyperlink" Target="file:///home/jason/mm-parts-index/invoices/2026-02-09-Allianz%20Insurance%20Singapore%20Pte.%20Ltd.-TESLA-158.JPG" TargetMode="External"/><Relationship Id="rId358" Type="http://schemas.openxmlformats.org/officeDocument/2006/relationships/hyperlink" Target="file:///home/jason/mm-parts-index/invoices/2026-02-09-Allianz%20Insurance%20Singapore%20Pte.%20Ltd.-TESLA-158.JPG" TargetMode="External"/><Relationship Id="rId359" Type="http://schemas.openxmlformats.org/officeDocument/2006/relationships/hyperlink" Target="file:///home/jason/mm-parts-index/invoices/2026-02-09-Allianz%20Insurance%20Singapore%20Pte.%20Ltd.-TESLA-158.JPG" TargetMode="External"/><Relationship Id="rId360" Type="http://schemas.openxmlformats.org/officeDocument/2006/relationships/hyperlink" Target="file:///home/jason/mm-parts-index/invoices/2026-02-09-Allianz%20Insurance%20Singapore%20Pte.%20Ltd.-TESLA-158.JPG" TargetMode="External"/><Relationship Id="rId361" Type="http://schemas.openxmlformats.org/officeDocument/2006/relationships/hyperlink" Target="file:///home/jason/mm-parts-index/invoices/2026-02-09-Allianz%20Insurance%20Singapore%20Pte.%20Ltd.-TESLA-158.JPG" TargetMode="External"/><Relationship Id="rId362" Type="http://schemas.openxmlformats.org/officeDocument/2006/relationships/hyperlink" Target="file:///home/jason/mm-parts-index/invoices/2026-02-09-Allianz%20Insurance%20Singapore%20Pte.%20Ltd.-TESLA-158.JPG" TargetMode="External"/><Relationship Id="rId363" Type="http://schemas.openxmlformats.org/officeDocument/2006/relationships/hyperlink" Target="file:///home/jason/mm-parts-index/invoices/2026-02-09-Allianz%20Insurance%20Singapore%20Pte.%20Ltd.-TESLA-158.JPG" TargetMode="External"/><Relationship Id="rId364" Type="http://schemas.openxmlformats.org/officeDocument/2006/relationships/hyperlink" Target="file:///home/jason/mm-parts-index/invoices/2025-05-20-Allianz%20Insurance%20Singapore%20Pte.%20Ltd.-TOYOTA-1.PDF" TargetMode="External"/><Relationship Id="rId365" Type="http://schemas.openxmlformats.org/officeDocument/2006/relationships/hyperlink" Target="file:///home/jason/mm-parts-index/invoices/2025-05-20-Allianz%20Insurance%20Singapore%20Pte.%20Ltd.-TOYOTA-1.PDF" TargetMode="External"/><Relationship Id="rId366" Type="http://schemas.openxmlformats.org/officeDocument/2006/relationships/hyperlink" Target="file:///home/jason/mm-parts-index/invoices/2025-05-20-Allianz%20Insurance%20Singapore%20Pte.%20Ltd.-TOYOTA-1.PDF" TargetMode="External"/><Relationship Id="rId367" Type="http://schemas.openxmlformats.org/officeDocument/2006/relationships/hyperlink" Target="file:///home/jason/mm-parts-index/invoices/2025-05-20-Allianz%20Insurance%20Singapore%20Pte.%20Ltd.-TOYOTA-1.PDF" TargetMode="External"/><Relationship Id="rId368" Type="http://schemas.openxmlformats.org/officeDocument/2006/relationships/hyperlink" Target="file:///home/jason/mm-parts-index/invoices/2025-05-20-Allianz%20Insurance%20Singapore%20Pte.%20Ltd.-TOYOTA-1.PDF" TargetMode="External"/><Relationship Id="rId369" Type="http://schemas.openxmlformats.org/officeDocument/2006/relationships/hyperlink" Target="file:///home/jason/mm-parts-index/invoices/2025-05-20-Allianz%20Insurance%20Singapore%20Pte.%20Ltd.-TOYOTA-1.PDF" TargetMode="External"/><Relationship Id="rId370" Type="http://schemas.openxmlformats.org/officeDocument/2006/relationships/hyperlink" Target="file:///home/jason/mm-parts-index/invoices/2025-05-20-Allianz%20Insurance%20Singapore%20Pte.%20Ltd.-TOYOTA-1.PDF" TargetMode="External"/><Relationship Id="rId371" Type="http://schemas.openxmlformats.org/officeDocument/2006/relationships/hyperlink" Target="file:///home/jason/mm-parts-index/invoices/2025-05-20-Allianz%20Insurance%20Singapore%20Pte.%20Ltd.-TOYOTA-1.PDF" TargetMode="External"/><Relationship Id="rId372" Type="http://schemas.openxmlformats.org/officeDocument/2006/relationships/hyperlink" Target="file:///home/jason/mm-parts-index/invoices/2025-05-20-Allianz%20Insurance%20Singapore%20Pte.%20Ltd.-TOYOTA-1.PDF" TargetMode="External"/><Relationship Id="rId373" Type="http://schemas.openxmlformats.org/officeDocument/2006/relationships/hyperlink" Target="file:///home/jason/mm-parts-index/invoices/2025-05-20-Allianz%20Insurance%20Singapore%20Pte.%20Ltd.-TOYOTA-1.PDF" TargetMode="External"/><Relationship Id="rId374" Type="http://schemas.openxmlformats.org/officeDocument/2006/relationships/hyperlink" Target="file:///home/jason/mm-parts-index/invoices/2025-05-20-Allianz%20Insurance%20Singapore%20Pte.%20Ltd.-TOYOTA-1.PDF" TargetMode="External"/><Relationship Id="rId375" Type="http://schemas.openxmlformats.org/officeDocument/2006/relationships/hyperlink" Target="file:///home/jason/mm-parts-index/invoices/2025-05-20-Allianz%20Insurance%20Singapore%20Pte.%20Ltd.-TOYOTA-1.PDF" TargetMode="External"/><Relationship Id="rId376" Type="http://schemas.openxmlformats.org/officeDocument/2006/relationships/hyperlink" Target="file:///home/jason/mm-parts-index/invoices/2025-05-20-Allianz%20Insurance%20Singapore%20Pte.%20Ltd.-TOYOTA-1.PDF" TargetMode="External"/><Relationship Id="rId377" Type="http://schemas.openxmlformats.org/officeDocument/2006/relationships/hyperlink" Target="file:///home/jason/mm-parts-index/invoices/2025-05-20-Allianz%20Insurance%20Singapore%20Pte.%20Ltd.-TOYOTA-1.PDF" TargetMode="External"/><Relationship Id="rId378" Type="http://schemas.openxmlformats.org/officeDocument/2006/relationships/hyperlink" Target="file:///home/jason/mm-parts-index/invoices/2025-05-20-Allianz%20Insurance%20Singapore%20Pte.%20Ltd.-TOYOTA-1.PDF" TargetMode="External"/><Relationship Id="rId379" Type="http://schemas.openxmlformats.org/officeDocument/2006/relationships/hyperlink" Target="file:///home/jason/mm-parts-index/invoices/2025-05-20-Allianz%20Insurance%20Singapore%20Pte.%20Ltd.-TOYOTA-1.PDF" TargetMode="External"/><Relationship Id="rId380" Type="http://schemas.openxmlformats.org/officeDocument/2006/relationships/hyperlink" Target="file:///home/jason/mm-parts-index/invoices/2025-05-20-Allianz%20Insurance%20Singapore%20Pte.%20Ltd.-TOYOTA-1.PDF" TargetMode="External"/><Relationship Id="rId381" Type="http://schemas.openxmlformats.org/officeDocument/2006/relationships/hyperlink" Target="file:///home/jason/mm-parts-index/invoices/2025-05-20-Allianz%20Insurance%20Singapore%20Pte.%20Ltd.-TOYOTA-1.PDF" TargetMode="External"/><Relationship Id="rId382" Type="http://schemas.openxmlformats.org/officeDocument/2006/relationships/hyperlink" Target="file:///home/jason/mm-parts-index/invoices/2025-05-20-Allianz%20Insurance%20Singapore%20Pte.%20Ltd.-TOYOTA-1.PDF" TargetMode="External"/><Relationship Id="rId383" Type="http://schemas.openxmlformats.org/officeDocument/2006/relationships/hyperlink" Target="file:///home/jason/mm-parts-index/invoices/2025-10-17-AIG%20Asia%20Pacific%20Insurance%20Pte.%20Ltd.-MERCEDES-BENZ-55.PDF" TargetMode="External"/><Relationship Id="rId384" Type="http://schemas.openxmlformats.org/officeDocument/2006/relationships/hyperlink" Target="file:///home/jason/mm-parts-index/invoices/2025-10-17-AIG%20Asia%20Pacific%20Insurance%20Pte.%20Ltd.-MERCEDES-BENZ-55.PDF" TargetMode="External"/><Relationship Id="rId385" Type="http://schemas.openxmlformats.org/officeDocument/2006/relationships/hyperlink" Target="file:///home/jason/mm-parts-index/invoices/2025-10-17-AIG%20Asia%20Pacific%20Insurance%20Pte.%20Ltd.-MERCEDES-BENZ-55.PDF" TargetMode="External"/><Relationship Id="rId386" Type="http://schemas.openxmlformats.org/officeDocument/2006/relationships/hyperlink" Target="file:///home/jason/mm-parts-index/invoices/2025-10-17-AIG%20Asia%20Pacific%20Insurance%20Pte.%20Ltd.-MERCEDES-BENZ-55.PDF" TargetMode="External"/><Relationship Id="rId387" Type="http://schemas.openxmlformats.org/officeDocument/2006/relationships/hyperlink" Target="file:///home/jason/mm-parts-index/invoices/2025-10-17-AIG%20Asia%20Pacific%20Insurance%20Pte.%20Ltd.-MERCEDES-BENZ-55.PDF" TargetMode="External"/><Relationship Id="rId388" Type="http://schemas.openxmlformats.org/officeDocument/2006/relationships/hyperlink" Target="file:///home/jason/mm-parts-index/invoices/2025-10-17-AIG%20Asia%20Pacific%20Insurance%20Pte.%20Ltd.-MERCEDES-BENZ-55.PDF" TargetMode="External"/><Relationship Id="rId389" Type="http://schemas.openxmlformats.org/officeDocument/2006/relationships/hyperlink" Target="file:///home/jason/mm-parts-index/invoices/2025-10-17-AIG%20Asia%20Pacific%20Insurance%20Pte.%20Ltd.-MERCEDES-BENZ-55.PDF" TargetMode="External"/><Relationship Id="rId390" Type="http://schemas.openxmlformats.org/officeDocument/2006/relationships/hyperlink" Target="file:///home/jason/mm-parts-index/invoices/2025-10-17-AIG%20Asia%20Pacific%20Insurance%20Pte.%20Ltd.-MERCEDES-BENZ-55.PDF" TargetMode="External"/><Relationship Id="rId391" Type="http://schemas.openxmlformats.org/officeDocument/2006/relationships/hyperlink" Target="file:///home/jason/mm-parts-index/invoices/2025-10-17-AIG%20Asia%20Pacific%20Insurance%20Pte.%20Ltd.-MERCEDES-BENZ-55.PDF" TargetMode="External"/><Relationship Id="rId392" Type="http://schemas.openxmlformats.org/officeDocument/2006/relationships/hyperlink" Target="file:///home/jason/mm-parts-index/invoices/2025-10-17-AIG%20Asia%20Pacific%20Insurance%20Pte.%20Ltd.-MERCEDES-BENZ-55.PDF" TargetMode="External"/><Relationship Id="rId393" Type="http://schemas.openxmlformats.org/officeDocument/2006/relationships/hyperlink" Target="file:///home/jason/mm-parts-index/invoices/2025-10-17-AIG%20Asia%20Pacific%20Insurance%20Pte.%20Ltd.-MERCEDES-BENZ-55.PDF" TargetMode="External"/><Relationship Id="rId394" Type="http://schemas.openxmlformats.org/officeDocument/2006/relationships/hyperlink" Target="file:///home/jason/mm-parts-index/invoices/2025-11-19-Tokio%20Marine%20Insurance%20Singapore%20Ltd-TOYOTA-74.PDF" TargetMode="External"/><Relationship Id="rId395" Type="http://schemas.openxmlformats.org/officeDocument/2006/relationships/hyperlink" Target="file:///home/jason/mm-parts-index/invoices/2025-11-19-Tokio%20Marine%20Insurance%20Singapore%20Ltd-TOYOTA-74.PDF" TargetMode="External"/><Relationship Id="rId396" Type="http://schemas.openxmlformats.org/officeDocument/2006/relationships/hyperlink" Target="file:///home/jason/mm-parts-index/invoices/2025-11-19-Tokio%20Marine%20Insurance%20Singapore%20Ltd-TOYOTA-74.PDF" TargetMode="External"/><Relationship Id="rId397" Type="http://schemas.openxmlformats.org/officeDocument/2006/relationships/hyperlink" Target="file:///home/jason/mm-parts-index/invoices/2025-11-19-Tokio%20Marine%20Insurance%20Singapore%20Ltd-TOYOTA-74.PDF" TargetMode="External"/><Relationship Id="rId398" Type="http://schemas.openxmlformats.org/officeDocument/2006/relationships/hyperlink" Target="file:///home/jason/mm-parts-index/invoices/2025-11-19-Tokio%20Marine%20Insurance%20Singapore%20Ltd-TOYOTA-74.PDF" TargetMode="External"/><Relationship Id="rId399" Type="http://schemas.openxmlformats.org/officeDocument/2006/relationships/hyperlink" Target="file:///home/jason/mm-parts-index/invoices/2025-11-19-Tokio%20Marine%20Insurance%20Singapore%20Ltd-TOYOTA-74.PDF" TargetMode="External"/><Relationship Id="rId400" Type="http://schemas.openxmlformats.org/officeDocument/2006/relationships/hyperlink" Target="file:///home/jason/mm-parts-index/invoices/2025-11-19-Tokio%20Marine%20Insurance%20Singapore%20Ltd-TOYOTA-74.PDF" TargetMode="External"/><Relationship Id="rId401" Type="http://schemas.openxmlformats.org/officeDocument/2006/relationships/hyperlink" Target="file:///home/jason/mm-parts-index/invoices/2025-11-19-Tokio%20Marine%20Insurance%20Singapore%20Ltd-TOYOTA-74.PDF" TargetMode="External"/><Relationship Id="rId402" Type="http://schemas.openxmlformats.org/officeDocument/2006/relationships/hyperlink" Target="file:///home/jason/mm-parts-index/invoices/2025-11-19-Tokio%20Marine%20Insurance%20Singapore%20Ltd-TOYOTA-74.PDF" TargetMode="External"/><Relationship Id="rId403" Type="http://schemas.openxmlformats.org/officeDocument/2006/relationships/hyperlink" Target="file:///home/jason/mm-parts-index/invoices/2026-01-20-Singapore%20Life%20Ltd-HONDA-144.PDF" TargetMode="External"/><Relationship Id="rId404" Type="http://schemas.openxmlformats.org/officeDocument/2006/relationships/hyperlink" Target="file:///home/jason/mm-parts-index/invoices/2026-01-20-Singapore%20Life%20Ltd-HONDA-144.PDF" TargetMode="External"/><Relationship Id="rId405" Type="http://schemas.openxmlformats.org/officeDocument/2006/relationships/hyperlink" Target="file:///home/jason/mm-parts-index/invoices/2026-01-20-Singapore%20Life%20Ltd-HONDA-144.PDF" TargetMode="External"/><Relationship Id="rId406" Type="http://schemas.openxmlformats.org/officeDocument/2006/relationships/hyperlink" Target="file:///home/jason/mm-parts-index/invoices/2026-01-20-Singapore%20Life%20Ltd-HONDA-144.PDF" TargetMode="External"/><Relationship Id="rId407" Type="http://schemas.openxmlformats.org/officeDocument/2006/relationships/hyperlink" Target="file:///home/jason/mm-parts-index/invoices/2026-01-20-Singapore%20Life%20Ltd-HONDA-144.PDF" TargetMode="External"/><Relationship Id="rId408" Type="http://schemas.openxmlformats.org/officeDocument/2006/relationships/hyperlink" Target="file:///home/jason/mm-parts-index/invoices/2026-01-20-Singapore%20Life%20Ltd-HONDA-144.PDF" TargetMode="External"/><Relationship Id="rId409" Type="http://schemas.openxmlformats.org/officeDocument/2006/relationships/hyperlink" Target="file:///home/jason/mm-parts-index/invoices/2026-01-20-Singapore%20Life%20Ltd-HONDA-144.PDF" TargetMode="External"/><Relationship Id="rId410" Type="http://schemas.openxmlformats.org/officeDocument/2006/relationships/hyperlink" Target="file:///home/jason/mm-parts-index/invoices/2026-01-20-Singapore%20Life%20Ltd-HONDA-144.PDF" TargetMode="External"/><Relationship Id="rId411" Type="http://schemas.openxmlformats.org/officeDocument/2006/relationships/hyperlink" Target="file:///home/jason/mm-parts-index/invoices/2026-01-20-Singapore%20Life%20Ltd-HONDA-144.PDF" TargetMode="External"/><Relationship Id="rId412" Type="http://schemas.openxmlformats.org/officeDocument/2006/relationships/hyperlink" Target="file:///home/jason/mm-parts-index/invoices/2026-01-20-Singapore%20Life%20Ltd-HONDA-144.PDF" TargetMode="External"/><Relationship Id="rId413" Type="http://schemas.openxmlformats.org/officeDocument/2006/relationships/hyperlink" Target="file:///home/jason/mm-parts-index/invoices/2026-01-20-Singapore%20Life%20Ltd-HONDA-144.PDF" TargetMode="External"/><Relationship Id="rId414" Type="http://schemas.openxmlformats.org/officeDocument/2006/relationships/hyperlink" Target="file:///home/jason/mm-parts-index/invoices/2026-01-20-Singapore%20Life%20Ltd-HONDA-144.PDF" TargetMode="External"/><Relationship Id="rId415" Type="http://schemas.openxmlformats.org/officeDocument/2006/relationships/hyperlink" Target="file:///home/jason/mm-parts-index/invoices/2026-01-20-Singapore%20Life%20Ltd-HONDA-144.PDF" TargetMode="External"/><Relationship Id="rId416" Type="http://schemas.openxmlformats.org/officeDocument/2006/relationships/hyperlink" Target="file:///home/jason/mm-parts-index/invoices/2026-01-20-Singapore%20Life%20Ltd-HONDA-144.PDF" TargetMode="External"/><Relationship Id="rId417" Type="http://schemas.openxmlformats.org/officeDocument/2006/relationships/hyperlink" Target="file:///home/jason/mm-parts-index/invoices/2026-01-20-Singapore%20Life%20Ltd-HONDA-144.PDF" TargetMode="External"/><Relationship Id="rId418" Type="http://schemas.openxmlformats.org/officeDocument/2006/relationships/hyperlink" Target="file:///home/jason/mm-parts-index/invoices/2026-01-20-Singapore%20Life%20Ltd-HONDA-144.PDF" TargetMode="External"/><Relationship Id="rId419" Type="http://schemas.openxmlformats.org/officeDocument/2006/relationships/hyperlink" Target="file:///home/jason/mm-parts-index/invoices/2026-01-20-Singapore%20Life%20Ltd-HONDA-144.PDF" TargetMode="External"/><Relationship Id="rId420" Type="http://schemas.openxmlformats.org/officeDocument/2006/relationships/hyperlink" Target="file:///home/jason/mm-parts-index/invoices/2026-01-20-Singapore%20Life%20Ltd-HONDA-144.PDF" TargetMode="External"/><Relationship Id="rId421" Type="http://schemas.openxmlformats.org/officeDocument/2006/relationships/hyperlink" Target="file:///home/jason/mm-parts-index/invoices/2026-01-20-Singapore%20Life%20Ltd-HONDA-144.PDF" TargetMode="External"/><Relationship Id="rId422" Type="http://schemas.openxmlformats.org/officeDocument/2006/relationships/hyperlink" Target="file:///home/jason/mm-parts-index/invoices/2026-01-20-Singapore%20Life%20Ltd-HONDA-144.PDF" TargetMode="External"/><Relationship Id="rId423" Type="http://schemas.openxmlformats.org/officeDocument/2006/relationships/hyperlink" Target="file:///home/jason/mm-parts-index/invoices/2026-01-20-Singapore%20Life%20Ltd-HONDA-144.PDF" TargetMode="External"/><Relationship Id="rId424" Type="http://schemas.openxmlformats.org/officeDocument/2006/relationships/hyperlink" Target="file:///home/jason/mm-parts-index/invoices/2026-01-20-Singapore%20Life%20Ltd-HONDA-144.PDF" TargetMode="External"/><Relationship Id="rId425" Type="http://schemas.openxmlformats.org/officeDocument/2006/relationships/hyperlink" Target="file:///home/jason/mm-parts-index/invoices/2026-01-20-Singapore%20Life%20Ltd-HONDA-144.PDF" TargetMode="External"/><Relationship Id="rId426" Type="http://schemas.openxmlformats.org/officeDocument/2006/relationships/hyperlink" Target="file:///home/jason/mm-parts-index/invoices/2026-01-20-Singapore%20Life%20Ltd-HONDA-144.PDF" TargetMode="External"/><Relationship Id="rId427" Type="http://schemas.openxmlformats.org/officeDocument/2006/relationships/hyperlink" Target="file:///home/jason/mm-parts-index/invoices/2026-01-20-Singapore%20Life%20Ltd-HONDA-144.PDF" TargetMode="External"/><Relationship Id="rId428" Type="http://schemas.openxmlformats.org/officeDocument/2006/relationships/hyperlink" Target="file:///home/jason/mm-parts-index/invoices/2026-01-20-Singapore%20Life%20Ltd-HONDA-144.PDF" TargetMode="External"/><Relationship Id="rId429" Type="http://schemas.openxmlformats.org/officeDocument/2006/relationships/hyperlink" Target="file:///home/jason/mm-parts-index/invoices/2026-01-20-Singapore%20Life%20Ltd-HONDA-144.PDF" TargetMode="External"/><Relationship Id="rId430" Type="http://schemas.openxmlformats.org/officeDocument/2006/relationships/hyperlink" Target="file:///home/jason/mm-parts-index/invoices/2026-01-20-Singapore%20Life%20Ltd-HONDA-144.PDF" TargetMode="External"/><Relationship Id="rId431" Type="http://schemas.openxmlformats.org/officeDocument/2006/relationships/hyperlink" Target="file:///home/jason/mm-parts-index/invoices/2026-01-20-Singapore%20Life%20Ltd-HONDA-144.PDF" TargetMode="External"/><Relationship Id="rId432" Type="http://schemas.openxmlformats.org/officeDocument/2006/relationships/hyperlink" Target="file:///home/jason/mm-parts-index/invoices/2026-01-20-Singapore%20Life%20Ltd-HONDA-144.PDF" TargetMode="External"/><Relationship Id="rId433" Type="http://schemas.openxmlformats.org/officeDocument/2006/relationships/hyperlink" Target="file:///home/jason/mm-parts-index/invoices/2026-01-20-Singapore%20Life%20Ltd-HONDA-144.PDF" TargetMode="External"/><Relationship Id="rId434" Type="http://schemas.openxmlformats.org/officeDocument/2006/relationships/hyperlink" Target="file:///home/jason/mm-parts-index/invoices/2026-01-20-Singapore%20Life%20Ltd-HONDA-144.PDF" TargetMode="External"/><Relationship Id="rId435" Type="http://schemas.openxmlformats.org/officeDocument/2006/relationships/hyperlink" Target="file:///home/jason/mm-parts-index/invoices/2026-01-20-Singapore%20Life%20Ltd-HONDA-144.PDF" TargetMode="External"/><Relationship Id="rId436" Type="http://schemas.openxmlformats.org/officeDocument/2006/relationships/hyperlink" Target="file:///home/jason/mm-parts-index/invoices/2026-01-20-Singapore%20Life%20Ltd-HONDA-144.PDF" TargetMode="External"/><Relationship Id="rId437" Type="http://schemas.openxmlformats.org/officeDocument/2006/relationships/hyperlink" Target="file:///home/jason/mm-parts-index/invoices/2026-01-20-Singapore%20Life%20Ltd-HONDA-144.PDF" TargetMode="External"/><Relationship Id="rId438" Type="http://schemas.openxmlformats.org/officeDocument/2006/relationships/hyperlink" Target="file:///home/jason/mm-parts-index/invoices/2026-01-20-Singapore%20Life%20Ltd-HONDA-144.PDF" TargetMode="External"/><Relationship Id="rId439" Type="http://schemas.openxmlformats.org/officeDocument/2006/relationships/hyperlink" Target="file:///home/jason/mm-parts-index/invoices/2026-01-20-Singapore%20Life%20Ltd-HONDA-144.PDF" TargetMode="External"/><Relationship Id="rId440" Type="http://schemas.openxmlformats.org/officeDocument/2006/relationships/hyperlink" Target="file:///home/jason/mm-parts-index/invoices/2026-01-20-Singapore%20Life%20Ltd-HONDA-144.PDF" TargetMode="External"/><Relationship Id="rId441" Type="http://schemas.openxmlformats.org/officeDocument/2006/relationships/hyperlink" Target="file:///home/jason/mm-parts-index/invoices/2026-01-20-Singapore%20Life%20Ltd-HONDA-144.PDF" TargetMode="External"/><Relationship Id="rId442" Type="http://schemas.openxmlformats.org/officeDocument/2006/relationships/hyperlink" Target="file:///home/jason/mm-parts-index/invoices/2026-01-20-Singapore%20Life%20Ltd-HONDA-144.PDF" TargetMode="External"/><Relationship Id="rId443" Type="http://schemas.openxmlformats.org/officeDocument/2006/relationships/hyperlink" Target="file:///home/jason/mm-parts-index/invoices/2026-01-20-Singapore%20Life%20Ltd-HONDA-144.PDF" TargetMode="External"/><Relationship Id="rId444" Type="http://schemas.openxmlformats.org/officeDocument/2006/relationships/hyperlink" Target="file:///home/jason/mm-parts-index/invoices/2026-01-20-Singapore%20Life%20Ltd-HONDA-144.PDF" TargetMode="External"/><Relationship Id="rId445" Type="http://schemas.openxmlformats.org/officeDocument/2006/relationships/hyperlink" Target="file:///home/jason/mm-parts-index/invoices/2026-01-20-Singapore%20Life%20Ltd-HONDA-144.PDF" TargetMode="External"/><Relationship Id="rId446" Type="http://schemas.openxmlformats.org/officeDocument/2006/relationships/hyperlink" Target="file:///home/jason/mm-parts-index/invoices/2026-01-20-Singapore%20Life%20Ltd-HONDA-144.PDF" TargetMode="External"/><Relationship Id="rId447" Type="http://schemas.openxmlformats.org/officeDocument/2006/relationships/hyperlink" Target="file:///home/jason/mm-parts-index/invoices/2026-01-20-Singapore%20Life%20Ltd-HONDA-144.PDF" TargetMode="External"/><Relationship Id="rId448" Type="http://schemas.openxmlformats.org/officeDocument/2006/relationships/hyperlink" Target="file:///home/jason/mm-parts-index/invoices/2026-01-20-Singapore%20Life%20Ltd-HONDA-144.PDF" TargetMode="External"/><Relationship Id="rId449" Type="http://schemas.openxmlformats.org/officeDocument/2006/relationships/hyperlink" Target="file:///home/jason/mm-parts-index/invoices/2026-01-20-Singapore%20Life%20Ltd-HONDA-144.PDF" TargetMode="External"/><Relationship Id="rId450" Type="http://schemas.openxmlformats.org/officeDocument/2006/relationships/hyperlink" Target="file:///home/jason/mm-parts-index/invoices/2026-01-20-Singapore%20Life%20Ltd-HONDA-144.PDF" TargetMode="External"/><Relationship Id="rId451" Type="http://schemas.openxmlformats.org/officeDocument/2006/relationships/hyperlink" Target="file:///home/jason/mm-parts-index/invoices/2026-01-20-Singapore%20Life%20Ltd-HONDA-144.PDF" TargetMode="External"/><Relationship Id="rId452" Type="http://schemas.openxmlformats.org/officeDocument/2006/relationships/hyperlink" Target="file:///home/jason/mm-parts-index/invoices/2026-01-20-Singapore%20Life%20Ltd-HONDA-144.PDF" TargetMode="External"/><Relationship Id="rId453" Type="http://schemas.openxmlformats.org/officeDocument/2006/relationships/hyperlink" Target="file:///home/jason/mm-parts-index/invoices/2026-01-20-Singapore%20Life%20Ltd-HONDA-144.PDF" TargetMode="External"/><Relationship Id="rId454" Type="http://schemas.openxmlformats.org/officeDocument/2006/relationships/hyperlink" Target="file:///home/jason/mm-parts-index/invoices/2026-01-20-Singapore%20Life%20Ltd-HONDA-144.PDF" TargetMode="External"/><Relationship Id="rId455" Type="http://schemas.openxmlformats.org/officeDocument/2006/relationships/hyperlink" Target="file:///home/jason/mm-parts-index/invoices/2026-01-20-Singapore%20Life%20Ltd-HONDA-144.PDF" TargetMode="External"/><Relationship Id="rId456" Type="http://schemas.openxmlformats.org/officeDocument/2006/relationships/hyperlink" Target="file:///home/jason/mm-parts-index/invoices/2026-01-20-Singapore%20Life%20Ltd-HONDA-144.PDF" TargetMode="External"/><Relationship Id="rId457" Type="http://schemas.openxmlformats.org/officeDocument/2006/relationships/hyperlink" Target="file:///home/jason/mm-parts-index/invoices/2026-01-20-Singapore%20Life%20Ltd-HONDA-144.PDF" TargetMode="External"/><Relationship Id="rId458" Type="http://schemas.openxmlformats.org/officeDocument/2006/relationships/hyperlink" Target="file:///home/jason/mm-parts-index/invoices/2026-01-20-Singapore%20Life%20Ltd-HONDA-144.PDF" TargetMode="External"/><Relationship Id="rId459" Type="http://schemas.openxmlformats.org/officeDocument/2006/relationships/hyperlink" Target="file:///home/jason/mm-parts-index/invoices/2026-01-20-Singapore%20Life%20Ltd-HONDA-144.PDF" TargetMode="External"/><Relationship Id="rId460" Type="http://schemas.openxmlformats.org/officeDocument/2006/relationships/hyperlink" Target="file:///home/jason/mm-parts-index/invoices/2026-01-20-Singapore%20Life%20Ltd-HONDA-144.PDF" TargetMode="External"/><Relationship Id="rId461" Type="http://schemas.openxmlformats.org/officeDocument/2006/relationships/hyperlink" Target="file:///home/jason/mm-parts-index/invoices/2025-12-02-Allianz%20Insurance%20Singapore%20Pte.%20Ltd.-TESLA-94.PDF" TargetMode="External"/><Relationship Id="rId462" Type="http://schemas.openxmlformats.org/officeDocument/2006/relationships/hyperlink" Target="file:///home/jason/mm-parts-index/invoices/2025-12-02-Allianz%20Insurance%20Singapore%20Pte.%20Ltd.-TESLA-94.PDF" TargetMode="External"/><Relationship Id="rId463" Type="http://schemas.openxmlformats.org/officeDocument/2006/relationships/hyperlink" Target="file:///home/jason/mm-parts-index/invoices/2025-12-02-Allianz%20Insurance%20Singapore%20Pte.%20Ltd.-TESLA-94.PDF" TargetMode="External"/><Relationship Id="rId464" Type="http://schemas.openxmlformats.org/officeDocument/2006/relationships/hyperlink" Target="file:///home/jason/mm-parts-index/invoices/2025-12-02-Allianz%20Insurance%20Singapore%20Pte.%20Ltd.-TESLA-94.PDF" TargetMode="External"/><Relationship Id="rId465" Type="http://schemas.openxmlformats.org/officeDocument/2006/relationships/hyperlink" Target="file:///home/jason/mm-parts-index/invoices/2025-12-02-Allianz%20Insurance%20Singapore%20Pte.%20Ltd.-TESLA-94.PDF" TargetMode="External"/><Relationship Id="rId466" Type="http://schemas.openxmlformats.org/officeDocument/2006/relationships/hyperlink" Target="file:///home/jason/mm-parts-index/invoices/2025-12-02-Allianz%20Insurance%20Singapore%20Pte.%20Ltd.-TESLA-94.PDF" TargetMode="External"/><Relationship Id="rId467" Type="http://schemas.openxmlformats.org/officeDocument/2006/relationships/hyperlink" Target="file:///home/jason/mm-parts-index/invoices/2025-12-02-Allianz%20Insurance%20Singapore%20Pte.%20Ltd.-TESLA-94.PDF" TargetMode="External"/><Relationship Id="rId468" Type="http://schemas.openxmlformats.org/officeDocument/2006/relationships/hyperlink" Target="file:///home/jason/mm-parts-index/invoices/2025-12-02-Allianz%20Insurance%20Singapore%20Pte.%20Ltd.-TESLA-94.PDF" TargetMode="External"/><Relationship Id="rId469" Type="http://schemas.openxmlformats.org/officeDocument/2006/relationships/hyperlink" Target="file:///home/jason/mm-parts-index/invoices/2025-12-02-Allianz%20Insurance%20Singapore%20Pte.%20Ltd.-TESLA-94.PDF" TargetMode="External"/><Relationship Id="rId470" Type="http://schemas.openxmlformats.org/officeDocument/2006/relationships/hyperlink" Target="file:///home/jason/mm-parts-index/invoices/2025-12-02-Allianz%20Insurance%20Singapore%20Pte.%20Ltd.-TESLA-94.PDF" TargetMode="External"/><Relationship Id="rId471" Type="http://schemas.openxmlformats.org/officeDocument/2006/relationships/hyperlink" Target="file:///home/jason/mm-parts-index/invoices/2025-12-02-Allianz%20Insurance%20Singapore%20Pte.%20Ltd.-TESLA-94.PDF" TargetMode="External"/><Relationship Id="rId472" Type="http://schemas.openxmlformats.org/officeDocument/2006/relationships/hyperlink" Target="file:///home/jason/mm-parts-index/invoices/2025-12-02-Allianz%20Insurance%20Singapore%20Pte.%20Ltd.-TESLA-94.PDF" TargetMode="External"/><Relationship Id="rId473" Type="http://schemas.openxmlformats.org/officeDocument/2006/relationships/hyperlink" Target="file:///home/jason/mm-parts-index/invoices/2025-12-02-Allianz%20Insurance%20Singapore%20Pte.%20Ltd.-TESLA-94.PDF" TargetMode="External"/><Relationship Id="rId474" Type="http://schemas.openxmlformats.org/officeDocument/2006/relationships/hyperlink" Target="file:///home/jason/mm-parts-index/invoices/2025-12-02-Allianz%20Insurance%20Singapore%20Pte.%20Ltd.-TESLA-94.PDF" TargetMode="External"/></Relationships>
</file>

<file path=xl/worksheets/sheet1.xml><?xml version="1.0" encoding="utf-8"?>
<worksheet xmlns="http://schemas.openxmlformats.org/spreadsheetml/2006/main" xmlns:r="http://schemas.openxmlformats.org/officeDocument/2006/relationships">
  <dimension ref="A1:B21"/>
  <sheetViews>
    <sheetView workbookViewId="0" rightToLeft="0"/>
  </sheetViews>
  <cols>
    <col min="1" max="1" customWidth="1" width="20.83203125"/>
    <col min="2" max="2" customWidth="1" width="130.83203125"/>
  </cols>
  <sheetData>
    <row r="1">
      <c r="A1" t="str">
        <v>PartsIndex — OCR accuracy check</v>
      </c>
    </row>
    <row r="3">
      <c r="A3" t="str">
        <v>Question</v>
      </c>
      <c r="B3" t="str">
        <v>How often does the OCR put a wrong part number or price into the reference?</v>
      </c>
    </row>
    <row r="4">
      <c r="A4" t="str">
        <v>Data source</v>
      </c>
      <c r="B4" t="str">
        <v>https://mm-parts-index.vercel.app/api/parts (live, read-only) + local OCR JSONs /home/jason/mm-parts-index/ocr_out + PDFs in /home/jason/mm-parts-index/invoices</v>
      </c>
    </row>
    <row r="5">
      <c r="A5" t="str">
        <v>Fetched</v>
      </c>
      <c r="B5" t="str">
        <v>2026-10-15T10:00:57.511Z</v>
      </c>
    </row>
    <row r="6">
      <c r="A6" t="str">
        <v>Snapshot id</v>
      </c>
      <c r="B6" t="str">
        <v>PIX-335e1802-6b06668c</v>
      </c>
    </row>
    <row r="7">
      <c r="A7" t="str">
        <v>Reference</v>
      </c>
      <c r="B7" t="str">
        <v>1536 lines · 252 bills · 181 bills have a local PDF (only these can be sampled)</v>
      </c>
    </row>
    <row r="8">
      <c r="A8" t="str">
        <v>Sample</v>
      </c>
      <c r="B8" t="str">
        <v>30 random bills + 15 targeted bills · 474 lines · seed 20261015</v>
      </c>
    </row>
    <row r="9">
      <c r="A9" t="str">
        <v>Second OCR read</v>
      </c>
      <c r="B9" t="str">
        <v>not loaded — re-run with --second &lt;dir&gt; once it exists</v>
      </c>
    </row>
    <row r="11">
      <c r="A11" t="str">
        <v>How to check a bill</v>
      </c>
    </row>
    <row r="12">
      <c r="A12" t="str">
        <v>1</v>
      </c>
      <c r="B12" t="str">
        <v>Bills sheet: click PDF to open the source document. Check supplier, bill no, date, printed subtotal (Y/N).</v>
      </c>
    </row>
    <row r="13">
      <c r="A13" t="str">
        <v>2</v>
      </c>
      <c r="B13" t="str">
        <v>Lines sheet, same bill: find each line on the PDF using its name and line number.</v>
      </c>
    </row>
    <row r="14">
      <c r="A14" t="str">
        <v>3</v>
      </c>
      <c r="B14" t="str">
        <v>TYPE the part number and the unit price exactly as you read them on the PDF. Do not unhide the extracted columns first: seeing the answer makes you agree with it, and one-character misreads (I/1, B/S, 9/3) are exactly what we're measuring.</v>
      </c>
    </row>
    <row r="15">
      <c r="A15" t="str">
        <v>4</v>
      </c>
      <c r="B15" t="str">
        <v>Mark Name / Qty / Total / Belongs-on-this-bill as Y or N. 'N' on belongs = a value taken from another row (field bleed).</v>
      </c>
    </row>
    <row r="16">
      <c r="A16" t="str">
        <v>5</v>
      </c>
      <c r="B16" t="str">
        <v>Back on Bills: count lines on the PDF that were missed, and extracted lines that aren't parts (EXTRA).</v>
      </c>
    </row>
    <row r="17">
      <c r="A17" t="str">
        <v>6</v>
      </c>
      <c r="B17" t="str">
        <v>PN check, Price check and Benchmark error fill in automatically. The Summary sheet computes the rates.</v>
      </c>
    </row>
    <row r="19">
      <c r="A19" t="str">
        <v>Comparison rules</v>
      </c>
      <c r="B19" t="str">
        <v>Part numbers are compared ignoring spaces, dashes, dots and slashes (the app normalises those away, so they can't change a benchmark). Prices must match to S$0.01. If the PDF shows only a line total, type total ÷ qty.</v>
      </c>
    </row>
    <row r="20">
      <c r="A20" t="str">
        <v>Random vs targeted</v>
      </c>
      <c r="B20" t="str">
        <v>Only the RANDOM sample gives a rate you can quote. TARGETED bills were chosen because automated checks flagged them, so they will overstate errors; use them to find and explain error types.</v>
      </c>
    </row>
    <row r="21">
      <c r="A21" t="str">
        <v>Automated checks</v>
      </c>
      <c r="B21" t="str">
        <v>PN differs by one look-alike char: 36 · I/O/Q among digits: 4 · Price ≥3× off cluster median: 14 · Same PN, different names on one bill: 17 · Not a part (artefact row): 9 · Bill no stored as Excel number: 14 · Lines ≠ printed subtotal: 1 (see Suspects sheet — whole reference)</v>
      </c>
    </row>
  </sheetData>
  <ignoredErrors>
    <ignoredError numberStoredAsText="1" sqref="A1:B21"/>
  </ignoredErrors>
</worksheet>
</file>

<file path=xl/worksheets/sheet2.xml><?xml version="1.0" encoding="utf-8"?>
<worksheet xmlns="http://schemas.openxmlformats.org/spreadsheetml/2006/main" xmlns:r="http://schemas.openxmlformats.org/officeDocument/2006/relationships">
  <dimension ref="A1:C24"/>
  <sheetViews>
    <sheetView workbookViewId="0" rightToLeft="0"/>
  </sheetViews>
  <cols>
    <col min="1" max="1" width="44.83203125" customWidth="1"/>
    <col min="2" max="2" width="30.83203125" customWidth="1"/>
    <col min="3" max="3" width="80.83203125" customWidth="1"/>
  </cols>
  <sheetData>
    <row r="1">
      <c r="A1" t="str">
        <v>Opus 5.5 verification — summary</v>
      </c>
    </row>
    <row r="3">
      <c r="A3" t="str">
        <v>Model</v>
      </c>
      <c r="B3" t="str">
        <v>claude-opus-5-5 (server-side refusal fallback on)</v>
      </c>
      <c r="C3" t="str">
        <v/>
      </c>
    </row>
    <row r="4">
      <c r="A4" t="str">
        <v>Effort</v>
      </c>
      <c r="B4" t="str">
        <v>medium</v>
      </c>
      <c r="C4" t="str">
        <v/>
      </c>
    </row>
    <row r="5">
      <c r="A5" t="str">
        <v>Bills read / sampled</v>
      </c>
      <c r="B5" t="str">
        <v>45 / 45</v>
      </c>
      <c r="C5" t="str">
        <v/>
      </c>
    </row>
    <row r="6">
      <c r="A6" t="str">
        <v>Answered by a fallback model</v>
      </c>
      <c r="B6">
        <v>0</v>
      </c>
      <c r="C6" t="str">
        <v>Should be 0; if not, those bills were read by another model</v>
      </c>
    </row>
    <row r="7">
      <c r="A7" t="str">
        <v>Tokens (in / out)</v>
      </c>
      <c r="B7" t="str">
        <v>212,410 / 44,451</v>
      </c>
      <c r="C7" t="str">
        <v>≈ US$1.74 at $4/$20 per MTok list price</v>
      </c>
    </row>
    <row r="9">
      <c r="A9" t="str">
        <v>AGREEMENT (no human input needed)</v>
      </c>
      <c r="B9" t="str">
        <v>Random</v>
      </c>
      <c r="C9" t="str">
        <v>All</v>
      </c>
    </row>
    <row r="10">
      <c r="A10" t="str">
        <v>Lines compared</v>
      </c>
      <c r="B10">
        <v>216</v>
      </c>
      <c r="C10">
        <v>474</v>
      </c>
    </row>
    <row r="11">
      <c r="A11" t="str">
        <v>Opus agrees with OCR (PN and price)</v>
      </c>
      <c r="B11" s="1">
        <v>0.9676</v>
      </c>
      <c r="C11" s="1">
        <v>0.9557</v>
      </c>
    </row>
    <row r="12">
      <c r="A12" t="str">
        <v xml:space="preserve">  PN differs</v>
      </c>
      <c r="B12">
        <v>7</v>
      </c>
      <c r="C12">
        <v>13</v>
      </c>
    </row>
    <row r="13">
      <c r="A13" t="str">
        <v xml:space="preserve">  Price differs</v>
      </c>
      <c r="B13">
        <v>0</v>
      </c>
      <c r="C13">
        <v>0</v>
      </c>
    </row>
    <row r="14">
      <c r="A14" t="str">
        <v xml:space="preserve">  Both differ</v>
      </c>
      <c r="B14">
        <v>0</v>
      </c>
      <c r="C14">
        <v>0</v>
      </c>
    </row>
    <row r="15">
      <c r="A15" t="str">
        <v xml:space="preserve">  Line not on the document</v>
      </c>
      <c r="B15">
        <v>0</v>
      </c>
      <c r="C15">
        <v>8</v>
      </c>
    </row>
    <row r="16">
      <c r="A16" t="str">
        <v>Possible missed lines</v>
      </c>
      <c r="B16">
        <v>1</v>
      </c>
      <c r="C16">
        <v>1</v>
      </c>
    </row>
    <row r="17">
      <c r="A17" t="str">
        <v>Agreement is a ceiling on accuracy: Opus 5 (first read) and Opus 5.5 can misread the same character the same way.</v>
      </c>
      <c r="B17" t="str">
        <v/>
      </c>
      <c r="C17" t="str">
        <v/>
      </c>
    </row>
    <row r="19">
      <c r="A19" t="str">
        <v>AFTER HUMAN REVIEW</v>
      </c>
      <c r="B19" t="str">
        <v>Value</v>
      </c>
      <c r="C19" t="str">
        <v>How</v>
      </c>
    </row>
    <row r="20">
      <c r="A20" t="str">
        <v>OCR errors confirmed (random lines)</v>
      </c>
      <c r="B20">
        <f>COUNTIFS('Review queue'!$B$2:$B$26,"Random",'Review queue'!$D$2:$D$26,"&lt;&gt;",'Review queue'!$N$2:$N$26,"OPUS")+COUNTIFS('Review queue'!$B$2:$B$26,"Random",'Review queue'!$D$2:$D$26,"&lt;&gt;",'Review queue'!$N$2:$N$26,"NEITHER")</f>
        <v>0</v>
      </c>
      <c r="C20" t="str">
        <v>Review queue rows with verdict OPUS or NEITHER</v>
      </c>
    </row>
    <row r="21">
      <c r="A21" t="str">
        <v>Estimated OCR line error rate (random)</v>
      </c>
      <c r="B21" s="1">
        <f>IFERROR((COUNTIFS('Review queue'!$B$2:$B$26,"Random",'Review queue'!$D$2:$D$26,"&lt;&gt;",'Review queue'!$N$2:$N$26,"OPUS")+COUNTIFS('Review queue'!$B$2:$B$26,"Random",'Review queue'!$D$2:$D$26,"&lt;&gt;",'Review queue'!$N$2:$N$26,"NEITHER"))/216,"")</f>
        <v>0</v>
      </c>
      <c r="C21" t="str">
        <v>Confirmed errors ÷ random lines compared — the figure to quote, once the queue is reviewed</v>
      </c>
    </row>
    <row r="22">
      <c r="A22" t="str">
        <v>Opus 5.5 own PN error rate (human slice)</v>
      </c>
      <c r="B22" s="1">
        <f>IFERROR(COUNTIF(Lines!$AD$2:$AD$475,"DIFF")/(COUNTIF(Lines!$AD$2:$AD$475,"OK")+COUNTIF(Lines!$AD$2:$AD$475,"DIFF")),"")</f>
        <v>0</v>
      </c>
      <c r="C22" t="str">
        <v>From the blind human check of the bills marked HUMAN BLIND CHECK</v>
      </c>
    </row>
    <row r="23">
      <c r="A23" t="str">
        <v>Opus 5.5 own price error rate (human slice)</v>
      </c>
      <c r="B23" s="1">
        <f>IFERROR(COUNTIF(Lines!$AE$2:$AE$475,"DIFF")/(COUNTIF(Lines!$AE$2:$AE$475,"OK")+COUNTIF(Lines!$AE$2:$AE$475,"DIFF")),"")</f>
        <v>0</v>
      </c>
      <c r="C23" t="str">
        <v>If these are not near zero, agreement alone cannot be trusted and the queue review matters more</v>
      </c>
    </row>
    <row r="24">
      <c r="A24" t="str">
        <v>Review queue rows still to judge</v>
      </c>
      <c r="B24">
        <f>COUNTBLANK('Review queue'!$N$2:$N$26)</f>
        <v>0</v>
      </c>
      <c r="C24" t="str">
        <v/>
      </c>
    </row>
  </sheetData>
  <ignoredErrors>
    <ignoredError numberStoredAsText="1" sqref="A1:C24"/>
  </ignoredErrors>
</worksheet>
</file>

<file path=xl/worksheets/sheet3.xml><?xml version="1.0" encoding="utf-8"?>
<worksheet xmlns="http://schemas.openxmlformats.org/spreadsheetml/2006/main" xmlns:r="http://schemas.openxmlformats.org/officeDocument/2006/relationships">
  <dimension ref="A1:P26"/>
  <sheetViews>
    <sheetView workbookViewId="0" rightToLeft="0"/>
  </sheetViews>
  <cols>
    <col min="1" max="1" width="9.83203125" customWidth="1"/>
    <col min="2" max="2" width="9.83203125" customWidth="1"/>
    <col min="3" max="3" width="13.83203125" customWidth="1"/>
    <col min="4" max="4" width="9.83203125" customWidth="1"/>
    <col min="5" max="5" width="10.83203125" customWidth="1"/>
    <col min="6" max="6" width="30.83203125" customWidth="1"/>
    <col min="7" max="7" width="30.83203125" customWidth="1"/>
    <col min="8" max="8" width="10.83203125" customWidth="1"/>
    <col min="9" max="9" width="15.83203125" customWidth="1"/>
    <col min="10" max="10" width="12.83203125" customWidth="1"/>
    <col min="11" max="11" width="16.83203125" customWidth="1"/>
    <col min="12" max="12" width="16.83203125" customWidth="1"/>
    <col min="13" max="13" width="30.83203125" customWidth="1"/>
    <col min="14" max="14" width="22.83203125" customWidth="1"/>
    <col min="15" max="15" width="16.83203125" customWidth="1"/>
    <col min="16" max="16" width="30.83203125" customWidth="1"/>
  </cols>
  <sheetData>
    <row r="1">
      <c r="A1" t="str">
        <v>Bill</v>
      </c>
      <c r="B1" t="str">
        <v>Sample</v>
      </c>
      <c r="C1" t="str">
        <v>Human slice</v>
      </c>
      <c r="D1" t="str">
        <v>Line</v>
      </c>
      <c r="E1" t="str">
        <v>Open PDF</v>
      </c>
      <c r="F1" t="str">
        <v>Issue</v>
      </c>
      <c r="G1" t="str">
        <v>Part name (OCR)</v>
      </c>
      <c r="H1" t="str">
        <v>PN — OCR</v>
      </c>
      <c r="I1" t="str">
        <v>PN — Opus 5.5</v>
      </c>
      <c r="J1" t="str">
        <v>Unit — OCR</v>
      </c>
      <c r="K1" t="str">
        <v>Unit — Opus 5.5</v>
      </c>
      <c r="L1" t="str">
        <v>Opus confidence</v>
      </c>
      <c r="M1" t="str">
        <v>Opus note</v>
      </c>
      <c r="N1" t="str">
        <v>VERDICT (OCR / OPUS / NEITHER / NOT AN ERROR)</v>
      </c>
      <c r="O1" t="str">
        <v>Correct value if NEITHER</v>
      </c>
      <c r="P1" t="str">
        <v>Notes</v>
      </c>
    </row>
    <row r="2">
      <c r="A2" t="str">
        <v>B01</v>
      </c>
      <c r="B2" t="str">
        <v>Random</v>
      </c>
      <c r="C2" t="str">
        <v/>
      </c>
      <c r="D2">
        <v>4</v>
      </c>
      <c r="E2" t="str">
        <v>PDF</v>
      </c>
      <c r="F2" t="str">
        <v>PN DIFFERS</v>
      </c>
      <c r="G2" t="str">
        <v>CLIP</v>
      </c>
      <c r="H2" t="str">
        <v>KA14205 08 250B</v>
      </c>
      <c r="I2" t="str">
        <v>KA14206 08 250B</v>
      </c>
      <c r="J2">
        <v>2.3</v>
      </c>
      <c r="K2">
        <v>2.3</v>
      </c>
      <c r="L2" t="str">
        <v>medium</v>
      </c>
      <c r="M2" t="str">
        <v>Last character could be 'B' or '8'; read as 'B'. Unit price 2.30 x 6 PCS = 13.80.</v>
      </c>
      <c r="N2" t="str">
        <v/>
      </c>
      <c r="O2" t="str">
        <v/>
      </c>
      <c r="P2" t="str">
        <v/>
      </c>
    </row>
    <row r="3">
      <c r="A3" t="str">
        <v>B01</v>
      </c>
      <c r="B3" t="str">
        <v>Random</v>
      </c>
      <c r="C3" t="str">
        <v/>
      </c>
      <c r="D3">
        <v>5</v>
      </c>
      <c r="E3" t="str">
        <v>PDF</v>
      </c>
      <c r="F3" t="str">
        <v>PN DIFFERS</v>
      </c>
      <c r="G3" t="str">
        <v>STRIP-FR BUMPER</v>
      </c>
      <c r="H3" t="str">
        <v>KA66570 H8 400</v>
      </c>
      <c r="I3" t="str">
        <v>KA86570 H8 400</v>
      </c>
      <c r="J3">
        <v>19</v>
      </c>
      <c r="K3">
        <v>19</v>
      </c>
      <c r="L3" t="str">
        <v>high</v>
      </c>
      <c r="M3" t="str">
        <v/>
      </c>
      <c r="N3" t="str">
        <v/>
      </c>
      <c r="O3" t="str">
        <v/>
      </c>
      <c r="P3" t="str">
        <v/>
      </c>
    </row>
    <row r="4">
      <c r="A4" t="str">
        <v>B01</v>
      </c>
      <c r="B4" t="str">
        <v>Random</v>
      </c>
      <c r="C4" t="str">
        <v/>
      </c>
      <c r="D4">
        <v>6</v>
      </c>
      <c r="E4" t="str">
        <v>PDF</v>
      </c>
      <c r="F4" t="str">
        <v>PN DIFFERS</v>
      </c>
      <c r="G4" t="str">
        <v>KA66311 H8 400/PANEL-FENDER,LH</v>
      </c>
      <c r="H4" t="str">
        <v>KA66311 H8 400</v>
      </c>
      <c r="I4" t="str">
        <v>KA66311 H8 401</v>
      </c>
      <c r="J4">
        <v>210</v>
      </c>
      <c r="K4">
        <v>210</v>
      </c>
      <c r="L4" t="str">
        <v>high</v>
      </c>
      <c r="M4" t="str">
        <v>Part No. column prints 'KA66311 H8 401', but the description text reads 'KA66311 H8 400/PANEL-FENDER,LH'. The two differ in the final digit.</v>
      </c>
      <c r="N4" t="str">
        <v/>
      </c>
      <c r="O4" t="str">
        <v/>
      </c>
      <c r="P4" t="str">
        <v/>
      </c>
    </row>
    <row r="5">
      <c r="A5" t="str">
        <v>B01</v>
      </c>
      <c r="B5" t="str">
        <v>Random</v>
      </c>
      <c r="C5" t="str">
        <v/>
      </c>
      <c r="D5">
        <v>10</v>
      </c>
      <c r="E5" t="str">
        <v>PDF</v>
      </c>
      <c r="F5" t="str">
        <v>PN DIFFERS</v>
      </c>
      <c r="G5" t="str">
        <v>GUARD ASSY-FRONT WHEEL,RH</v>
      </c>
      <c r="H5" t="str">
        <v>KAB6812 H8 400</v>
      </c>
      <c r="I5" t="str">
        <v>KA86812 H8 400</v>
      </c>
      <c r="J5">
        <v>40</v>
      </c>
      <c r="K5">
        <v>40</v>
      </c>
      <c r="L5" t="str">
        <v>high</v>
      </c>
      <c r="M5" t="str">
        <v/>
      </c>
      <c r="N5" t="str">
        <v/>
      </c>
      <c r="O5" t="str">
        <v/>
      </c>
      <c r="P5" t="str">
        <v/>
      </c>
    </row>
    <row r="6">
      <c r="A6" t="str">
        <v>B03</v>
      </c>
      <c r="B6" t="str">
        <v>Random</v>
      </c>
      <c r="C6" t="str">
        <v/>
      </c>
      <c r="D6">
        <v>3</v>
      </c>
      <c r="E6" t="str">
        <v>PDF</v>
      </c>
      <c r="F6" t="str">
        <v>PN DIFFERS</v>
      </c>
      <c r="G6" t="str">
        <v>FR LWR LAT</v>
      </c>
      <c r="H6" t="str">
        <v>1244341-00-B</v>
      </c>
      <c r="I6" t="str">
        <v>1044341-00-B</v>
      </c>
      <c r="J6">
        <v>218.65</v>
      </c>
      <c r="K6">
        <v>218.65</v>
      </c>
      <c r="L6" t="str">
        <v>low</v>
      </c>
      <c r="M6" t="str">
        <v>The row is cut off at the bottom of the screenshot, so only the top half of the characters is visible. The part number and price are uncertain. Price may read SGD218.65 but cannot be confirmed. The description is also truncated (FR LWR LAT...).</v>
      </c>
      <c r="N6" t="str">
        <v/>
      </c>
      <c r="O6" t="str">
        <v/>
      </c>
      <c r="P6" t="str">
        <v/>
      </c>
    </row>
    <row r="7">
      <c r="A7" t="str">
        <v>B11</v>
      </c>
      <c r="B7" t="str">
        <v>Random</v>
      </c>
      <c r="C7" t="str">
        <v/>
      </c>
      <c r="D7" t="str">
        <v/>
      </c>
      <c r="E7" t="str">
        <v>PDF</v>
      </c>
      <c r="F7" t="str">
        <v>POSSIBLE MISSED LINE</v>
      </c>
      <c r="G7" t="str">
        <v>MOLDING MIDDLE G/UPPER (on page 2, separate invoice 8411268 dated 04/11/2025, not part of invoice 8410969)</v>
      </c>
      <c r="H7" t="str">
        <v/>
      </c>
      <c r="I7" t="str">
        <v>HD71152-T6A-901</v>
      </c>
      <c r="J7" t="str">
        <v/>
      </c>
      <c r="K7">
        <v>130</v>
      </c>
      <c r="L7" t="str">
        <v/>
      </c>
      <c r="M7" t="str">
        <v/>
      </c>
      <c r="N7" t="str">
        <v/>
      </c>
      <c r="O7" t="str">
        <v/>
      </c>
      <c r="P7" t="str">
        <v/>
      </c>
    </row>
    <row r="8">
      <c r="A8" t="str">
        <v>B17</v>
      </c>
      <c r="B8" t="str">
        <v>Random</v>
      </c>
      <c r="C8" t="str">
        <v/>
      </c>
      <c r="D8">
        <v>1</v>
      </c>
      <c r="E8" t="str">
        <v>PDF</v>
      </c>
      <c r="F8" t="str">
        <v>PN DIFFERS</v>
      </c>
      <c r="G8" t="str">
        <v>HEADLAMP LH (LED)</v>
      </c>
      <c r="H8" t="str">
        <v>GSKI-51-041A</v>
      </c>
      <c r="I8" t="str">
        <v>GSK1-51-041A</v>
      </c>
      <c r="J8">
        <v>1780</v>
      </c>
      <c r="K8">
        <v>1780</v>
      </c>
      <c r="L8" t="str">
        <v>high</v>
      </c>
      <c r="M8" t="str">
        <v>Pink highlighter mark crosses the part number but all characters remain legible. 'MZ 6 GL' printed below is a vehicle/model note, not part of the part number. Page 2 is a separate invoice (AR202508-09728 dated 23/08/2025, GRF5-51-075A PROTECTOR LH, qty 1, 50.00, subtotal 50.00). It is not listed as a missed line because it belongs to a different bill.</v>
      </c>
      <c r="N8" t="str">
        <v/>
      </c>
      <c r="O8" t="str">
        <v/>
      </c>
      <c r="P8" t="str">
        <v/>
      </c>
    </row>
    <row r="9">
      <c r="A9" t="str">
        <v>B18</v>
      </c>
      <c r="B9" t="str">
        <v>Random</v>
      </c>
      <c r="C9" t="str">
        <v/>
      </c>
      <c r="D9">
        <v>1</v>
      </c>
      <c r="E9" t="str">
        <v>PDF</v>
      </c>
      <c r="F9" t="str">
        <v>PN DIFFERS</v>
      </c>
      <c r="G9" t="str">
        <v>BRACKET</v>
      </c>
      <c r="H9" t="str">
        <v>1 MBA205 620 34 01</v>
      </c>
      <c r="I9" t="str">
        <v>MBA205 620 34 01</v>
      </c>
      <c r="J9">
        <v>70</v>
      </c>
      <c r="K9">
        <v>70</v>
      </c>
      <c r="L9" t="str">
        <v>high</v>
      </c>
      <c r="M9" t="str">
        <v>Printed as '1 MBA205 620 34 01' in the PART NO. column. The leading '1' appears to be the line or item sequence number and is excluded. A reviewer should confirm this. LOC 1E-7C.</v>
      </c>
      <c r="N9" t="str">
        <v/>
      </c>
      <c r="O9" t="str">
        <v/>
      </c>
      <c r="P9" t="str">
        <v/>
      </c>
    </row>
    <row r="10">
      <c r="A10" t="str">
        <v>B21</v>
      </c>
      <c r="B10" t="str">
        <v>Random</v>
      </c>
      <c r="C10" t="str">
        <v/>
      </c>
      <c r="D10" t="str">
        <v/>
      </c>
      <c r="E10" t="str">
        <v>PDF</v>
      </c>
      <c r="F10" t="str">
        <v>HEADER DIFFERS: bill no</v>
      </c>
      <c r="G10" t="str">
        <v/>
      </c>
      <c r="H10" t="str">
        <v/>
      </c>
      <c r="I10" t="str">
        <v/>
      </c>
      <c r="J10" t="str">
        <v/>
      </c>
      <c r="K10" t="str">
        <v/>
      </c>
      <c r="L10" t="str">
        <v/>
      </c>
      <c r="M10" t="str">
        <v/>
      </c>
      <c r="N10" t="str">
        <v/>
      </c>
      <c r="O10" t="str">
        <v/>
      </c>
      <c r="P10" t="str">
        <v/>
      </c>
    </row>
    <row r="11">
      <c r="A11" t="str">
        <v>B22</v>
      </c>
      <c r="B11" t="str">
        <v>Random</v>
      </c>
      <c r="C11" t="str">
        <v/>
      </c>
      <c r="D11" t="str">
        <v/>
      </c>
      <c r="E11" t="str">
        <v>PDF</v>
      </c>
      <c r="F11" t="str">
        <v>HEADER DIFFERS: bill no</v>
      </c>
      <c r="G11" t="str">
        <v/>
      </c>
      <c r="H11" t="str">
        <v/>
      </c>
      <c r="I11" t="str">
        <v/>
      </c>
      <c r="J11" t="str">
        <v/>
      </c>
      <c r="K11" t="str">
        <v/>
      </c>
      <c r="L11" t="str">
        <v/>
      </c>
      <c r="M11" t="str">
        <v/>
      </c>
      <c r="N11" t="str">
        <v/>
      </c>
      <c r="O11" t="str">
        <v/>
      </c>
      <c r="P11" t="str">
        <v/>
      </c>
    </row>
    <row r="12">
      <c r="A12" t="str">
        <v>B31</v>
      </c>
      <c r="B12" t="str">
        <v>Targeted</v>
      </c>
      <c r="C12" t="str">
        <v/>
      </c>
      <c r="D12">
        <v>1</v>
      </c>
      <c r="E12" t="str">
        <v>PDF</v>
      </c>
      <c r="F12" t="str">
        <v>PN DIFFERS</v>
      </c>
      <c r="G12" t="str">
        <v>TIE ROD OUTER ASSY, EA</v>
      </c>
      <c r="H12" t="str">
        <v>1044341-00-E</v>
      </c>
      <c r="I12" t="str">
        <v>1044841-00-E</v>
      </c>
      <c r="J12">
        <v>121.49</v>
      </c>
      <c r="K12">
        <v>121.49</v>
      </c>
      <c r="L12" t="str">
        <v>high</v>
      </c>
      <c r="M12" t="str">
        <v/>
      </c>
      <c r="N12" t="str">
        <v/>
      </c>
      <c r="O12" t="str">
        <v/>
      </c>
      <c r="P12" t="str">
        <v/>
      </c>
    </row>
    <row r="13">
      <c r="A13" t="str">
        <v>B31</v>
      </c>
      <c r="B13" t="str">
        <v>Targeted</v>
      </c>
      <c r="C13" t="str">
        <v/>
      </c>
      <c r="D13">
        <v>7</v>
      </c>
      <c r="E13" t="str">
        <v>PDF</v>
      </c>
      <c r="F13" t="str">
        <v>Agree, but Opus confidence low</v>
      </c>
      <c r="G13" t="str">
        <v>ASSEMBLY - FENDER SUPPORT - LEFT HAND</v>
      </c>
      <c r="H13" t="str">
        <v>1771986-SC-C</v>
      </c>
      <c r="I13" t="str">
        <v>1771986-SC-C</v>
      </c>
      <c r="J13">
        <v>24.82</v>
      </c>
      <c r="K13">
        <v>24.82</v>
      </c>
      <c r="L13" t="str">
        <v>low</v>
      </c>
      <c r="M13" t="str">
        <v>The part number is heavily obscured by scan noise. Several digits and the final letter are guesses, roughly '17?19?6-SC-?'. The unit price is also obscured; it was taken from the clear line total of 24.82 at qty 1.</v>
      </c>
      <c r="N13" t="str">
        <v/>
      </c>
      <c r="O13" t="str">
        <v/>
      </c>
      <c r="P13" t="str">
        <v/>
      </c>
    </row>
    <row r="14">
      <c r="A14" t="str">
        <v>B31</v>
      </c>
      <c r="B14" t="str">
        <v>Targeted</v>
      </c>
      <c r="C14" t="str">
        <v/>
      </c>
      <c r="D14">
        <v>8</v>
      </c>
      <c r="E14" t="str">
        <v>PDF</v>
      </c>
      <c r="F14" t="str">
        <v>PN DIFFERS</v>
      </c>
      <c r="G14" t="str">
        <v>FRT WHEELLINER ASSY, LH</v>
      </c>
      <c r="H14" t="str">
        <v>1894553-00-E</v>
      </c>
      <c r="I14" t="str">
        <v>1504553-00-E</v>
      </c>
      <c r="J14">
        <v>106.73</v>
      </c>
      <c r="K14">
        <v>106.73</v>
      </c>
      <c r="L14" t="str">
        <v>low</v>
      </c>
      <c r="M14" t="str">
        <v>The first digits of the part number are obscured by noise; the second and third characters ('50') are a guess. The rest, '4553-00-E', is legible.</v>
      </c>
      <c r="N14" t="str">
        <v/>
      </c>
      <c r="O14" t="str">
        <v/>
      </c>
      <c r="P14" t="str">
        <v/>
      </c>
    </row>
    <row r="15">
      <c r="A15" t="str">
        <v>B31</v>
      </c>
      <c r="B15" t="str">
        <v>Targeted</v>
      </c>
      <c r="C15" t="str">
        <v/>
      </c>
      <c r="D15">
        <v>15</v>
      </c>
      <c r="E15" t="str">
        <v>PDF</v>
      </c>
      <c r="F15" t="str">
        <v>PN DIFFERS</v>
      </c>
      <c r="G15" t="str">
        <v>FRONT FASCIA BASE UNPAINTED</v>
      </c>
      <c r="H15" t="str">
        <v>1894314-SC-G</v>
      </c>
      <c r="I15" t="str">
        <v>1694314-SC-G</v>
      </c>
      <c r="J15">
        <v>695.04</v>
      </c>
      <c r="K15">
        <v>695.04</v>
      </c>
      <c r="L15" t="str">
        <v>medium</v>
      </c>
      <c r="M15" t="str">
        <v>The second digit could be '6' or '0'. 'SC' is as printed.</v>
      </c>
      <c r="N15" t="str">
        <v/>
      </c>
      <c r="O15" t="str">
        <v/>
      </c>
      <c r="P15" t="str">
        <v/>
      </c>
    </row>
    <row r="16">
      <c r="A16" t="str">
        <v>B32</v>
      </c>
      <c r="B16" t="str">
        <v>Targeted</v>
      </c>
      <c r="C16" t="str">
        <v/>
      </c>
      <c r="D16">
        <v>1</v>
      </c>
      <c r="E16" t="str">
        <v>PDF</v>
      </c>
      <c r="F16" t="str">
        <v>NOT ON DOC</v>
      </c>
      <c r="G16" t="str">
        <v>FR LWR COMP LINK ASSY, LH</v>
      </c>
      <c r="H16" t="str">
        <v>1344354-00-A</v>
      </c>
      <c r="I16" t="str">
        <v/>
      </c>
      <c r="J16">
        <v>212.65</v>
      </c>
      <c r="K16" t="str">
        <v/>
      </c>
      <c r="L16" t="str">
        <v>low</v>
      </c>
      <c r="M16" t="str">
        <v>Not visible in this screenshot. The order list is scrolled and earlier rows are cut off above, so this row may be on another screenshot.</v>
      </c>
      <c r="N16" t="str">
        <v/>
      </c>
      <c r="O16" t="str">
        <v/>
      </c>
      <c r="P16" t="str">
        <v/>
      </c>
    </row>
    <row r="17">
      <c r="A17" t="str">
        <v>B32</v>
      </c>
      <c r="B17" t="str">
        <v>Targeted</v>
      </c>
      <c r="C17" t="str">
        <v/>
      </c>
      <c r="D17">
        <v>2</v>
      </c>
      <c r="E17" t="str">
        <v>PDF</v>
      </c>
      <c r="F17" t="str">
        <v>NOT ON DOC</v>
      </c>
      <c r="G17" t="str">
        <v>NON-DRIVEN HUB, 147mm FLANGE OD</v>
      </c>
      <c r="H17" t="str">
        <v>1044126-00-C</v>
      </c>
      <c r="I17" t="str">
        <v/>
      </c>
      <c r="J17">
        <v>233.64</v>
      </c>
      <c r="K17" t="str">
        <v/>
      </c>
      <c r="L17" t="str">
        <v>low</v>
      </c>
      <c r="M17" t="str">
        <v>Not visible in this screenshot. The order list is scrolled and earlier rows are cut off above.</v>
      </c>
      <c r="N17" t="str">
        <v/>
      </c>
      <c r="O17" t="str">
        <v/>
      </c>
      <c r="P17" t="str">
        <v/>
      </c>
    </row>
    <row r="18">
      <c r="A18" t="str">
        <v>B32</v>
      </c>
      <c r="B18" t="str">
        <v>Targeted</v>
      </c>
      <c r="C18" t="str">
        <v/>
      </c>
      <c r="D18">
        <v>3</v>
      </c>
      <c r="E18" t="str">
        <v>PDF</v>
      </c>
      <c r="F18" t="str">
        <v>NOT ON DOC</v>
      </c>
      <c r="G18" t="str">
        <v>18" GLIDER WHEEL COVER, MODEL 3</v>
      </c>
      <c r="H18" t="str">
        <v>1344231-00-C</v>
      </c>
      <c r="I18" t="str">
        <v/>
      </c>
      <c r="J18">
        <v>60.19</v>
      </c>
      <c r="K18" t="str">
        <v/>
      </c>
      <c r="L18" t="str">
        <v>low</v>
      </c>
      <c r="M18" t="str">
        <v>Not visible in this screenshot. The order list is scrolled and earlier rows are cut off above.</v>
      </c>
      <c r="N18" t="str">
        <v/>
      </c>
      <c r="O18" t="str">
        <v/>
      </c>
      <c r="P18" t="str">
        <v/>
      </c>
    </row>
    <row r="19">
      <c r="A19" t="str">
        <v>B32</v>
      </c>
      <c r="B19" t="str">
        <v>Targeted</v>
      </c>
      <c r="C19" t="str">
        <v/>
      </c>
      <c r="D19">
        <v>4</v>
      </c>
      <c r="E19" t="str">
        <v>PDF</v>
      </c>
      <c r="F19" t="str">
        <v>NOT ON DOC</v>
      </c>
      <c r="G19" t="str">
        <v>WHEEL, 18X8.5J ET38, GLIDER</v>
      </c>
      <c r="H19" t="str">
        <v>1344221-00-B</v>
      </c>
      <c r="I19" t="str">
        <v/>
      </c>
      <c r="J19">
        <v>455.09</v>
      </c>
      <c r="K19" t="str">
        <v/>
      </c>
      <c r="L19" t="str">
        <v>low</v>
      </c>
      <c r="M19" t="str">
        <v>Not visible in this screenshot. The order list is scrolled and earlier rows are cut off above.</v>
      </c>
      <c r="N19" t="str">
        <v/>
      </c>
      <c r="O19" t="str">
        <v/>
      </c>
      <c r="P19" t="str">
        <v/>
      </c>
    </row>
    <row r="20">
      <c r="A20" t="str">
        <v>B32</v>
      </c>
      <c r="B20" t="str">
        <v>Targeted</v>
      </c>
      <c r="C20" t="str">
        <v/>
      </c>
      <c r="D20">
        <v>5</v>
      </c>
      <c r="E20" t="str">
        <v>PDF</v>
      </c>
      <c r="F20" t="str">
        <v>NOT ON DOC</v>
      </c>
      <c r="G20" t="str">
        <v>ASSEMBLY - FENDER SUPPORT - LEFT HAND</v>
      </c>
      <c r="H20" t="str">
        <v>1771936-SC-C</v>
      </c>
      <c r="I20" t="str">
        <v/>
      </c>
      <c r="J20">
        <v>24.82</v>
      </c>
      <c r="K20" t="str">
        <v/>
      </c>
      <c r="L20" t="str">
        <v>low</v>
      </c>
      <c r="M20" t="str">
        <v>Only the fragment 'LEFT HAND' is visible at the top edge, possibly the end of this description. The part number and price are cut off and cannot be verified.</v>
      </c>
      <c r="N20" t="str">
        <v/>
      </c>
      <c r="O20" t="str">
        <v/>
      </c>
      <c r="P20" t="str">
        <v/>
      </c>
    </row>
    <row r="21">
      <c r="A21" t="str">
        <v>B32</v>
      </c>
      <c r="B21" t="str">
        <v>Targeted</v>
      </c>
      <c r="C21" t="str">
        <v/>
      </c>
      <c r="D21">
        <v>9</v>
      </c>
      <c r="E21" t="str">
        <v>PDF</v>
      </c>
      <c r="F21" t="str">
        <v>NOT ON DOC</v>
      </c>
      <c r="G21" t="str">
        <v>FRT WHEEL LINER ASSY, LH</v>
      </c>
      <c r="H21" t="str">
        <v>1694553-00-E</v>
      </c>
      <c r="I21" t="str">
        <v/>
      </c>
      <c r="J21">
        <v>106.73</v>
      </c>
      <c r="K21" t="str">
        <v/>
      </c>
      <c r="L21" t="str">
        <v>high</v>
      </c>
      <c r="M21" t="str">
        <v>Duplicate of line 6. Only one such row appears on the document, likely double-counted from overlapping screenshots.</v>
      </c>
      <c r="N21" t="str">
        <v/>
      </c>
      <c r="O21" t="str">
        <v/>
      </c>
      <c r="P21" t="str">
        <v/>
      </c>
    </row>
    <row r="22">
      <c r="A22" t="str">
        <v>B32</v>
      </c>
      <c r="B22" t="str">
        <v>Targeted</v>
      </c>
      <c r="C22" t="str">
        <v/>
      </c>
      <c r="D22">
        <v>10</v>
      </c>
      <c r="E22" t="str">
        <v>PDF</v>
      </c>
      <c r="F22" t="str">
        <v>NOT ON DOC</v>
      </c>
      <c r="G22" t="str">
        <v>ASSEMBLY - FENDER - LEFT HAND</v>
      </c>
      <c r="H22" t="str">
        <v>1714884-EC-D</v>
      </c>
      <c r="I22" t="str">
        <v/>
      </c>
      <c r="J22">
        <v>436.29</v>
      </c>
      <c r="K22" t="str">
        <v/>
      </c>
      <c r="L22" t="str">
        <v>high</v>
      </c>
      <c r="M22" t="str">
        <v>Duplicate of line 7. Only one such row appears on the document, likely double-counted from overlapping screenshots.</v>
      </c>
      <c r="N22" t="str">
        <v/>
      </c>
      <c r="O22" t="str">
        <v/>
      </c>
      <c r="P22" t="str">
        <v/>
      </c>
    </row>
    <row r="23">
      <c r="A23" t="str">
        <v>B32</v>
      </c>
      <c r="B23" t="str">
        <v>Targeted</v>
      </c>
      <c r="C23" t="str">
        <v/>
      </c>
      <c r="D23">
        <v>11</v>
      </c>
      <c r="E23" t="str">
        <v>PDF</v>
      </c>
      <c r="F23" t="str">
        <v>NOT ON DOC</v>
      </c>
      <c r="G23" t="str">
        <v>HEADLAMP ASY ECE, LH</v>
      </c>
      <c r="H23" t="str">
        <v>1760888-00-F</v>
      </c>
      <c r="I23" t="str">
        <v/>
      </c>
      <c r="J23">
        <v>1741</v>
      </c>
      <c r="K23" t="str">
        <v/>
      </c>
      <c r="L23" t="str">
        <v>high</v>
      </c>
      <c r="M23" t="str">
        <v>Duplicate of line 8. Only one such row appears on the document, likely double-counted from overlapping screenshots.</v>
      </c>
      <c r="N23" t="str">
        <v/>
      </c>
      <c r="O23" t="str">
        <v/>
      </c>
      <c r="P23" t="str">
        <v/>
      </c>
    </row>
    <row r="24">
      <c r="A24" t="str">
        <v>B34</v>
      </c>
      <c r="B24" t="str">
        <v>Targeted</v>
      </c>
      <c r="C24" t="str">
        <v/>
      </c>
      <c r="D24">
        <v>15</v>
      </c>
      <c r="E24" t="str">
        <v>PDF</v>
      </c>
      <c r="F24" t="str">
        <v>PN DIFFERS</v>
      </c>
      <c r="G24" t="str">
        <v>RAD FAN COWLING 10"</v>
      </c>
      <c r="H24" t="str">
        <v>16711-30082</v>
      </c>
      <c r="I24" t="str">
        <v>T16711-30082</v>
      </c>
      <c r="J24">
        <v>150</v>
      </c>
      <c r="K24">
        <v>150</v>
      </c>
      <c r="L24" t="str">
        <v>medium</v>
      </c>
      <c r="M24" t="str">
        <v>A handwritten tick mark overlaps the first character. It reads like 'I6711' and is taken as 'T' to be consistent with the other T-prefixed stock IDs. Verify.</v>
      </c>
      <c r="N24" t="str">
        <v/>
      </c>
      <c r="O24" t="str">
        <v/>
      </c>
      <c r="P24" t="str">
        <v/>
      </c>
    </row>
    <row r="25">
      <c r="A25" t="str">
        <v>B42</v>
      </c>
      <c r="B25" t="str">
        <v>Targeted</v>
      </c>
      <c r="C25" t="str">
        <v/>
      </c>
      <c r="D25">
        <v>2</v>
      </c>
      <c r="E25" t="str">
        <v>PDF</v>
      </c>
      <c r="F25" t="str">
        <v>PN DIFFERS</v>
      </c>
      <c r="G25" t="str">
        <v>HINGE BONNET LH</v>
      </c>
      <c r="H25" t="str">
        <v>MBA253 880 02 28</v>
      </c>
      <c r="I25" t="str">
        <v>MBA253 880 01 28</v>
      </c>
      <c r="J25">
        <v>210</v>
      </c>
      <c r="K25">
        <v>210</v>
      </c>
      <c r="L25" t="str">
        <v>high</v>
      </c>
      <c r="M25" t="str">
        <v/>
      </c>
      <c r="N25" t="str">
        <v/>
      </c>
      <c r="O25" t="str">
        <v/>
      </c>
      <c r="P25" t="str">
        <v/>
      </c>
    </row>
    <row r="26">
      <c r="A26" t="str">
        <v>B44</v>
      </c>
      <c r="B26" t="str">
        <v>Targeted</v>
      </c>
      <c r="C26" t="str">
        <v/>
      </c>
      <c r="D26">
        <v>56</v>
      </c>
      <c r="E26" t="str">
        <v>PDF</v>
      </c>
      <c r="F26" t="str">
        <v>PN DIFFERS</v>
      </c>
      <c r="G26" t="str">
        <v>FR.CRASH SENSOR(R&amp;L)</v>
      </c>
      <c r="H26" t="str">
        <v>H77930-T7A-J01</v>
      </c>
      <c r="I26" t="str">
        <v>H77930-T5A-J01</v>
      </c>
      <c r="J26">
        <v>150</v>
      </c>
      <c r="K26">
        <v>150</v>
      </c>
      <c r="L26" t="str">
        <v>high</v>
      </c>
      <c r="M26" t="str">
        <v/>
      </c>
      <c r="N26" t="str">
        <v/>
      </c>
      <c r="O26" t="str">
        <v/>
      </c>
      <c r="P26" t="str">
        <v/>
      </c>
    </row>
  </sheetData>
  <autoFilter ref="A1:P26"/>
  <hyperlinks>
    <hyperlink ref="E2" r:id="rId1" tooltip="2025-12-26-Etiqa Insurance Pte Ltd-KIA-123.JPG"/>
    <hyperlink ref="E3" r:id="rId2" tooltip="2025-12-26-Etiqa Insurance Pte Ltd-KIA-123.JPG"/>
    <hyperlink ref="E4" r:id="rId3" tooltip="2025-12-26-Etiqa Insurance Pte Ltd-KIA-123.JPG"/>
    <hyperlink ref="E5" r:id="rId4" tooltip="2025-12-26-Etiqa Insurance Pte Ltd-KIA-123.JPG"/>
    <hyperlink ref="E6" r:id="rId5" tooltip="2026-02-09-Allianz Insurance Singapore Pte. Ltd.-TESLA-171.JPG"/>
    <hyperlink ref="E7" r:id="rId6" tooltip="2025-11-19-AIG Asia Pacific Insurance Pte. Ltd.-HONDA-73.PDF"/>
    <hyperlink ref="E8" r:id="rId7" tooltip="2025-10-03-AIG Asia Pacific Insurance Pte. Ltd.-MAZDA-38.PDF"/>
    <hyperlink ref="E9" r:id="rId8" tooltip="2026-01-29-Great Eastern General Insurance Limited-MERCEDES-BENZ-150.PDF"/>
    <hyperlink ref="E10" r:id="rId9" tooltip="2025-08-29-HL Assurance Pte Ltd-NISSAN-17.PDF"/>
    <hyperlink ref="E11" r:id="rId10" tooltip="2025-12-02-Allianz Insurance Singapore Pte. Ltd.-TESLA-100.JPG"/>
    <hyperlink ref="E12" r:id="rId11" tooltip="2026-02-09-Allianz Insurance Singapore Pte. Ltd.-TESLA-155.PDF"/>
    <hyperlink ref="E13" r:id="rId12" tooltip="2026-02-09-Allianz Insurance Singapore Pte. Ltd.-TESLA-155.PDF"/>
    <hyperlink ref="E14" r:id="rId13" tooltip="2026-02-09-Allianz Insurance Singapore Pte. Ltd.-TESLA-155.PDF"/>
    <hyperlink ref="E15" r:id="rId14" tooltip="2026-02-09-Allianz Insurance Singapore Pte. Ltd.-TESLA-155.PDF"/>
    <hyperlink ref="E16" r:id="rId15" tooltip="2026-02-09-Allianz Insurance Singapore Pte. Ltd.-TESLA-173.JPG"/>
    <hyperlink ref="E17" r:id="rId16" tooltip="2026-02-09-Allianz Insurance Singapore Pte. Ltd.-TESLA-173.JPG"/>
    <hyperlink ref="E18" r:id="rId17" tooltip="2026-02-09-Allianz Insurance Singapore Pte. Ltd.-TESLA-173.JPG"/>
    <hyperlink ref="E19" r:id="rId18" tooltip="2026-02-09-Allianz Insurance Singapore Pte. Ltd.-TESLA-173.JPG"/>
    <hyperlink ref="E20" r:id="rId19" tooltip="2026-02-09-Allianz Insurance Singapore Pte. Ltd.-TESLA-173.JPG"/>
    <hyperlink ref="E21" r:id="rId20" tooltip="2026-02-09-Allianz Insurance Singapore Pte. Ltd.-TESLA-173.JPG"/>
    <hyperlink ref="E22" r:id="rId21" tooltip="2026-02-09-Allianz Insurance Singapore Pte. Ltd.-TESLA-173.JPG"/>
    <hyperlink ref="E23" r:id="rId22" tooltip="2026-02-09-Allianz Insurance Singapore Pte. Ltd.-TESLA-173.JPG"/>
    <hyperlink ref="E24" r:id="rId23" tooltip="2026-02-03-AIG Asia Pacific Insurance Pte. Ltd.-TOYOTA-152.PDF"/>
    <hyperlink ref="E25" r:id="rId24" tooltip="2025-10-17-AIG Asia Pacific Insurance Pte. Ltd.-MERCEDES-BENZ-55.PDF"/>
    <hyperlink ref="E26" r:id="rId25" tooltip="2026-01-20-Singapore Life Ltd-HONDA-144.PDF"/>
  </hyperlinks>
  <ignoredErrors>
    <ignoredError numberStoredAsText="1" sqref="A1:P26"/>
  </ignoredErrors>
</worksheet>
</file>

<file path=xl/worksheets/sheet4.xml><?xml version="1.0" encoding="utf-8"?>
<worksheet xmlns="http://schemas.openxmlformats.org/spreadsheetml/2006/main" xmlns:r="http://schemas.openxmlformats.org/officeDocument/2006/relationships">
  <dimension ref="A1:C18"/>
  <sheetViews>
    <sheetView workbookViewId="0" rightToLeft="0"/>
  </sheetViews>
  <cols>
    <col min="1" max="1" customWidth="1" width="42.83203125"/>
    <col min="2" max="2" customWidth="1" width="12.83203125"/>
    <col min="3" max="3" customWidth="1" width="70.83203125"/>
  </cols>
  <sheetData>
    <row r="1">
      <c r="A1" t="str">
        <v>OCR accuracy — RANDOM sample only (the targeted sample is excluded so it can't inflate the error rate)</v>
      </c>
      <c r="B1" t="str">
        <v/>
      </c>
      <c r="C1" t="str">
        <v/>
      </c>
    </row>
    <row r="2">
      <c r="A2" t="str">
        <v>Measure</v>
      </c>
      <c r="B2" t="str">
        <v>Value</v>
      </c>
      <c r="C2" t="str">
        <v>How it's computed</v>
      </c>
    </row>
    <row r="3">
      <c r="A3" t="str">
        <v>Lines checked (random)</v>
      </c>
      <c r="B3">
        <f>COUNTIFS(Lines!$B$2:$B$475,"Random",Lines!$N$2:$N$475,"?*")</f>
        <v>0</v>
      </c>
      <c r="C3" t="str">
        <v>Lines where a part number has been typed</v>
      </c>
    </row>
    <row r="4">
      <c r="A4" t="str">
        <v>Part number accuracy</v>
      </c>
      <c r="B4" s="1">
        <f>IFERROR(COUNTIFS(Lines!$B$2:$B$475,"Random",Lines!$N$2:$N$475,"OK")/(COUNTIFS(Lines!$B$2:$B$475,"Random",Lines!$N$2:$N$475,"OK")+COUNTIFS(Lines!$B$2:$B$475,"Random",Lines!$N$2:$N$475,"DIFF")),"")</f>
        <v>0</v>
      </c>
      <c r="C4" t="str">
        <v>Typed PN = extracted PN, ignoring spaces, dashes, dots and slashes</v>
      </c>
    </row>
    <row r="5">
      <c r="A5" t="str">
        <v>Unit price accuracy</v>
      </c>
      <c r="B5" s="1">
        <f>IFERROR(COUNTIFS(Lines!$B$2:$B$475,"Random",Lines!$O$2:$O$475,"OK")/(COUNTIFS(Lines!$B$2:$B$475,"Random",Lines!$O$2:$O$475,"OK")+COUNTIFS(Lines!$B$2:$B$475,"Random",Lines!$O$2:$O$475,"DIFF")),"")</f>
        <v>0</v>
      </c>
      <c r="C5" t="str">
        <v>Typed price within S$0.01 of extracted</v>
      </c>
    </row>
    <row r="6">
      <c r="A6" t="str">
        <v>Lines with a benchmark-changing error</v>
      </c>
      <c r="B6" s="1">
        <f>IFERROR(COUNTIFS(Lines!$B$2:$B$475,"Random",Lines!$P$2:$P$475,"YES")/(COUNTIFS(Lines!$B$2:$B$475,"Random",Lines!$P$2:$P$475,"YES")+COUNTIFS(Lines!$B$2:$B$475,"Random",Lines!$P$2:$P$475,"NO")),"")</f>
        <v>0</v>
      </c>
      <c r="C6" t="str">
        <v>Wrong PN or wrong price — the headline figure</v>
      </c>
    </row>
    <row r="7">
      <c r="A7" t="str">
        <v>Part name accuracy</v>
      </c>
      <c r="B7" s="1">
        <f>IFERROR(COUNTIFS(Lines!$B$2:$B$475,"Random",Lines!$J$2:$J$475,"Y")/(COUNTIFS(Lines!$B$2:$B$475,"Random",Lines!$J$2:$J$475,"Y")+COUNTIFS(Lines!$B$2:$B$475,"Random",Lines!$J$2:$J$475,"N")),"")</f>
        <v>0</v>
      </c>
      <c r="C7" t="str">
        <v>Y / (Y+N)</v>
      </c>
    </row>
    <row r="8">
      <c r="A8" t="str">
        <v>Qty accuracy</v>
      </c>
      <c r="B8" s="1">
        <f>IFERROR(COUNTIFS(Lines!$B$2:$B$475,"Random",Lines!$K$2:$K$475,"Y")/(COUNTIFS(Lines!$B$2:$B$475,"Random",Lines!$K$2:$K$475,"Y")+COUNTIFS(Lines!$B$2:$B$475,"Random",Lines!$K$2:$K$475,"N")),"")</f>
        <v>0</v>
      </c>
      <c r="C8" t="str">
        <v>Y / (Y+N)</v>
      </c>
    </row>
    <row r="9">
      <c r="A9" t="str">
        <v>Line total accuracy</v>
      </c>
      <c r="B9" s="1">
        <f>IFERROR(COUNTIFS(Lines!$B$2:$B$475,"Random",Lines!$L$2:$L$475,"Y")/(COUNTIFS(Lines!$B$2:$B$475,"Random",Lines!$L$2:$L$475,"Y")+COUNTIFS(Lines!$B$2:$B$475,"Random",Lines!$L$2:$L$475,"N")),"")</f>
        <v>0</v>
      </c>
      <c r="C9" t="str">
        <v>Y / (Y+N)</v>
      </c>
    </row>
    <row r="10">
      <c r="A10" t="str">
        <v>Lines that belong to another row/bill</v>
      </c>
      <c r="B10">
        <f>COUNTIFS(Lines!$B$2:$B$475,"Random",Lines!$M$2:$M$475,"N")</f>
        <v>0</v>
      </c>
      <c r="C10" t="str">
        <v>Field bleed / wrong-row count</v>
      </c>
    </row>
    <row r="11">
      <c r="A11" t="str">
        <v>Missed lines (random bills)</v>
      </c>
      <c r="B11">
        <f>SUMIFS(Bills!$S$2:$S$46,Bills!$B$2:$B$46,"Random")</f>
        <v>0</v>
      </c>
      <c r="C11" t="str">
        <v>Lines on the PDF the OCR did not extract</v>
      </c>
    </row>
    <row r="12">
      <c r="A12" t="str">
        <v>Extra lines (random bills)</v>
      </c>
      <c r="B12">
        <f>SUMIFS(Bills!$T$2:$T$46,Bills!$B$2:$B$46,"Random")</f>
        <v>0</v>
      </c>
      <c r="C12" t="str">
        <v>Extracted lines that aren't parts (labour, GST, duplicates)</v>
      </c>
    </row>
    <row r="13">
      <c r="A13" t="str">
        <v>Supplier name accuracy</v>
      </c>
      <c r="B13" s="1">
        <f>IFERROR(COUNTIFS(Bills!$B$2:$B$46,"Random",Bills!$O$2:$O$46,"Y")/(COUNTIFS(Bills!$B$2:$B$46,"Random",Bills!$O$2:$O$46,"Y")+COUNTIFS(Bills!$B$2:$B$46,"Random",Bills!$O$2:$O$46,"N")),"")</f>
        <v>0</v>
      </c>
      <c r="C13" t="str">
        <v>Per bill</v>
      </c>
    </row>
    <row r="14">
      <c r="A14" t="str">
        <v>Bill no accuracy</v>
      </c>
      <c r="B14" s="1">
        <f>IFERROR(COUNTIFS(Bills!$B$2:$B$46,"Random",Bills!$P$2:$P$46,"Y")/(COUNTIFS(Bills!$B$2:$B$46,"Random",Bills!$P$2:$P$46,"Y")+COUNTIFS(Bills!$B$2:$B$46,"Random",Bills!$P$2:$P$46,"N")),"")</f>
        <v>0</v>
      </c>
      <c r="C14" t="str">
        <v>Per bill</v>
      </c>
    </row>
    <row r="15">
      <c r="A15" t="str">
        <v>Bill date accuracy</v>
      </c>
      <c r="B15" s="1">
        <f>IFERROR(COUNTIFS(Bills!$B$2:$B$46,"Random",Bills!$Q$2:$Q$46,"Y")/(COUNTIFS(Bills!$B$2:$B$46,"Random",Bills!$Q$2:$Q$46,"Y")+COUNTIFS(Bills!$B$2:$B$46,"Random",Bills!$Q$2:$Q$46,"N")),"")</f>
        <v>0</v>
      </c>
      <c r="C15" t="str">
        <v>Per bill</v>
      </c>
    </row>
    <row r="17">
      <c r="A17" t="str">
        <v>Targeted sample (for finding errors, not for rates)</v>
      </c>
      <c r="B17" t="str">
        <v/>
      </c>
      <c r="C17" t="str">
        <v/>
      </c>
    </row>
    <row r="18">
      <c r="A18" t="str">
        <v>Benchmark-changing errors found</v>
      </c>
      <c r="B18">
        <f>COUNTIFS(Lines!$B$2:$B$475,"Targeted",Lines!$P$2:$P$475,"YES")</f>
        <v>0</v>
      </c>
      <c r="C18" t="str">
        <v>Count only</v>
      </c>
    </row>
  </sheetData>
  <ignoredErrors>
    <ignoredError numberStoredAsText="1" sqref="A1:C18"/>
  </ignoredErrors>
</worksheet>
</file>

<file path=xl/worksheets/sheet5.xml><?xml version="1.0" encoding="utf-8"?>
<worksheet xmlns="http://schemas.openxmlformats.org/spreadsheetml/2006/main" xmlns:r="http://schemas.openxmlformats.org/officeDocument/2006/relationships">
  <dimension ref="A1:Z46"/>
  <sheetViews>
    <sheetView workbookViewId="0" rightToLeft="0"/>
  </sheetViews>
  <cols>
    <col min="1" max="1" customWidth="1" width="9.83203125"/>
    <col min="2" max="2" customWidth="1" width="9.83203125"/>
    <col min="3" max="3" customWidth="1" width="34.83203125"/>
    <col min="4" max="4" customWidth="1" width="10.83203125"/>
    <col min="5" max="5" customWidth="1" width="34.83203125"/>
    <col min="6" max="6" customWidth="1" width="9.83203125"/>
    <col min="7" max="7" customWidth="1" width="13.83203125"/>
    <col min="8" max="8" customWidth="1" width="34.83203125"/>
    <col min="9" max="9" customWidth="1" width="21.83203125"/>
    <col min="10" max="10" customWidth="1" width="22.83203125"/>
    <col min="11" max="11" customWidth="1" width="20.83203125"/>
    <col min="12" max="12" customWidth="1" width="19.83203125"/>
    <col min="13" max="13" customWidth="1" width="22.83203125"/>
    <col min="14" max="14" customWidth="1" width="22.83203125"/>
    <col min="15" max="15" customWidth="1" width="20.83203125"/>
    <col min="16" max="16" customWidth="1" width="19.83203125"/>
    <col min="17" max="17" customWidth="1" width="16.83203125"/>
    <col min="18" max="18" customWidth="1" width="20.83203125"/>
    <col min="19" max="19" customWidth="1" width="22.83203125"/>
    <col min="20" max="20" customWidth="1" width="21.83203125"/>
    <col min="21" max="21" customWidth="1" width="34.83203125"/>
    <col min="22" max="22" width="26.83203125" customWidth="1"/>
    <col min="23" max="23" width="16.83203125" customWidth="1"/>
    <col min="24" max="24" width="18.83203125" customWidth="1"/>
    <col min="25" max="25" width="19.83203125" customWidth="1"/>
    <col min="26" max="26" width="16.83203125" customWidth="1"/>
  </cols>
  <sheetData>
    <row r="1">
      <c r="A1" t="str">
        <v>Bill</v>
      </c>
      <c r="B1" t="str">
        <v>Sample</v>
      </c>
      <c r="C1" t="str">
        <v>Why targeted</v>
      </c>
      <c r="D1" t="str">
        <v>Open PDF</v>
      </c>
      <c r="E1" t="str">
        <v>Source file</v>
      </c>
      <c r="F1" t="str">
        <v>Insurer</v>
      </c>
      <c r="G1" t="str">
        <v>Make (file)</v>
      </c>
      <c r="H1" t="str">
        <v>Supplier (extracted)</v>
      </c>
      <c r="I1" t="str">
        <v>Bill no (extracted)</v>
      </c>
      <c r="J1" t="str">
        <v>Bill date (extracted)</v>
      </c>
      <c r="K1" t="str">
        <v>Lines in reference</v>
      </c>
      <c r="L1" t="str">
        <v>Lines in OCR JSON</v>
      </c>
      <c r="M1" t="str">
        <v>Printed subtotal (extracted)</v>
      </c>
      <c r="N1" t="str">
        <v>Sum of extracted lines</v>
      </c>
      <c r="O1" t="str">
        <v>Supplier OK? (Y/N)</v>
      </c>
      <c r="P1" t="str">
        <v>Bill no OK? (Y/N)</v>
      </c>
      <c r="Q1" t="str">
        <v>Date OK? (Y/N)</v>
      </c>
      <c r="R1" t="str">
        <v>Subtotal OK? (Y/N)</v>
      </c>
      <c r="S1" t="str">
        <v>MISSED lines (count)</v>
      </c>
      <c r="T1" t="str">
        <v>EXTRA lines (count)</v>
      </c>
      <c r="U1" t="str">
        <v>Notes</v>
      </c>
      <c r="V1" t="str">
        <v>HUMAN BLIND CHECK</v>
      </c>
      <c r="W1" t="str">
        <v>Opus 5.5 read?</v>
      </c>
      <c r="X1" t="str">
        <v>Opus header differs</v>
      </c>
      <c r="Y1" t="str">
        <v>Opus missed lines</v>
      </c>
      <c r="Z1" t="str">
        <v>Opus served by</v>
      </c>
    </row>
    <row r="2">
      <c r="A2" t="str">
        <v>B01</v>
      </c>
      <c r="B2" t="str">
        <v>Random</v>
      </c>
      <c r="C2" t="str">
        <v/>
      </c>
      <c r="D2" t="str">
        <v>PDF</v>
      </c>
      <c r="E2" t="str">
        <v>2025-12-26-Etiqa Insurance Pte Ltd-KIA-123.JPG</v>
      </c>
      <c r="F2" t="str">
        <v>Etiqa Insurance Pte Ltd</v>
      </c>
      <c r="G2" t="str">
        <v>KIA</v>
      </c>
      <c r="H2" t="str">
        <v>MIN GHEE AUTO PTE LTD</v>
      </c>
      <c r="I2" t="str">
        <v>8415603</v>
      </c>
      <c r="J2" t="str">
        <v>11/12/2025</v>
      </c>
      <c r="K2">
        <v>10</v>
      </c>
      <c r="L2">
        <v>10</v>
      </c>
      <c r="M2">
        <v>2807.8</v>
      </c>
      <c r="N2">
        <v>2807.8</v>
      </c>
      <c r="O2" t="str">
        <v/>
      </c>
      <c r="P2" t="str">
        <v/>
      </c>
      <c r="Q2" t="str">
        <v/>
      </c>
      <c r="R2" t="str">
        <v/>
      </c>
      <c r="S2" t="str">
        <v/>
      </c>
      <c r="T2" t="str">
        <v/>
      </c>
      <c r="U2" t="str">
        <v/>
      </c>
      <c r="W2" t="str">
        <v>yes</v>
      </c>
      <c r="Y2">
        <v>0</v>
      </c>
      <c r="Z2" t="str">
        <v>claude-opus-5-5</v>
      </c>
    </row>
    <row r="3">
      <c r="A3" t="str">
        <v>B02</v>
      </c>
      <c r="B3" t="str">
        <v>Random</v>
      </c>
      <c r="C3" t="str">
        <v/>
      </c>
      <c r="D3" t="str">
        <v>PDF</v>
      </c>
      <c r="E3" t="str">
        <v>2025-10-10-AIG Asia Pacific Insurance Pte. Ltd.-NISSAN-46.PDF</v>
      </c>
      <c r="F3" t="str">
        <v>AIG Asia Pacific Insurance Pte. Ltd.</v>
      </c>
      <c r="G3" t="str">
        <v>NISSAN</v>
      </c>
      <c r="H3" t="str">
        <v>JAE AUTO PTE LTD</v>
      </c>
      <c r="I3" t="str">
        <v>AR202510-00529</v>
      </c>
      <c r="J3" t="str">
        <v>01/10/2025</v>
      </c>
      <c r="K3">
        <v>1</v>
      </c>
      <c r="L3">
        <v>1</v>
      </c>
      <c r="M3">
        <v>1480</v>
      </c>
      <c r="N3">
        <v>1480</v>
      </c>
      <c r="O3" t="str">
        <v/>
      </c>
      <c r="P3" t="str">
        <v/>
      </c>
      <c r="Q3" t="str">
        <v/>
      </c>
      <c r="R3" t="str">
        <v/>
      </c>
      <c r="S3" t="str">
        <v/>
      </c>
      <c r="T3" t="str">
        <v/>
      </c>
      <c r="U3" t="str">
        <v/>
      </c>
      <c r="W3" t="str">
        <v>yes</v>
      </c>
      <c r="Y3">
        <v>0</v>
      </c>
      <c r="Z3" t="str">
        <v>claude-opus-5-5</v>
      </c>
    </row>
    <row r="4">
      <c r="A4" t="str">
        <v>B03</v>
      </c>
      <c r="B4" t="str">
        <v>Random</v>
      </c>
      <c r="C4" t="str">
        <v/>
      </c>
      <c r="D4" t="str">
        <v>PDF</v>
      </c>
      <c r="E4" t="str">
        <v>2026-02-09-Allianz Insurance Singapore Pte. Ltd.-TESLA-171.JPG</v>
      </c>
      <c r="F4" t="str">
        <v>Allianz Insurance Singapore Pte. Ltd.</v>
      </c>
      <c r="G4" t="str">
        <v>TESLA</v>
      </c>
      <c r="H4" t="str">
        <v>Tesla</v>
      </c>
      <c r="I4" t="str">
        <v>5528313</v>
      </c>
      <c r="J4" t="str">
        <v/>
      </c>
      <c r="K4">
        <v>3</v>
      </c>
      <c r="L4">
        <v>3</v>
      </c>
      <c r="M4" t="str">
        <v/>
      </c>
      <c r="N4">
        <v>381.52</v>
      </c>
      <c r="O4" t="str">
        <v/>
      </c>
      <c r="P4" t="str">
        <v/>
      </c>
      <c r="Q4" t="str">
        <v/>
      </c>
      <c r="R4" t="str">
        <v/>
      </c>
      <c r="S4" t="str">
        <v/>
      </c>
      <c r="T4" t="str">
        <v/>
      </c>
      <c r="U4" t="str">
        <v/>
      </c>
      <c r="W4" t="str">
        <v>yes</v>
      </c>
      <c r="Y4">
        <v>0</v>
      </c>
      <c r="Z4" t="str">
        <v>claude-opus-5-5</v>
      </c>
    </row>
    <row r="5">
      <c r="A5" t="str">
        <v>B04</v>
      </c>
      <c r="B5" t="str">
        <v>Random</v>
      </c>
      <c r="C5" t="str">
        <v/>
      </c>
      <c r="D5" t="str">
        <v>PDF</v>
      </c>
      <c r="E5" t="str">
        <v>2025-12-02-Allianz Insurance Singapore Pte. Ltd.-SCANIA-92.PDF</v>
      </c>
      <c r="F5" t="str">
        <v>Allianz Insurance Singapore Pte. Ltd.</v>
      </c>
      <c r="G5" t="str">
        <v>SCANIA</v>
      </c>
      <c r="H5" t="str">
        <v>Scania Singapore Pte Ltd</v>
      </c>
      <c r="I5" t="str">
        <v>151248</v>
      </c>
      <c r="J5" t="str">
        <v>30/07/2025</v>
      </c>
      <c r="K5">
        <v>13</v>
      </c>
      <c r="L5">
        <v>13</v>
      </c>
      <c r="M5" t="str">
        <v/>
      </c>
      <c r="N5">
        <v>22061.68</v>
      </c>
      <c r="O5" t="str">
        <v/>
      </c>
      <c r="P5" t="str">
        <v/>
      </c>
      <c r="Q5" t="str">
        <v/>
      </c>
      <c r="R5" t="str">
        <v/>
      </c>
      <c r="S5" t="str">
        <v/>
      </c>
      <c r="T5" t="str">
        <v/>
      </c>
      <c r="U5" t="str">
        <v/>
      </c>
      <c r="V5" t="str">
        <v>YES — type PN &amp; price blind</v>
      </c>
      <c r="W5" t="str">
        <v>yes</v>
      </c>
      <c r="Y5">
        <v>0</v>
      </c>
      <c r="Z5" t="str">
        <v>claude-opus-5-5</v>
      </c>
    </row>
    <row r="6">
      <c r="A6" t="str">
        <v>B05</v>
      </c>
      <c r="B6" t="str">
        <v>Random</v>
      </c>
      <c r="C6" t="str">
        <v/>
      </c>
      <c r="D6" t="str">
        <v>PDF</v>
      </c>
      <c r="E6" t="str">
        <v>2026-02-06-Tokio Marine Insurance Singapore Ltd-OPEL-154.PDF</v>
      </c>
      <c r="F6" t="str">
        <v>Tokio Marine Insurance Singapore Ltd</v>
      </c>
      <c r="G6" t="str">
        <v>OPEL</v>
      </c>
      <c r="H6" t="str">
        <v>JAE AUTO PTE LTD</v>
      </c>
      <c r="I6" t="str">
        <v>AR202511-05889</v>
      </c>
      <c r="J6" t="str">
        <v>13/11/2025</v>
      </c>
      <c r="K6">
        <v>18</v>
      </c>
      <c r="L6">
        <v>18</v>
      </c>
      <c r="M6">
        <v>9660</v>
      </c>
      <c r="N6">
        <v>9660</v>
      </c>
      <c r="O6" t="str">
        <v/>
      </c>
      <c r="P6" t="str">
        <v/>
      </c>
      <c r="Q6" t="str">
        <v/>
      </c>
      <c r="R6" t="str">
        <v/>
      </c>
      <c r="S6" t="str">
        <v/>
      </c>
      <c r="T6" t="str">
        <v/>
      </c>
      <c r="U6" t="str">
        <v/>
      </c>
      <c r="W6" t="str">
        <v>yes</v>
      </c>
      <c r="Y6">
        <v>0</v>
      </c>
      <c r="Z6" t="str">
        <v>claude-opus-5-5</v>
      </c>
    </row>
    <row r="7">
      <c r="A7" t="str">
        <v>B06</v>
      </c>
      <c r="B7" t="str">
        <v>Random</v>
      </c>
      <c r="C7" t="str">
        <v/>
      </c>
      <c r="D7" t="str">
        <v>PDF</v>
      </c>
      <c r="E7" t="str">
        <v>2025-11-22-AIG Asia Pacific Insurance Pte. Ltd.-LEXUS-80.PDF</v>
      </c>
      <c r="F7" t="str">
        <v>AIG Asia Pacific Insurance Pte. Ltd.</v>
      </c>
      <c r="G7" t="str">
        <v>LEXUS</v>
      </c>
      <c r="H7" t="str">
        <v>HE XING AUTO PARTS PTE LTD</v>
      </c>
      <c r="I7" t="str">
        <v>DLI9285054</v>
      </c>
      <c r="J7" t="str">
        <v>25/10/2025</v>
      </c>
      <c r="K7">
        <v>7</v>
      </c>
      <c r="L7">
        <v>7</v>
      </c>
      <c r="M7">
        <v>2675</v>
      </c>
      <c r="N7">
        <v>2675</v>
      </c>
      <c r="O7" t="str">
        <v/>
      </c>
      <c r="P7" t="str">
        <v/>
      </c>
      <c r="Q7" t="str">
        <v/>
      </c>
      <c r="R7" t="str">
        <v/>
      </c>
      <c r="S7" t="str">
        <v/>
      </c>
      <c r="T7" t="str">
        <v/>
      </c>
      <c r="U7" t="str">
        <v/>
      </c>
      <c r="W7" t="str">
        <v>yes</v>
      </c>
      <c r="Y7">
        <v>0</v>
      </c>
      <c r="Z7" t="str">
        <v>claude-opus-5-5</v>
      </c>
    </row>
    <row r="8">
      <c r="A8" t="str">
        <v>B07</v>
      </c>
      <c r="B8" t="str">
        <v>Random</v>
      </c>
      <c r="C8" t="str">
        <v/>
      </c>
      <c r="D8" t="str">
        <v>PDF</v>
      </c>
      <c r="E8" t="str">
        <v>2025-12-10-Allianz Insurance Singapore Pte. Ltd.-BMW-108.PDF</v>
      </c>
      <c r="F8" t="str">
        <v>Allianz Insurance Singapore Pte. Ltd.</v>
      </c>
      <c r="G8" t="str">
        <v>BMW</v>
      </c>
      <c r="H8" t="str">
        <v>JAE AUTO PTE LTD</v>
      </c>
      <c r="I8" t="str">
        <v>AR202511-08635</v>
      </c>
      <c r="J8" t="str">
        <v>20/11/2025</v>
      </c>
      <c r="K8">
        <v>2</v>
      </c>
      <c r="L8">
        <v>2</v>
      </c>
      <c r="M8">
        <v>1820</v>
      </c>
      <c r="N8">
        <v>1820</v>
      </c>
      <c r="O8" t="str">
        <v/>
      </c>
      <c r="P8" t="str">
        <v/>
      </c>
      <c r="Q8" t="str">
        <v/>
      </c>
      <c r="R8" t="str">
        <v/>
      </c>
      <c r="S8" t="str">
        <v/>
      </c>
      <c r="T8" t="str">
        <v/>
      </c>
      <c r="U8" t="str">
        <v/>
      </c>
      <c r="W8" t="str">
        <v>yes</v>
      </c>
      <c r="Y8">
        <v>0</v>
      </c>
      <c r="Z8" t="str">
        <v>claude-opus-5-5</v>
      </c>
    </row>
    <row r="9">
      <c r="A9" t="str">
        <v>B08</v>
      </c>
      <c r="B9" t="str">
        <v>Random</v>
      </c>
      <c r="C9" t="str">
        <v/>
      </c>
      <c r="D9" t="str">
        <v>PDF</v>
      </c>
      <c r="E9" t="str">
        <v>2025-11-10-Singapore Life Ltd-BYD-69.PDF</v>
      </c>
      <c r="F9" t="str">
        <v>Singapore Life Ltd</v>
      </c>
      <c r="G9" t="str">
        <v>BYD</v>
      </c>
      <c r="H9" t="str">
        <v>HE XING AUTO PARTS PTE LTD</v>
      </c>
      <c r="I9" t="str">
        <v>DLI9284776</v>
      </c>
      <c r="J9" t="str">
        <v>09/10/2025</v>
      </c>
      <c r="K9">
        <v>15</v>
      </c>
      <c r="L9">
        <v>15</v>
      </c>
      <c r="M9">
        <v>3190</v>
      </c>
      <c r="N9">
        <v>3190</v>
      </c>
      <c r="O9" t="str">
        <v/>
      </c>
      <c r="P9" t="str">
        <v/>
      </c>
      <c r="Q9" t="str">
        <v/>
      </c>
      <c r="R9" t="str">
        <v/>
      </c>
      <c r="S9" t="str">
        <v/>
      </c>
      <c r="T9" t="str">
        <v/>
      </c>
      <c r="U9" t="str">
        <v/>
      </c>
      <c r="V9" t="str">
        <v>YES — type PN &amp; price blind</v>
      </c>
      <c r="W9" t="str">
        <v>yes</v>
      </c>
      <c r="Y9">
        <v>0</v>
      </c>
      <c r="Z9" t="str">
        <v>claude-opus-5-5</v>
      </c>
    </row>
    <row r="10">
      <c r="A10" t="str">
        <v>B09</v>
      </c>
      <c r="B10" t="str">
        <v>Random</v>
      </c>
      <c r="C10" t="str">
        <v/>
      </c>
      <c r="D10" t="str">
        <v>PDF</v>
      </c>
      <c r="E10" t="str">
        <v>2026-02-25-ECICS Limited-HYUNDAI-193.PDF</v>
      </c>
      <c r="F10" t="str">
        <v>ECICS Limited</v>
      </c>
      <c r="G10" t="str">
        <v>HYUNDAI</v>
      </c>
      <c r="H10" t="str">
        <v>JAE AUTO PTE LTD</v>
      </c>
      <c r="I10" t="str">
        <v>AR202512-04887</v>
      </c>
      <c r="J10" t="str">
        <v>10/12/2025</v>
      </c>
      <c r="K10">
        <v>2</v>
      </c>
      <c r="L10">
        <v>2</v>
      </c>
      <c r="M10">
        <v>223</v>
      </c>
      <c r="N10">
        <v>223</v>
      </c>
      <c r="O10" t="str">
        <v/>
      </c>
      <c r="P10" t="str">
        <v/>
      </c>
      <c r="Q10" t="str">
        <v/>
      </c>
      <c r="R10" t="str">
        <v/>
      </c>
      <c r="S10" t="str">
        <v/>
      </c>
      <c r="T10" t="str">
        <v/>
      </c>
      <c r="U10" t="str">
        <v/>
      </c>
      <c r="V10" t="str">
        <v>YES — type PN &amp; price blind</v>
      </c>
      <c r="W10" t="str">
        <v>yes</v>
      </c>
      <c r="Y10">
        <v>0</v>
      </c>
      <c r="Z10" t="str">
        <v>claude-opus-5-5</v>
      </c>
    </row>
    <row r="11">
      <c r="A11" t="str">
        <v>B10</v>
      </c>
      <c r="B11" t="str">
        <v>Random</v>
      </c>
      <c r="C11" t="str">
        <v/>
      </c>
      <c r="D11" t="str">
        <v>PDF</v>
      </c>
      <c r="E11" t="str">
        <v>2025-10-16-Allianz Insurance Singapore Pte. Ltd.-VOLKSWAGEN-51.PDF</v>
      </c>
      <c r="F11" t="str">
        <v>Allianz Insurance Singapore Pte. Ltd.</v>
      </c>
      <c r="G11" t="str">
        <v>VOLKSWAGEN</v>
      </c>
      <c r="H11" t="str">
        <v>JAE AUTO PTE LTD</v>
      </c>
      <c r="I11" t="str">
        <v>AR202510-05495</v>
      </c>
      <c r="J11" t="str">
        <v>13/10/2025</v>
      </c>
      <c r="K11">
        <v>1</v>
      </c>
      <c r="L11">
        <v>1</v>
      </c>
      <c r="M11">
        <v>125</v>
      </c>
      <c r="N11">
        <v>125</v>
      </c>
      <c r="O11" t="str">
        <v/>
      </c>
      <c r="P11" t="str">
        <v/>
      </c>
      <c r="Q11" t="str">
        <v/>
      </c>
      <c r="R11" t="str">
        <v/>
      </c>
      <c r="S11" t="str">
        <v/>
      </c>
      <c r="T11" t="str">
        <v/>
      </c>
      <c r="U11" t="str">
        <v/>
      </c>
      <c r="W11" t="str">
        <v>yes</v>
      </c>
      <c r="Y11">
        <v>0</v>
      </c>
      <c r="Z11" t="str">
        <v>claude-opus-5-5</v>
      </c>
    </row>
    <row r="12">
      <c r="A12" t="str">
        <v>B11</v>
      </c>
      <c r="B12" t="str">
        <v>Random</v>
      </c>
      <c r="C12" t="str">
        <v/>
      </c>
      <c r="D12" t="str">
        <v>PDF</v>
      </c>
      <c r="E12" t="str">
        <v>2025-11-19-AIG Asia Pacific Insurance Pte. Ltd.-HONDA-73.PDF</v>
      </c>
      <c r="F12" t="str">
        <v>AIG Asia Pacific Insurance Pte. Ltd.</v>
      </c>
      <c r="G12" t="str">
        <v>HONDA</v>
      </c>
      <c r="H12" t="str">
        <v>MIN GHEE AUTO PTE LTD</v>
      </c>
      <c r="I12" t="str">
        <v>8410969</v>
      </c>
      <c r="J12" t="str">
        <v>03/11/2025</v>
      </c>
      <c r="K12">
        <v>6</v>
      </c>
      <c r="L12">
        <v>6</v>
      </c>
      <c r="M12">
        <v>733</v>
      </c>
      <c r="N12">
        <v>733</v>
      </c>
      <c r="O12" t="str">
        <v/>
      </c>
      <c r="P12" t="str">
        <v/>
      </c>
      <c r="Q12" t="str">
        <v/>
      </c>
      <c r="R12" t="str">
        <v/>
      </c>
      <c r="S12" t="str">
        <v/>
      </c>
      <c r="T12" t="str">
        <v/>
      </c>
      <c r="U12" t="str">
        <v/>
      </c>
      <c r="W12" t="str">
        <v>yes</v>
      </c>
      <c r="Y12">
        <v>1</v>
      </c>
      <c r="Z12" t="str">
        <v>claude-opus-5-5</v>
      </c>
    </row>
    <row r="13">
      <c r="A13" t="str">
        <v>B12</v>
      </c>
      <c r="B13" t="str">
        <v>Random</v>
      </c>
      <c r="C13" t="str">
        <v/>
      </c>
      <c r="D13" t="str">
        <v>PDF</v>
      </c>
      <c r="E13" t="str">
        <v>2025-12-10-Tokio Marine Insurance Singapore Ltd-PEUGEOT-107.PDF</v>
      </c>
      <c r="F13" t="str">
        <v>Tokio Marine Insurance Singapore Ltd</v>
      </c>
      <c r="G13" t="str">
        <v>PEUGEOT</v>
      </c>
      <c r="H13" t="str">
        <v>TRANS HUA AUTO PTE LTD</v>
      </c>
      <c r="I13" t="str">
        <v>A10061453</v>
      </c>
      <c r="J13" t="str">
        <v>08/09/2025</v>
      </c>
      <c r="K13">
        <v>7</v>
      </c>
      <c r="L13">
        <v>7</v>
      </c>
      <c r="M13">
        <v>1780</v>
      </c>
      <c r="N13">
        <v>1780</v>
      </c>
      <c r="O13" t="str">
        <v/>
      </c>
      <c r="P13" t="str">
        <v/>
      </c>
      <c r="Q13" t="str">
        <v/>
      </c>
      <c r="R13" t="str">
        <v/>
      </c>
      <c r="S13" t="str">
        <v/>
      </c>
      <c r="T13" t="str">
        <v/>
      </c>
      <c r="U13" t="str">
        <v/>
      </c>
      <c r="W13" t="str">
        <v>yes</v>
      </c>
      <c r="Y13">
        <v>0</v>
      </c>
      <c r="Z13" t="str">
        <v>claude-opus-5-5</v>
      </c>
    </row>
    <row r="14">
      <c r="A14" t="str">
        <v>B13</v>
      </c>
      <c r="B14" t="str">
        <v>Random</v>
      </c>
      <c r="C14" t="str">
        <v/>
      </c>
      <c r="D14" t="str">
        <v>PDF</v>
      </c>
      <c r="E14" t="str">
        <v>2025-09-27-AIG Asia Pacific Insurance Pte. Ltd.-SUZUKI-32.PDF</v>
      </c>
      <c r="F14" t="str">
        <v>AIG Asia Pacific Insurance Pte. Ltd.</v>
      </c>
      <c r="G14" t="str">
        <v>SUZUKI</v>
      </c>
      <c r="H14" t="str">
        <v>Lion's Auto Trading Pte Ltd</v>
      </c>
      <c r="I14" t="str">
        <v>A12656</v>
      </c>
      <c r="J14" t="str">
        <v>04/09/2025</v>
      </c>
      <c r="K14">
        <v>1</v>
      </c>
      <c r="L14">
        <v>1</v>
      </c>
      <c r="M14">
        <v>70</v>
      </c>
      <c r="N14">
        <v>70</v>
      </c>
      <c r="O14" t="str">
        <v/>
      </c>
      <c r="P14" t="str">
        <v/>
      </c>
      <c r="Q14" t="str">
        <v/>
      </c>
      <c r="R14" t="str">
        <v/>
      </c>
      <c r="S14" t="str">
        <v/>
      </c>
      <c r="T14" t="str">
        <v/>
      </c>
      <c r="U14" t="str">
        <v/>
      </c>
      <c r="W14" t="str">
        <v>yes</v>
      </c>
      <c r="Y14">
        <v>0</v>
      </c>
      <c r="Z14" t="str">
        <v>claude-opus-5-5</v>
      </c>
    </row>
    <row r="15">
      <c r="A15" t="str">
        <v>B14</v>
      </c>
      <c r="B15" t="str">
        <v>Random</v>
      </c>
      <c r="C15" t="str">
        <v/>
      </c>
      <c r="D15" t="str">
        <v>PDF</v>
      </c>
      <c r="E15" t="str">
        <v>2026-02-11-Allianz Insurance Singapore Pte. Ltd.-TOYOTA-176.PDF</v>
      </c>
      <c r="F15" t="str">
        <v>Allianz Insurance Singapore Pte. Ltd.</v>
      </c>
      <c r="G15" t="str">
        <v>TOYOTA</v>
      </c>
      <c r="H15" t="str">
        <v>JAE AUTO PTE LTD</v>
      </c>
      <c r="I15" t="str">
        <v>AR202509-08012</v>
      </c>
      <c r="J15" t="str">
        <v>18/09/2025</v>
      </c>
      <c r="K15">
        <v>1</v>
      </c>
      <c r="L15">
        <v>1</v>
      </c>
      <c r="M15">
        <v>160</v>
      </c>
      <c r="N15">
        <v>160</v>
      </c>
      <c r="O15" t="str">
        <v/>
      </c>
      <c r="P15" t="str">
        <v/>
      </c>
      <c r="Q15" t="str">
        <v/>
      </c>
      <c r="R15" t="str">
        <v/>
      </c>
      <c r="S15" t="str">
        <v/>
      </c>
      <c r="T15" t="str">
        <v/>
      </c>
      <c r="U15" t="str">
        <v/>
      </c>
      <c r="V15" t="str">
        <v>YES — type PN &amp; price blind</v>
      </c>
      <c r="W15" t="str">
        <v>yes</v>
      </c>
      <c r="Y15">
        <v>0</v>
      </c>
      <c r="Z15" t="str">
        <v>claude-opus-5-5</v>
      </c>
    </row>
    <row r="16">
      <c r="A16" t="str">
        <v>B15</v>
      </c>
      <c r="B16" t="str">
        <v>Random</v>
      </c>
      <c r="C16" t="str">
        <v/>
      </c>
      <c r="D16" t="str">
        <v>PDF</v>
      </c>
      <c r="E16" t="str">
        <v>2025-09-26-EQ Insurance Company Ltd-MITSUBISHI-25.PDF</v>
      </c>
      <c r="F16" t="str">
        <v>EQ Insurance Company Ltd</v>
      </c>
      <c r="G16" t="str">
        <v>MITSUBISHI</v>
      </c>
      <c r="H16" t="str">
        <v>YEW HENG AUTO PARTS PTE LTD</v>
      </c>
      <c r="I16" t="str">
        <v>YLI1315864</v>
      </c>
      <c r="J16" t="str">
        <v>13/06/2025</v>
      </c>
      <c r="K16">
        <v>42</v>
      </c>
      <c r="L16">
        <v>42</v>
      </c>
      <c r="M16">
        <v>5912</v>
      </c>
      <c r="N16">
        <v>5912</v>
      </c>
      <c r="O16" t="str">
        <v/>
      </c>
      <c r="P16" t="str">
        <v/>
      </c>
      <c r="Q16" t="str">
        <v/>
      </c>
      <c r="R16" t="str">
        <v/>
      </c>
      <c r="S16" t="str">
        <v/>
      </c>
      <c r="T16" t="str">
        <v/>
      </c>
      <c r="U16" t="str">
        <v/>
      </c>
      <c r="W16" t="str">
        <v>yes</v>
      </c>
      <c r="Y16">
        <v>0</v>
      </c>
      <c r="Z16" t="str">
        <v>claude-opus-5-5</v>
      </c>
    </row>
    <row r="17">
      <c r="A17" t="str">
        <v>B16</v>
      </c>
      <c r="B17" t="str">
        <v>Random</v>
      </c>
      <c r="C17" t="str">
        <v/>
      </c>
      <c r="D17" t="str">
        <v>PDF</v>
      </c>
      <c r="E17" t="str">
        <v>2026-01-20-Singapore Life Ltd-SKODA-145.PDF</v>
      </c>
      <c r="F17" t="str">
        <v>Singapore Life Ltd</v>
      </c>
      <c r="G17" t="str">
        <v>SKODA</v>
      </c>
      <c r="H17" t="str">
        <v>HE XING AUTO PARTS PTE LTD</v>
      </c>
      <c r="I17" t="str">
        <v>DLI9285818</v>
      </c>
      <c r="J17" t="str">
        <v>02/12/2025</v>
      </c>
      <c r="K17">
        <v>8</v>
      </c>
      <c r="L17">
        <v>8</v>
      </c>
      <c r="M17">
        <v>6035</v>
      </c>
      <c r="N17">
        <v>6035</v>
      </c>
      <c r="O17" t="str">
        <v/>
      </c>
      <c r="P17" t="str">
        <v/>
      </c>
      <c r="Q17" t="str">
        <v/>
      </c>
      <c r="R17" t="str">
        <v/>
      </c>
      <c r="S17" t="str">
        <v/>
      </c>
      <c r="T17" t="str">
        <v/>
      </c>
      <c r="U17" t="str">
        <v/>
      </c>
      <c r="W17" t="str">
        <v>yes</v>
      </c>
      <c r="Y17">
        <v>0</v>
      </c>
      <c r="Z17" t="str">
        <v>claude-opus-5-5</v>
      </c>
    </row>
    <row r="18">
      <c r="A18" t="str">
        <v>B17</v>
      </c>
      <c r="B18" t="str">
        <v>Random</v>
      </c>
      <c r="C18" t="str">
        <v/>
      </c>
      <c r="D18" t="str">
        <v>PDF</v>
      </c>
      <c r="E18" t="str">
        <v>2025-10-03-AIG Asia Pacific Insurance Pte. Ltd.-MAZDA-38.PDF</v>
      </c>
      <c r="F18" t="str">
        <v>AIG Asia Pacific Insurance Pte. Ltd.</v>
      </c>
      <c r="G18" t="str">
        <v>MAZDA</v>
      </c>
      <c r="H18" t="str">
        <v>JAE AUTO PTE LTD</v>
      </c>
      <c r="I18" t="str">
        <v>AR202508-09301</v>
      </c>
      <c r="J18" t="str">
        <v>22/08/2025</v>
      </c>
      <c r="K18">
        <v>1</v>
      </c>
      <c r="L18">
        <v>1</v>
      </c>
      <c r="M18">
        <v>1780</v>
      </c>
      <c r="N18">
        <v>1780</v>
      </c>
      <c r="O18" t="str">
        <v/>
      </c>
      <c r="P18" t="str">
        <v/>
      </c>
      <c r="Q18" t="str">
        <v/>
      </c>
      <c r="R18" t="str">
        <v/>
      </c>
      <c r="S18" t="str">
        <v/>
      </c>
      <c r="T18" t="str">
        <v/>
      </c>
      <c r="U18" t="str">
        <v/>
      </c>
      <c r="W18" t="str">
        <v>yes</v>
      </c>
      <c r="Y18">
        <v>0</v>
      </c>
      <c r="Z18" t="str">
        <v>claude-opus-5-5</v>
      </c>
    </row>
    <row r="19">
      <c r="A19" t="str">
        <v>B18</v>
      </c>
      <c r="B19" t="str">
        <v>Random</v>
      </c>
      <c r="C19" t="str">
        <v/>
      </c>
      <c r="D19" t="str">
        <v>PDF</v>
      </c>
      <c r="E19" t="str">
        <v>2026-01-29-Great Eastern General Insurance Limited-MERCEDES-BENZ-150.PDF</v>
      </c>
      <c r="F19" t="str">
        <v>Great Eastern General Insurance Limited-MERCEDES</v>
      </c>
      <c r="G19" t="str">
        <v>BENZ</v>
      </c>
      <c r="H19" t="str">
        <v>MIN GHEE AUTO PTE LTD</v>
      </c>
      <c r="I19" t="str">
        <v>8412421</v>
      </c>
      <c r="J19" t="str">
        <v>14/11/2025</v>
      </c>
      <c r="K19">
        <v>1</v>
      </c>
      <c r="L19">
        <v>1</v>
      </c>
      <c r="M19">
        <v>70</v>
      </c>
      <c r="N19">
        <v>70</v>
      </c>
      <c r="O19" t="str">
        <v/>
      </c>
      <c r="P19" t="str">
        <v/>
      </c>
      <c r="Q19" t="str">
        <v/>
      </c>
      <c r="R19" t="str">
        <v/>
      </c>
      <c r="S19" t="str">
        <v/>
      </c>
      <c r="T19" t="str">
        <v/>
      </c>
      <c r="U19" t="str">
        <v/>
      </c>
      <c r="W19" t="str">
        <v>yes</v>
      </c>
      <c r="Y19">
        <v>0</v>
      </c>
      <c r="Z19" t="str">
        <v>claude-opus-5-5</v>
      </c>
    </row>
    <row r="20">
      <c r="A20" t="str">
        <v>B19</v>
      </c>
      <c r="B20" t="str">
        <v>Random</v>
      </c>
      <c r="C20" t="str">
        <v/>
      </c>
      <c r="D20" t="str">
        <v>PDF</v>
      </c>
      <c r="E20" t="str">
        <v>2026-01-08-AIG Asia Pacific Insurance Pte. Ltd.-SUBARU-138.PDF</v>
      </c>
      <c r="F20" t="str">
        <v>AIG Asia Pacific Insurance Pte. Ltd.</v>
      </c>
      <c r="G20" t="str">
        <v>SUBARU</v>
      </c>
      <c r="H20" t="str">
        <v>JAE AUTO PTE LTD</v>
      </c>
      <c r="I20" t="str">
        <v>AR202512-11256</v>
      </c>
      <c r="J20" t="str">
        <v>26/12/2025</v>
      </c>
      <c r="K20">
        <v>3</v>
      </c>
      <c r="L20">
        <v>3</v>
      </c>
      <c r="M20">
        <v>400</v>
      </c>
      <c r="N20">
        <v>400</v>
      </c>
      <c r="O20" t="str">
        <v/>
      </c>
      <c r="P20" t="str">
        <v/>
      </c>
      <c r="Q20" t="str">
        <v/>
      </c>
      <c r="R20" t="str">
        <v/>
      </c>
      <c r="S20" t="str">
        <v/>
      </c>
      <c r="T20" t="str">
        <v/>
      </c>
      <c r="U20" t="str">
        <v/>
      </c>
      <c r="V20" t="str">
        <v>YES — type PN &amp; price blind</v>
      </c>
      <c r="W20" t="str">
        <v>yes</v>
      </c>
      <c r="Y20">
        <v>0</v>
      </c>
      <c r="Z20" t="str">
        <v>claude-opus-5-5</v>
      </c>
    </row>
    <row r="21">
      <c r="A21" t="str">
        <v>B20</v>
      </c>
      <c r="B21" t="str">
        <v>Random</v>
      </c>
      <c r="C21" t="str">
        <v/>
      </c>
      <c r="D21" t="str">
        <v>PDF</v>
      </c>
      <c r="E21" t="str">
        <v>2025-12-26-Etiqa Insurance Pte Ltd-KIA-126.JPG</v>
      </c>
      <c r="F21" t="str">
        <v>Etiqa Insurance Pte Ltd</v>
      </c>
      <c r="G21" t="str">
        <v>KIA</v>
      </c>
      <c r="H21" t="str">
        <v>YEW HENG AUTO PARTS PTE LTD</v>
      </c>
      <c r="I21" t="str">
        <v>YLI1322004</v>
      </c>
      <c r="J21" t="str">
        <v>12/12/2025</v>
      </c>
      <c r="K21">
        <v>6</v>
      </c>
      <c r="L21">
        <v>6</v>
      </c>
      <c r="M21">
        <v>171.3</v>
      </c>
      <c r="N21">
        <v>171.3</v>
      </c>
      <c r="O21" t="str">
        <v/>
      </c>
      <c r="P21" t="str">
        <v/>
      </c>
      <c r="Q21" t="str">
        <v/>
      </c>
      <c r="R21" t="str">
        <v/>
      </c>
      <c r="S21" t="str">
        <v/>
      </c>
      <c r="T21" t="str">
        <v/>
      </c>
      <c r="U21" t="str">
        <v/>
      </c>
      <c r="W21" t="str">
        <v>yes</v>
      </c>
      <c r="Y21">
        <v>0</v>
      </c>
      <c r="Z21" t="str">
        <v>claude-opus-5-5</v>
      </c>
    </row>
    <row r="22">
      <c r="A22" t="str">
        <v>B21</v>
      </c>
      <c r="B22" t="str">
        <v>Random</v>
      </c>
      <c r="C22" t="str">
        <v/>
      </c>
      <c r="D22" t="str">
        <v>PDF</v>
      </c>
      <c r="E22" t="str">
        <v>2025-08-29-HL Assurance Pte Ltd-NISSAN-17.PDF</v>
      </c>
      <c r="F22" t="str">
        <v>HL Assurance Pte Ltd</v>
      </c>
      <c r="G22" t="str">
        <v>NISSAN</v>
      </c>
      <c r="H22" t="str">
        <v>LESUN AUTO PARTS PTE LTD</v>
      </c>
      <c r="I22" t="str">
        <v>LL10325981</v>
      </c>
      <c r="J22" t="str">
        <v>12/08/2025</v>
      </c>
      <c r="K22">
        <v>14</v>
      </c>
      <c r="L22">
        <v>14</v>
      </c>
      <c r="M22">
        <v>3092</v>
      </c>
      <c r="N22">
        <v>3092</v>
      </c>
      <c r="O22" t="str">
        <v/>
      </c>
      <c r="P22" t="str">
        <v/>
      </c>
      <c r="Q22" t="str">
        <v/>
      </c>
      <c r="R22" t="str">
        <v/>
      </c>
      <c r="S22" t="str">
        <v/>
      </c>
      <c r="T22" t="str">
        <v/>
      </c>
      <c r="U22" t="str">
        <v/>
      </c>
      <c r="W22" t="str">
        <v>yes</v>
      </c>
      <c r="X22" t="str">
        <v>bill no</v>
      </c>
      <c r="Y22">
        <v>0</v>
      </c>
      <c r="Z22" t="str">
        <v>claude-opus-5-5</v>
      </c>
    </row>
    <row r="23">
      <c r="A23" t="str">
        <v>B22</v>
      </c>
      <c r="B23" t="str">
        <v>Random</v>
      </c>
      <c r="C23" t="str">
        <v/>
      </c>
      <c r="D23" t="str">
        <v>PDF</v>
      </c>
      <c r="E23" t="str">
        <v>2025-12-02-Allianz Insurance Singapore Pte. Ltd.-TESLA-100.JPG</v>
      </c>
      <c r="F23" t="str">
        <v>Allianz Insurance Singapore Pte. Ltd.</v>
      </c>
      <c r="G23" t="str">
        <v>TESLA</v>
      </c>
      <c r="H23" t="str">
        <v/>
      </c>
      <c r="I23" t="str">
        <v>EPC-5199563-1</v>
      </c>
      <c r="J23" t="str">
        <v/>
      </c>
      <c r="K23">
        <v>7</v>
      </c>
      <c r="L23">
        <v>7</v>
      </c>
      <c r="M23" t="str">
        <v/>
      </c>
      <c r="N23">
        <v>2493.65</v>
      </c>
      <c r="O23" t="str">
        <v/>
      </c>
      <c r="P23" t="str">
        <v/>
      </c>
      <c r="Q23" t="str">
        <v/>
      </c>
      <c r="R23" t="str">
        <v/>
      </c>
      <c r="S23" t="str">
        <v/>
      </c>
      <c r="T23" t="str">
        <v/>
      </c>
      <c r="U23" t="str">
        <v/>
      </c>
      <c r="W23" t="str">
        <v>yes</v>
      </c>
      <c r="X23" t="str">
        <v>bill no</v>
      </c>
      <c r="Y23">
        <v>0</v>
      </c>
      <c r="Z23" t="str">
        <v>claude-opus-5-5</v>
      </c>
    </row>
    <row r="24">
      <c r="A24" t="str">
        <v>B23</v>
      </c>
      <c r="B24" t="str">
        <v>Random</v>
      </c>
      <c r="C24" t="str">
        <v/>
      </c>
      <c r="D24" t="str">
        <v>PDF</v>
      </c>
      <c r="E24" t="str">
        <v>2025-12-02-Allianz Insurance Singapore Pte. Ltd.-SCANIA-93.PDF</v>
      </c>
      <c r="F24" t="str">
        <v>Allianz Insurance Singapore Pte. Ltd.</v>
      </c>
      <c r="G24" t="str">
        <v>SCANIA</v>
      </c>
      <c r="H24" t="str">
        <v>J &amp; C General Supplies Pte Ltd</v>
      </c>
      <c r="I24" t="str">
        <v>071525</v>
      </c>
      <c r="J24" t="str">
        <v>15/07/2025</v>
      </c>
      <c r="K24">
        <v>2</v>
      </c>
      <c r="L24">
        <v>2</v>
      </c>
      <c r="M24">
        <v>3000</v>
      </c>
      <c r="N24">
        <v>3000</v>
      </c>
      <c r="O24" t="str">
        <v/>
      </c>
      <c r="P24" t="str">
        <v/>
      </c>
      <c r="Q24" t="str">
        <v/>
      </c>
      <c r="R24" t="str">
        <v/>
      </c>
      <c r="S24" t="str">
        <v/>
      </c>
      <c r="T24" t="str">
        <v/>
      </c>
      <c r="U24" t="str">
        <v/>
      </c>
      <c r="W24" t="str">
        <v>yes</v>
      </c>
      <c r="Y24">
        <v>0</v>
      </c>
      <c r="Z24" t="str">
        <v>claude-opus-5-5</v>
      </c>
    </row>
    <row r="25">
      <c r="A25" t="str">
        <v>B24</v>
      </c>
      <c r="B25" t="str">
        <v>Random</v>
      </c>
      <c r="C25" t="str">
        <v/>
      </c>
      <c r="D25" t="str">
        <v>PDF</v>
      </c>
      <c r="E25" t="str">
        <v>2025-11-21-EQ Insurance Company Ltd-LEXUS-78.PDF</v>
      </c>
      <c r="F25" t="str">
        <v>EQ Insurance Company Ltd</v>
      </c>
      <c r="G25" t="str">
        <v>LEXUS</v>
      </c>
      <c r="H25" t="str">
        <v>HE XING AUTO PARTS PTE LTD</v>
      </c>
      <c r="I25" t="str">
        <v>DLI9284577</v>
      </c>
      <c r="J25" t="str">
        <v>29/09/2025</v>
      </c>
      <c r="K25">
        <v>17</v>
      </c>
      <c r="L25">
        <v>17</v>
      </c>
      <c r="M25">
        <v>3700</v>
      </c>
      <c r="N25">
        <v>3700</v>
      </c>
      <c r="O25" t="str">
        <v/>
      </c>
      <c r="P25" t="str">
        <v/>
      </c>
      <c r="Q25" t="str">
        <v/>
      </c>
      <c r="R25" t="str">
        <v/>
      </c>
      <c r="S25" t="str">
        <v/>
      </c>
      <c r="T25" t="str">
        <v/>
      </c>
      <c r="U25" t="str">
        <v/>
      </c>
      <c r="W25" t="str">
        <v>yes</v>
      </c>
      <c r="Y25">
        <v>0</v>
      </c>
      <c r="Z25" t="str">
        <v>claude-opus-5-5</v>
      </c>
    </row>
    <row r="26">
      <c r="A26" t="str">
        <v>B25</v>
      </c>
      <c r="B26" t="str">
        <v>Random</v>
      </c>
      <c r="C26" t="str">
        <v/>
      </c>
      <c r="D26" t="str">
        <v>PDF</v>
      </c>
      <c r="E26" t="str">
        <v>2025-12-10-Allianz Insurance Singapore Pte. Ltd.-BMW-116.PDF</v>
      </c>
      <c r="F26" t="str">
        <v>Allianz Insurance Singapore Pte. Ltd.</v>
      </c>
      <c r="G26" t="str">
        <v>BMW</v>
      </c>
      <c r="H26" t="str">
        <v>JAE AUTO PTE LTD</v>
      </c>
      <c r="I26" t="str">
        <v>AR202511-08848</v>
      </c>
      <c r="J26" t="str">
        <v>21/11/2025</v>
      </c>
      <c r="K26">
        <v>2</v>
      </c>
      <c r="L26">
        <v>2</v>
      </c>
      <c r="M26">
        <v>1945</v>
      </c>
      <c r="N26">
        <v>1945</v>
      </c>
      <c r="O26" t="str">
        <v/>
      </c>
      <c r="P26" t="str">
        <v/>
      </c>
      <c r="Q26" t="str">
        <v/>
      </c>
      <c r="R26" t="str">
        <v/>
      </c>
      <c r="S26" t="str">
        <v/>
      </c>
      <c r="T26" t="str">
        <v/>
      </c>
      <c r="U26" t="str">
        <v/>
      </c>
      <c r="W26" t="str">
        <v>yes</v>
      </c>
      <c r="Y26">
        <v>0</v>
      </c>
      <c r="Z26" t="str">
        <v>claude-opus-5-5</v>
      </c>
    </row>
    <row r="27">
      <c r="A27" t="str">
        <v>B26</v>
      </c>
      <c r="B27" t="str">
        <v>Random</v>
      </c>
      <c r="C27" t="str">
        <v/>
      </c>
      <c r="D27" t="str">
        <v>PDF</v>
      </c>
      <c r="E27" t="str">
        <v>2026-01-08-Etiqa Insurance Pte Ltd-BYD-137.PDF</v>
      </c>
      <c r="F27" t="str">
        <v>Etiqa Insurance Pte Ltd</v>
      </c>
      <c r="G27" t="str">
        <v>BYD</v>
      </c>
      <c r="H27" t="str">
        <v>HE XING AUTO PARTS PTE LTD</v>
      </c>
      <c r="I27" t="str">
        <v>DLI9286143</v>
      </c>
      <c r="J27" t="str">
        <v>19/12/2025</v>
      </c>
      <c r="K27">
        <v>4</v>
      </c>
      <c r="L27">
        <v>4</v>
      </c>
      <c r="M27">
        <v>1345</v>
      </c>
      <c r="N27">
        <v>1345</v>
      </c>
      <c r="O27" t="str">
        <v/>
      </c>
      <c r="P27" t="str">
        <v/>
      </c>
      <c r="Q27" t="str">
        <v/>
      </c>
      <c r="R27" t="str">
        <v/>
      </c>
      <c r="S27" t="str">
        <v/>
      </c>
      <c r="T27" t="str">
        <v/>
      </c>
      <c r="U27" t="str">
        <v/>
      </c>
      <c r="W27" t="str">
        <v>yes</v>
      </c>
      <c r="Y27">
        <v>0</v>
      </c>
      <c r="Z27" t="str">
        <v>claude-opus-5-5</v>
      </c>
    </row>
    <row r="28">
      <c r="A28" t="str">
        <v>B27</v>
      </c>
      <c r="B28" t="str">
        <v>Random</v>
      </c>
      <c r="C28" t="str">
        <v/>
      </c>
      <c r="D28" t="str">
        <v>PDF</v>
      </c>
      <c r="E28" t="str">
        <v>2025-11-07-Tokio Marine Insurance Singapore Ltd-HYUNDAI-67.PDF</v>
      </c>
      <c r="F28" t="str">
        <v>Tokio Marine Insurance Singapore Ltd</v>
      </c>
      <c r="G28" t="str">
        <v>HYUNDAI</v>
      </c>
      <c r="H28" t="str">
        <v>JAE AUTO PTE LTD</v>
      </c>
      <c r="I28" t="str">
        <v>AR202510-12366</v>
      </c>
      <c r="J28" t="str">
        <v>30/10/2025</v>
      </c>
      <c r="K28">
        <v>14</v>
      </c>
      <c r="L28">
        <v>14</v>
      </c>
      <c r="M28">
        <v>2811</v>
      </c>
      <c r="N28">
        <v>2811</v>
      </c>
      <c r="O28" t="str">
        <v/>
      </c>
      <c r="P28" t="str">
        <v/>
      </c>
      <c r="Q28" t="str">
        <v/>
      </c>
      <c r="R28" t="str">
        <v/>
      </c>
      <c r="S28" t="str">
        <v/>
      </c>
      <c r="T28" t="str">
        <v/>
      </c>
      <c r="U28" t="str">
        <v/>
      </c>
      <c r="W28" t="str">
        <v>yes</v>
      </c>
      <c r="Y28">
        <v>0</v>
      </c>
      <c r="Z28" t="str">
        <v>claude-opus-5-5</v>
      </c>
    </row>
    <row r="29">
      <c r="A29" t="str">
        <v>B28</v>
      </c>
      <c r="B29" t="str">
        <v>Random</v>
      </c>
      <c r="C29" t="str">
        <v/>
      </c>
      <c r="D29" t="str">
        <v>PDF</v>
      </c>
      <c r="E29" t="str">
        <v>2025-10-16-Allianz Insurance Singapore Pte. Ltd.-VOLKSWAGEN-52.PDF</v>
      </c>
      <c r="F29" t="str">
        <v>Allianz Insurance Singapore Pte. Ltd.</v>
      </c>
      <c r="G29" t="str">
        <v>VOLKSWAGEN</v>
      </c>
      <c r="H29" t="str">
        <v>JAE AUTO PTE LTD</v>
      </c>
      <c r="I29" t="str">
        <v>AR202510-04189</v>
      </c>
      <c r="J29" t="str">
        <v>09/10/2025</v>
      </c>
      <c r="K29">
        <v>1</v>
      </c>
      <c r="L29">
        <v>1</v>
      </c>
      <c r="M29">
        <v>700</v>
      </c>
      <c r="N29">
        <v>700</v>
      </c>
      <c r="O29" t="str">
        <v/>
      </c>
      <c r="P29" t="str">
        <v/>
      </c>
      <c r="Q29" t="str">
        <v/>
      </c>
      <c r="R29" t="str">
        <v/>
      </c>
      <c r="S29" t="str">
        <v/>
      </c>
      <c r="T29" t="str">
        <v/>
      </c>
      <c r="U29" t="str">
        <v/>
      </c>
      <c r="W29" t="str">
        <v>yes</v>
      </c>
      <c r="Y29">
        <v>0</v>
      </c>
      <c r="Z29" t="str">
        <v>claude-opus-5-5</v>
      </c>
    </row>
    <row r="30">
      <c r="A30" t="str">
        <v>B29</v>
      </c>
      <c r="B30" t="str">
        <v>Random</v>
      </c>
      <c r="C30" t="str">
        <v/>
      </c>
      <c r="D30" t="str">
        <v>PDF</v>
      </c>
      <c r="E30" t="str">
        <v>2026-01-15-AIG Asia Pacific Insurance Pte. Ltd.-HONDA-142.PDF</v>
      </c>
      <c r="F30" t="str">
        <v>AIG Asia Pacific Insurance Pte. Ltd.</v>
      </c>
      <c r="G30" t="str">
        <v>HONDA</v>
      </c>
      <c r="H30" t="str">
        <v>MIN GHEE AUTO PTE LTD</v>
      </c>
      <c r="I30" t="str">
        <v>8417216</v>
      </c>
      <c r="J30" t="str">
        <v>26/12/2025</v>
      </c>
      <c r="K30">
        <v>6</v>
      </c>
      <c r="L30">
        <v>6</v>
      </c>
      <c r="M30">
        <v>724</v>
      </c>
      <c r="N30">
        <v>724</v>
      </c>
      <c r="O30" t="str">
        <v/>
      </c>
      <c r="P30" t="str">
        <v/>
      </c>
      <c r="Q30" t="str">
        <v/>
      </c>
      <c r="R30" t="str">
        <v/>
      </c>
      <c r="S30" t="str">
        <v/>
      </c>
      <c r="T30" t="str">
        <v/>
      </c>
      <c r="U30" t="str">
        <v/>
      </c>
      <c r="W30" t="str">
        <v>yes</v>
      </c>
      <c r="Y30">
        <v>0</v>
      </c>
      <c r="Z30" t="str">
        <v>claude-opus-5-5</v>
      </c>
    </row>
    <row r="31">
      <c r="A31" t="str">
        <v>B30</v>
      </c>
      <c r="B31" t="str">
        <v>Random</v>
      </c>
      <c r="C31" t="str">
        <v/>
      </c>
      <c r="D31" t="str">
        <v>PDF</v>
      </c>
      <c r="E31" t="str">
        <v>2026-02-11-Allianz Insurance Singapore Pte. Ltd.-TOYOTA-175.PDF</v>
      </c>
      <c r="F31" t="str">
        <v>Allianz Insurance Singapore Pte. Ltd.</v>
      </c>
      <c r="G31" t="str">
        <v>TOYOTA</v>
      </c>
      <c r="H31" t="str">
        <v>JAE AUTO PTE LTD</v>
      </c>
      <c r="I31" t="str">
        <v>AR202509-07820</v>
      </c>
      <c r="J31" t="str">
        <v>17/09/2025</v>
      </c>
      <c r="K31">
        <v>1</v>
      </c>
      <c r="L31">
        <v>1</v>
      </c>
      <c r="M31">
        <v>160</v>
      </c>
      <c r="N31">
        <v>160</v>
      </c>
      <c r="O31" t="str">
        <v/>
      </c>
      <c r="P31" t="str">
        <v/>
      </c>
      <c r="Q31" t="str">
        <v/>
      </c>
      <c r="R31" t="str">
        <v/>
      </c>
      <c r="S31" t="str">
        <v/>
      </c>
      <c r="T31" t="str">
        <v/>
      </c>
      <c r="U31" t="str">
        <v/>
      </c>
      <c r="W31" t="str">
        <v>yes</v>
      </c>
      <c r="Y31">
        <v>0</v>
      </c>
      <c r="Z31" t="str">
        <v>claude-opus-5-5</v>
      </c>
    </row>
    <row r="32">
      <c r="A32" t="str">
        <v>B31</v>
      </c>
      <c r="B32" t="str">
        <v>Targeted</v>
      </c>
      <c r="C32" t="str">
        <v>PN differs by one look-alike char; Price ≥3× off cluster median</v>
      </c>
      <c r="D32" t="str">
        <v>PDF</v>
      </c>
      <c r="E32" t="str">
        <v>2026-02-09-Allianz Insurance Singapore Pte. Ltd.-TESLA-155.PDF</v>
      </c>
      <c r="F32" t="str">
        <v>Allianz Insurance Singapore Pte. Ltd.</v>
      </c>
      <c r="G32" t="str">
        <v>TESLA</v>
      </c>
      <c r="H32" t="str">
        <v>Tesla Motors Singapore Private Limited</v>
      </c>
      <c r="I32" t="str">
        <v>2040R0000004181</v>
      </c>
      <c r="J32" t="str">
        <v>2025/07/31</v>
      </c>
      <c r="K32">
        <v>15</v>
      </c>
      <c r="L32">
        <v>15</v>
      </c>
      <c r="M32">
        <v>4478.38</v>
      </c>
      <c r="N32">
        <v>4478.38</v>
      </c>
      <c r="O32" t="str">
        <v/>
      </c>
      <c r="P32" t="str">
        <v/>
      </c>
      <c r="Q32" t="str">
        <v/>
      </c>
      <c r="R32" t="str">
        <v/>
      </c>
      <c r="S32" t="str">
        <v/>
      </c>
      <c r="T32" t="str">
        <v/>
      </c>
      <c r="U32" t="str">
        <v/>
      </c>
      <c r="W32" t="str">
        <v>yes</v>
      </c>
      <c r="Y32">
        <v>0</v>
      </c>
      <c r="Z32" t="str">
        <v>claude-opus-5-5</v>
      </c>
    </row>
    <row r="33">
      <c r="A33" t="str">
        <v>B32</v>
      </c>
      <c r="B33" t="str">
        <v>Targeted</v>
      </c>
      <c r="C33" t="str">
        <v>PN differs by one look-alike char; Price ≥3× off cluster median</v>
      </c>
      <c r="D33" t="str">
        <v>PDF</v>
      </c>
      <c r="E33" t="str">
        <v>2026-02-09-Allianz Insurance Singapore Pte. Ltd.-TESLA-173.JPG</v>
      </c>
      <c r="F33" t="str">
        <v>Allianz Insurance Singapore Pte. Ltd.</v>
      </c>
      <c r="G33" t="str">
        <v>TESLA</v>
      </c>
      <c r="H33" t="str">
        <v>Tesla</v>
      </c>
      <c r="I33" t="str">
        <v/>
      </c>
      <c r="J33" t="str">
        <v/>
      </c>
      <c r="K33">
        <v>15</v>
      </c>
      <c r="L33">
        <v>7</v>
      </c>
      <c r="M33" t="str">
        <v/>
      </c>
      <c r="N33">
        <v>3179.48</v>
      </c>
      <c r="O33" t="str">
        <v/>
      </c>
      <c r="P33" t="str">
        <v/>
      </c>
      <c r="Q33" t="str">
        <v/>
      </c>
      <c r="R33" t="str">
        <v/>
      </c>
      <c r="S33" t="str">
        <v/>
      </c>
      <c r="T33" t="str">
        <v/>
      </c>
      <c r="U33" t="str">
        <v/>
      </c>
      <c r="W33" t="str">
        <v>yes</v>
      </c>
      <c r="Y33">
        <v>0</v>
      </c>
      <c r="Z33" t="str">
        <v>claude-opus-5-5</v>
      </c>
    </row>
    <row r="34">
      <c r="A34" t="str">
        <v>B33</v>
      </c>
      <c r="B34" t="str">
        <v>Targeted</v>
      </c>
      <c r="C34" t="str">
        <v>Price ≥3× off cluster median; Same PN, different names on one bill</v>
      </c>
      <c r="D34" t="str">
        <v>PDF</v>
      </c>
      <c r="E34" t="str">
        <v>2026-01-21-HL Assurance Pte Ltd-TOYOTA-146.PDF</v>
      </c>
      <c r="F34" t="str">
        <v>HL Assurance Pte Ltd</v>
      </c>
      <c r="G34" t="str">
        <v>TOYOTA</v>
      </c>
      <c r="H34" t="str">
        <v>HE XING AUTO PARTS PTE LTD</v>
      </c>
      <c r="I34" t="str">
        <v>DLI9285374</v>
      </c>
      <c r="J34" t="str">
        <v>10/11/2025</v>
      </c>
      <c r="K34">
        <v>14</v>
      </c>
      <c r="L34">
        <v>14</v>
      </c>
      <c r="M34">
        <v>3790</v>
      </c>
      <c r="N34">
        <v>3790</v>
      </c>
      <c r="O34" t="str">
        <v/>
      </c>
      <c r="P34" t="str">
        <v/>
      </c>
      <c r="Q34" t="str">
        <v/>
      </c>
      <c r="R34" t="str">
        <v/>
      </c>
      <c r="S34" t="str">
        <v/>
      </c>
      <c r="T34" t="str">
        <v/>
      </c>
      <c r="U34" t="str">
        <v/>
      </c>
      <c r="W34" t="str">
        <v>yes</v>
      </c>
      <c r="Y34">
        <v>0</v>
      </c>
      <c r="Z34" t="str">
        <v>claude-opus-5-5</v>
      </c>
    </row>
    <row r="35">
      <c r="A35" t="str">
        <v>B34</v>
      </c>
      <c r="B35" t="str">
        <v>Targeted</v>
      </c>
      <c r="C35" t="str">
        <v>PN differs by one look-alike char</v>
      </c>
      <c r="D35" t="str">
        <v>PDF</v>
      </c>
      <c r="E35" t="str">
        <v>2026-02-03-AIG Asia Pacific Insurance Pte. Ltd.-TOYOTA-152.PDF</v>
      </c>
      <c r="F35" t="str">
        <v>AIG Asia Pacific Insurance Pte. Ltd.</v>
      </c>
      <c r="G35" t="str">
        <v>TOYOTA</v>
      </c>
      <c r="H35" t="str">
        <v>JAE AUTO PTE LTD</v>
      </c>
      <c r="I35" t="str">
        <v>AR202601-08997</v>
      </c>
      <c r="J35" t="str">
        <v>21/01/2026</v>
      </c>
      <c r="K35">
        <v>21</v>
      </c>
      <c r="L35">
        <v>21</v>
      </c>
      <c r="M35">
        <v>1940</v>
      </c>
      <c r="N35">
        <v>1940</v>
      </c>
      <c r="O35" t="str">
        <v/>
      </c>
      <c r="P35" t="str">
        <v/>
      </c>
      <c r="Q35" t="str">
        <v/>
      </c>
      <c r="R35" t="str">
        <v/>
      </c>
      <c r="S35" t="str">
        <v/>
      </c>
      <c r="T35" t="str">
        <v/>
      </c>
      <c r="U35" t="str">
        <v/>
      </c>
      <c r="W35" t="str">
        <v>yes</v>
      </c>
      <c r="Y35">
        <v>0</v>
      </c>
      <c r="Z35" t="str">
        <v>claude-opus-5-5</v>
      </c>
    </row>
    <row r="36">
      <c r="A36" t="str">
        <v>B35</v>
      </c>
      <c r="B36" t="str">
        <v>Targeted</v>
      </c>
      <c r="C36" t="str">
        <v>Price ≥3× off cluster median</v>
      </c>
      <c r="D36" t="str">
        <v>PDF</v>
      </c>
      <c r="E36" t="str">
        <v>2025-08-17-Allianz Insurance Singapore Pte. Ltd.-MERCEDES-BENZ-6.JPG</v>
      </c>
      <c r="F36" t="str">
        <v>Allianz Insurance Singapore Pte. Ltd.-MERCEDES</v>
      </c>
      <c r="G36" t="str">
        <v>BENZ</v>
      </c>
      <c r="H36" t="str">
        <v>MIN GHEE AUTO PTE LTD</v>
      </c>
      <c r="I36" t="str">
        <v>8397352</v>
      </c>
      <c r="J36" t="str">
        <v>03/07/2025</v>
      </c>
      <c r="K36">
        <v>13</v>
      </c>
      <c r="L36">
        <v>13</v>
      </c>
      <c r="M36">
        <v>4980</v>
      </c>
      <c r="N36">
        <v>4980</v>
      </c>
      <c r="O36" t="str">
        <v/>
      </c>
      <c r="P36" t="str">
        <v/>
      </c>
      <c r="Q36" t="str">
        <v/>
      </c>
      <c r="R36" t="str">
        <v/>
      </c>
      <c r="S36" t="str">
        <v/>
      </c>
      <c r="T36" t="str">
        <v/>
      </c>
      <c r="U36" t="str">
        <v/>
      </c>
      <c r="W36" t="str">
        <v>yes</v>
      </c>
      <c r="Y36">
        <v>0</v>
      </c>
      <c r="Z36" t="str">
        <v>claude-opus-5-5</v>
      </c>
    </row>
    <row r="37">
      <c r="A37" t="str">
        <v>B36</v>
      </c>
      <c r="B37" t="str">
        <v>Targeted</v>
      </c>
      <c r="C37" t="str">
        <v>Price ≥3× off cluster median</v>
      </c>
      <c r="D37" t="str">
        <v>PDF</v>
      </c>
      <c r="E37" t="str">
        <v>2026-02-25-ECICS Limited-TOYOTA-181.PDF</v>
      </c>
      <c r="F37" t="str">
        <v>ECICS Limited</v>
      </c>
      <c r="G37" t="str">
        <v>TOYOTA</v>
      </c>
      <c r="H37" t="str">
        <v>JAE AUTO PTE LTD</v>
      </c>
      <c r="I37" t="str">
        <v>AR202601-05752</v>
      </c>
      <c r="J37" t="str">
        <v>14/01/2026</v>
      </c>
      <c r="K37">
        <v>16</v>
      </c>
      <c r="L37">
        <v>16</v>
      </c>
      <c r="M37">
        <v>3913</v>
      </c>
      <c r="N37">
        <v>3913</v>
      </c>
      <c r="O37" t="str">
        <v/>
      </c>
      <c r="P37" t="str">
        <v/>
      </c>
      <c r="Q37" t="str">
        <v/>
      </c>
      <c r="R37" t="str">
        <v/>
      </c>
      <c r="S37" t="str">
        <v/>
      </c>
      <c r="T37" t="str">
        <v/>
      </c>
      <c r="U37" t="str">
        <v/>
      </c>
      <c r="W37" t="str">
        <v>yes</v>
      </c>
      <c r="Y37">
        <v>0</v>
      </c>
      <c r="Z37" t="str">
        <v>claude-opus-5-5</v>
      </c>
    </row>
    <row r="38">
      <c r="A38" t="str">
        <v>B37</v>
      </c>
      <c r="B38" t="str">
        <v>Targeted</v>
      </c>
      <c r="C38" t="str">
        <v>PN differs by one look-alike char</v>
      </c>
      <c r="D38" t="str">
        <v>PDF</v>
      </c>
      <c r="E38" t="str">
        <v>2026-01-07-Tokio Marine Insurance Singapore Ltd-MERCEDES-BENZ-135.PDF</v>
      </c>
      <c r="F38" t="str">
        <v>Tokio Marine Insurance Singapore Ltd-MERCEDES</v>
      </c>
      <c r="G38" t="str">
        <v>BENZ</v>
      </c>
      <c r="H38" t="str">
        <v>SURPASS AUTO PARTS SUPPLIES PTE LTD</v>
      </c>
      <c r="I38" t="str">
        <v>25080083</v>
      </c>
      <c r="J38" t="str">
        <v>01/08/2025</v>
      </c>
      <c r="K38">
        <v>26</v>
      </c>
      <c r="L38">
        <v>26</v>
      </c>
      <c r="M38">
        <v>13010</v>
      </c>
      <c r="N38">
        <v>13010</v>
      </c>
      <c r="O38" t="str">
        <v/>
      </c>
      <c r="P38" t="str">
        <v/>
      </c>
      <c r="Q38" t="str">
        <v/>
      </c>
      <c r="R38" t="str">
        <v/>
      </c>
      <c r="S38" t="str">
        <v/>
      </c>
      <c r="T38" t="str">
        <v/>
      </c>
      <c r="U38" t="str">
        <v/>
      </c>
      <c r="W38" t="str">
        <v>yes</v>
      </c>
      <c r="Y38">
        <v>0</v>
      </c>
      <c r="Z38" t="str">
        <v>claude-opus-5-5</v>
      </c>
    </row>
    <row r="39">
      <c r="A39" t="str">
        <v>B38</v>
      </c>
      <c r="B39" t="str">
        <v>Targeted</v>
      </c>
      <c r="C39" t="str">
        <v>Price ≥3× off cluster median</v>
      </c>
      <c r="D39" t="str">
        <v>PDF</v>
      </c>
      <c r="E39" t="str">
        <v>2026-02-09-Allianz Insurance Singapore Pte. Ltd.-TESLA-169.PDF</v>
      </c>
      <c r="F39" t="str">
        <v>Allianz Insurance Singapore Pte. Ltd.</v>
      </c>
      <c r="G39" t="str">
        <v>TESLA</v>
      </c>
      <c r="H39" t="str">
        <v>Tesla Motors Singapore Private Limited</v>
      </c>
      <c r="I39" t="str">
        <v>2040R0000004919</v>
      </c>
      <c r="J39" t="str">
        <v>20/11/2025</v>
      </c>
      <c r="K39">
        <v>10</v>
      </c>
      <c r="L39">
        <v>10</v>
      </c>
      <c r="M39">
        <v>3727.55</v>
      </c>
      <c r="N39">
        <v>3727.55</v>
      </c>
      <c r="O39" t="str">
        <v/>
      </c>
      <c r="P39" t="str">
        <v/>
      </c>
      <c r="Q39" t="str">
        <v/>
      </c>
      <c r="R39" t="str">
        <v/>
      </c>
      <c r="S39" t="str">
        <v/>
      </c>
      <c r="T39" t="str">
        <v/>
      </c>
      <c r="U39" t="str">
        <v/>
      </c>
      <c r="W39" t="str">
        <v>yes</v>
      </c>
      <c r="Y39">
        <v>0</v>
      </c>
      <c r="Z39" t="str">
        <v>claude-opus-5-5</v>
      </c>
    </row>
    <row r="40">
      <c r="A40" t="str">
        <v>B39</v>
      </c>
      <c r="B40" t="str">
        <v>Targeted</v>
      </c>
      <c r="C40" t="str">
        <v>I/O/Q among digits</v>
      </c>
      <c r="D40" t="str">
        <v>PDF</v>
      </c>
      <c r="E40" t="str">
        <v>2025-09-26-EQ Insurance Company Ltd-TOYOTA-26.PDF</v>
      </c>
      <c r="F40" t="str">
        <v>EQ Insurance Company Ltd</v>
      </c>
      <c r="G40" t="str">
        <v>TOYOTA</v>
      </c>
      <c r="H40" t="str">
        <v>JAE AUTO PTE LTD</v>
      </c>
      <c r="I40" t="str">
        <v>AR202509-09589</v>
      </c>
      <c r="J40" t="str">
        <v>22/09/2025</v>
      </c>
      <c r="K40">
        <v>9</v>
      </c>
      <c r="L40">
        <v>9</v>
      </c>
      <c r="M40">
        <v>1350</v>
      </c>
      <c r="N40">
        <v>1350</v>
      </c>
      <c r="O40" t="str">
        <v/>
      </c>
      <c r="P40" t="str">
        <v/>
      </c>
      <c r="Q40" t="str">
        <v/>
      </c>
      <c r="R40" t="str">
        <v/>
      </c>
      <c r="S40" t="str">
        <v/>
      </c>
      <c r="T40" t="str">
        <v/>
      </c>
      <c r="U40" t="str">
        <v/>
      </c>
      <c r="W40" t="str">
        <v>yes</v>
      </c>
      <c r="Y40">
        <v>0</v>
      </c>
      <c r="Z40" t="str">
        <v>claude-opus-5-5</v>
      </c>
    </row>
    <row r="41">
      <c r="A41" t="str">
        <v>B40</v>
      </c>
      <c r="B41" t="str">
        <v>Targeted</v>
      </c>
      <c r="C41" t="str">
        <v>PN differs by one look-alike char</v>
      </c>
      <c r="D41" t="str">
        <v>PDF</v>
      </c>
      <c r="E41" t="str">
        <v>2026-02-09-Allianz Insurance Singapore Pte. Ltd.-TESLA-158.JPG</v>
      </c>
      <c r="F41" t="str">
        <v>Allianz Insurance Singapore Pte. Ltd.</v>
      </c>
      <c r="G41" t="str">
        <v>TESLA</v>
      </c>
      <c r="H41" t="str">
        <v>Tesla</v>
      </c>
      <c r="I41" t="str">
        <v>EPC-5140005-1</v>
      </c>
      <c r="J41" t="str">
        <v/>
      </c>
      <c r="K41">
        <v>8</v>
      </c>
      <c r="L41">
        <v>8</v>
      </c>
      <c r="M41" t="str">
        <v/>
      </c>
      <c r="N41">
        <v>3012.42</v>
      </c>
      <c r="O41" t="str">
        <v/>
      </c>
      <c r="P41" t="str">
        <v/>
      </c>
      <c r="Q41" t="str">
        <v/>
      </c>
      <c r="R41" t="str">
        <v/>
      </c>
      <c r="S41" t="str">
        <v/>
      </c>
      <c r="T41" t="str">
        <v/>
      </c>
      <c r="U41" t="str">
        <v/>
      </c>
      <c r="W41" t="str">
        <v>yes</v>
      </c>
      <c r="Y41">
        <v>0</v>
      </c>
      <c r="Z41" t="str">
        <v>claude-opus-5-5</v>
      </c>
    </row>
    <row r="42">
      <c r="A42" t="str">
        <v>B41</v>
      </c>
      <c r="B42" t="str">
        <v>Targeted</v>
      </c>
      <c r="C42" t="str">
        <v>Same PN, different names on one bill</v>
      </c>
      <c r="D42" t="str">
        <v>PDF</v>
      </c>
      <c r="E42" t="str">
        <v>2025-05-20-Allianz Insurance Singapore Pte. Ltd.-TOYOTA-1.PDF</v>
      </c>
      <c r="F42" t="str">
        <v>Allianz Insurance Singapore Pte. Ltd.</v>
      </c>
      <c r="G42" t="str">
        <v>TOYOTA</v>
      </c>
      <c r="H42" t="str">
        <v>HE XING AUTO PARTS PTE LTD</v>
      </c>
      <c r="I42" t="str">
        <v>DLI9281439</v>
      </c>
      <c r="J42" t="str">
        <v>26/04/2025</v>
      </c>
      <c r="K42">
        <v>19</v>
      </c>
      <c r="L42">
        <v>19</v>
      </c>
      <c r="M42">
        <v>4212</v>
      </c>
      <c r="N42">
        <v>4212</v>
      </c>
      <c r="O42" t="str">
        <v/>
      </c>
      <c r="P42" t="str">
        <v/>
      </c>
      <c r="Q42" t="str">
        <v/>
      </c>
      <c r="R42" t="str">
        <v/>
      </c>
      <c r="S42" t="str">
        <v/>
      </c>
      <c r="T42" t="str">
        <v/>
      </c>
      <c r="U42" t="str">
        <v/>
      </c>
      <c r="W42" t="str">
        <v>yes</v>
      </c>
      <c r="Y42">
        <v>0</v>
      </c>
      <c r="Z42" t="str">
        <v>claude-opus-5-5</v>
      </c>
    </row>
    <row r="43">
      <c r="A43" t="str">
        <v>B42</v>
      </c>
      <c r="B43" t="str">
        <v>Targeted</v>
      </c>
      <c r="C43" t="str">
        <v>Same PN, different names on one bill</v>
      </c>
      <c r="D43" t="str">
        <v>PDF</v>
      </c>
      <c r="E43" t="str">
        <v>2025-10-17-AIG Asia Pacific Insurance Pte. Ltd.-MERCEDES-BENZ-55.PDF</v>
      </c>
      <c r="F43" t="str">
        <v>AIG Asia Pacific Insurance Pte. Ltd.-MERCEDES</v>
      </c>
      <c r="G43" t="str">
        <v>BENZ</v>
      </c>
      <c r="H43" t="str">
        <v>MIN GHEE AUTO PTE LTD</v>
      </c>
      <c r="I43" t="str">
        <v>8405253</v>
      </c>
      <c r="J43" t="str">
        <v>11/09/2025</v>
      </c>
      <c r="K43">
        <v>11</v>
      </c>
      <c r="L43">
        <v>11</v>
      </c>
      <c r="M43">
        <v>4680</v>
      </c>
      <c r="N43">
        <v>4680</v>
      </c>
      <c r="O43" t="str">
        <v/>
      </c>
      <c r="P43" t="str">
        <v/>
      </c>
      <c r="Q43" t="str">
        <v/>
      </c>
      <c r="R43" t="str">
        <v/>
      </c>
      <c r="S43" t="str">
        <v/>
      </c>
      <c r="T43" t="str">
        <v/>
      </c>
      <c r="U43" t="str">
        <v/>
      </c>
      <c r="W43" t="str">
        <v>yes</v>
      </c>
      <c r="Y43">
        <v>0</v>
      </c>
      <c r="Z43" t="str">
        <v>claude-opus-5-5</v>
      </c>
    </row>
    <row r="44">
      <c r="A44" t="str">
        <v>B43</v>
      </c>
      <c r="B44" t="str">
        <v>Targeted</v>
      </c>
      <c r="C44" t="str">
        <v>PN differs by one look-alike char</v>
      </c>
      <c r="D44" t="str">
        <v>PDF</v>
      </c>
      <c r="E44" t="str">
        <v>2025-11-19-Tokio Marine Insurance Singapore Ltd-TOYOTA-74.PDF</v>
      </c>
      <c r="F44" t="str">
        <v>Tokio Marine Insurance Singapore Ltd</v>
      </c>
      <c r="G44" t="str">
        <v>TOYOTA</v>
      </c>
      <c r="H44" t="str">
        <v>JAE AUTO PTE LTD</v>
      </c>
      <c r="I44" t="str">
        <v>AR202509-09467</v>
      </c>
      <c r="J44" t="str">
        <v>22/09/2025</v>
      </c>
      <c r="K44">
        <v>9</v>
      </c>
      <c r="L44">
        <v>9</v>
      </c>
      <c r="M44">
        <v>1560</v>
      </c>
      <c r="N44">
        <v>1560</v>
      </c>
      <c r="O44" t="str">
        <v/>
      </c>
      <c r="P44" t="str">
        <v/>
      </c>
      <c r="Q44" t="str">
        <v/>
      </c>
      <c r="R44" t="str">
        <v/>
      </c>
      <c r="S44" t="str">
        <v/>
      </c>
      <c r="T44" t="str">
        <v/>
      </c>
      <c r="U44" t="str">
        <v/>
      </c>
      <c r="W44" t="str">
        <v>yes</v>
      </c>
      <c r="Y44">
        <v>0</v>
      </c>
      <c r="Z44" t="str">
        <v>claude-opus-5-5</v>
      </c>
    </row>
    <row r="45">
      <c r="A45" t="str">
        <v>B44</v>
      </c>
      <c r="B45" t="str">
        <v>Targeted</v>
      </c>
      <c r="C45" t="str">
        <v>Same PN, different names on one bill</v>
      </c>
      <c r="D45" t="str">
        <v>PDF</v>
      </c>
      <c r="E45" t="str">
        <v>2026-01-20-Singapore Life Ltd-HONDA-144.PDF</v>
      </c>
      <c r="F45" t="str">
        <v>Singapore Life Ltd</v>
      </c>
      <c r="G45" t="str">
        <v>HONDA</v>
      </c>
      <c r="H45" t="str">
        <v>HE XING AUTO PARTS PTE LTD</v>
      </c>
      <c r="I45" t="str">
        <v>HLI9083472</v>
      </c>
      <c r="J45" t="str">
        <v>20/12/2025</v>
      </c>
      <c r="K45">
        <v>58</v>
      </c>
      <c r="L45">
        <v>58</v>
      </c>
      <c r="M45">
        <v>14751</v>
      </c>
      <c r="N45">
        <v>14751</v>
      </c>
      <c r="O45" t="str">
        <v/>
      </c>
      <c r="P45" t="str">
        <v/>
      </c>
      <c r="Q45" t="str">
        <v/>
      </c>
      <c r="R45" t="str">
        <v/>
      </c>
      <c r="S45" t="str">
        <v/>
      </c>
      <c r="T45" t="str">
        <v/>
      </c>
      <c r="U45" t="str">
        <v/>
      </c>
      <c r="W45" t="str">
        <v>yes</v>
      </c>
      <c r="Y45">
        <v>0</v>
      </c>
      <c r="Z45" t="str">
        <v>claude-opus-5-5</v>
      </c>
    </row>
    <row r="46">
      <c r="A46" t="str">
        <v>B45</v>
      </c>
      <c r="B46" t="str">
        <v>Targeted</v>
      </c>
      <c r="C46" t="str">
        <v>PN differs by one look-alike char</v>
      </c>
      <c r="D46" t="str">
        <v>PDF</v>
      </c>
      <c r="E46" t="str">
        <v>2025-12-02-Allianz Insurance Singapore Pte. Ltd.-TESLA-94.PDF</v>
      </c>
      <c r="F46" t="str">
        <v>Allianz Insurance Singapore Pte. Ltd.</v>
      </c>
      <c r="G46" t="str">
        <v>TESLA</v>
      </c>
      <c r="H46" t="str">
        <v>Tesla Motors Singapore Private Limited</v>
      </c>
      <c r="I46" t="str">
        <v>2040R0000004325</v>
      </c>
      <c r="J46" t="str">
        <v>19/08/2025</v>
      </c>
      <c r="K46">
        <v>14</v>
      </c>
      <c r="L46">
        <v>14</v>
      </c>
      <c r="M46">
        <v>2432.77</v>
      </c>
      <c r="N46">
        <v>2432.77</v>
      </c>
      <c r="O46" t="str">
        <v/>
      </c>
      <c r="P46" t="str">
        <v/>
      </c>
      <c r="Q46" t="str">
        <v/>
      </c>
      <c r="R46" t="str">
        <v/>
      </c>
      <c r="S46" t="str">
        <v/>
      </c>
      <c r="T46" t="str">
        <v/>
      </c>
      <c r="U46" t="str">
        <v/>
      </c>
      <c r="W46" t="str">
        <v>yes</v>
      </c>
      <c r="Y46">
        <v>0</v>
      </c>
      <c r="Z46" t="str">
        <v>claude-opus-5-5</v>
      </c>
    </row>
  </sheetData>
  <autoFilter ref="A1:Z46"/>
  <hyperlinks>
    <hyperlink ref="D2" r:id="rId1" tooltip="2025-12-26-Etiqa Insurance Pte Ltd-KIA-123.JPG"/>
    <hyperlink ref="D3" r:id="rId2" tooltip="2025-10-10-AIG Asia Pacific Insurance Pte. Ltd.-NISSAN-46.PDF"/>
    <hyperlink ref="D4" r:id="rId3" tooltip="2026-02-09-Allianz Insurance Singapore Pte. Ltd.-TESLA-171.JPG"/>
    <hyperlink ref="D5" r:id="rId4" tooltip="2025-12-02-Allianz Insurance Singapore Pte. Ltd.-SCANIA-92.PDF"/>
    <hyperlink ref="D6" r:id="rId5" tooltip="2026-02-06-Tokio Marine Insurance Singapore Ltd-OPEL-154.PDF"/>
    <hyperlink ref="D7" r:id="rId6" tooltip="2025-11-22-AIG Asia Pacific Insurance Pte. Ltd.-LEXUS-80.PDF"/>
    <hyperlink ref="D8" r:id="rId7" tooltip="2025-12-10-Allianz Insurance Singapore Pte. Ltd.-BMW-108.PDF"/>
    <hyperlink ref="D9" r:id="rId8" tooltip="2025-11-10-Singapore Life Ltd-BYD-69.PDF"/>
    <hyperlink ref="D10" r:id="rId9" tooltip="2026-02-25-ECICS Limited-HYUNDAI-193.PDF"/>
    <hyperlink ref="D11" r:id="rId10" tooltip="2025-10-16-Allianz Insurance Singapore Pte. Ltd.-VOLKSWAGEN-51.PDF"/>
    <hyperlink ref="D12" r:id="rId11" tooltip="2025-11-19-AIG Asia Pacific Insurance Pte. Ltd.-HONDA-73.PDF"/>
    <hyperlink ref="D13" r:id="rId12" tooltip="2025-12-10-Tokio Marine Insurance Singapore Ltd-PEUGEOT-107.PDF"/>
    <hyperlink ref="D14" r:id="rId13" tooltip="2025-09-27-AIG Asia Pacific Insurance Pte. Ltd.-SUZUKI-32.PDF"/>
    <hyperlink ref="D15" r:id="rId14" tooltip="2026-02-11-Allianz Insurance Singapore Pte. Ltd.-TOYOTA-176.PDF"/>
    <hyperlink ref="D16" r:id="rId15" tooltip="2025-09-26-EQ Insurance Company Ltd-MITSUBISHI-25.PDF"/>
    <hyperlink ref="D17" r:id="rId16" tooltip="2026-01-20-Singapore Life Ltd-SKODA-145.PDF"/>
    <hyperlink ref="D18" r:id="rId17" tooltip="2025-10-03-AIG Asia Pacific Insurance Pte. Ltd.-MAZDA-38.PDF"/>
    <hyperlink ref="D19" r:id="rId18" tooltip="2026-01-29-Great Eastern General Insurance Limited-MERCEDES-BENZ-150.PDF"/>
    <hyperlink ref="D20" r:id="rId19" tooltip="2026-01-08-AIG Asia Pacific Insurance Pte. Ltd.-SUBARU-138.PDF"/>
    <hyperlink ref="D21" r:id="rId20" tooltip="2025-12-26-Etiqa Insurance Pte Ltd-KIA-126.JPG"/>
    <hyperlink ref="D22" r:id="rId21" tooltip="2025-08-29-HL Assurance Pte Ltd-NISSAN-17.PDF"/>
    <hyperlink ref="D23" r:id="rId22" tooltip="2025-12-02-Allianz Insurance Singapore Pte. Ltd.-TESLA-100.JPG"/>
    <hyperlink ref="D24" r:id="rId23" tooltip="2025-12-02-Allianz Insurance Singapore Pte. Ltd.-SCANIA-93.PDF"/>
    <hyperlink ref="D25" r:id="rId24" tooltip="2025-11-21-EQ Insurance Company Ltd-LEXUS-78.PDF"/>
    <hyperlink ref="D26" r:id="rId25" tooltip="2025-12-10-Allianz Insurance Singapore Pte. Ltd.-BMW-116.PDF"/>
    <hyperlink ref="D27" r:id="rId26" tooltip="2026-01-08-Etiqa Insurance Pte Ltd-BYD-137.PDF"/>
    <hyperlink ref="D28" r:id="rId27" tooltip="2025-11-07-Tokio Marine Insurance Singapore Ltd-HYUNDAI-67.PDF"/>
    <hyperlink ref="D29" r:id="rId28" tooltip="2025-10-16-Allianz Insurance Singapore Pte. Ltd.-VOLKSWAGEN-52.PDF"/>
    <hyperlink ref="D30" r:id="rId29" tooltip="2026-01-15-AIG Asia Pacific Insurance Pte. Ltd.-HONDA-142.PDF"/>
    <hyperlink ref="D31" r:id="rId30" tooltip="2026-02-11-Allianz Insurance Singapore Pte. Ltd.-TOYOTA-175.PDF"/>
    <hyperlink ref="D32" r:id="rId31" tooltip="2026-02-09-Allianz Insurance Singapore Pte. Ltd.-TESLA-155.PDF"/>
    <hyperlink ref="D33" r:id="rId32" tooltip="2026-02-09-Allianz Insurance Singapore Pte. Ltd.-TESLA-173.JPG"/>
    <hyperlink ref="D34" r:id="rId33" tooltip="2026-01-21-HL Assurance Pte Ltd-TOYOTA-146.PDF"/>
    <hyperlink ref="D35" r:id="rId34" tooltip="2026-02-03-AIG Asia Pacific Insurance Pte. Ltd.-TOYOTA-152.PDF"/>
    <hyperlink ref="D36" r:id="rId35" tooltip="2025-08-17-Allianz Insurance Singapore Pte. Ltd.-MERCEDES-BENZ-6.JPG"/>
    <hyperlink ref="D37" r:id="rId36" tooltip="2026-02-25-ECICS Limited-TOYOTA-181.PDF"/>
    <hyperlink ref="D38" r:id="rId37" tooltip="2026-01-07-Tokio Marine Insurance Singapore Ltd-MERCEDES-BENZ-135.PDF"/>
    <hyperlink ref="D39" r:id="rId38" tooltip="2026-02-09-Allianz Insurance Singapore Pte. Ltd.-TESLA-169.PDF"/>
    <hyperlink ref="D40" r:id="rId39" tooltip="2025-09-26-EQ Insurance Company Ltd-TOYOTA-26.PDF"/>
    <hyperlink ref="D41" r:id="rId40" tooltip="2026-02-09-Allianz Insurance Singapore Pte. Ltd.-TESLA-158.JPG"/>
    <hyperlink ref="D42" r:id="rId41" tooltip="2025-05-20-Allianz Insurance Singapore Pte. Ltd.-TOYOTA-1.PDF"/>
    <hyperlink ref="D43" r:id="rId42" tooltip="2025-10-17-AIG Asia Pacific Insurance Pte. Ltd.-MERCEDES-BENZ-55.PDF"/>
    <hyperlink ref="D44" r:id="rId43" tooltip="2025-11-19-Tokio Marine Insurance Singapore Ltd-TOYOTA-74.PDF"/>
    <hyperlink ref="D45" r:id="rId44" tooltip="2026-01-20-Singapore Life Ltd-HONDA-144.PDF"/>
    <hyperlink ref="D46" r:id="rId45" tooltip="2025-12-02-Allianz Insurance Singapore Pte. Ltd.-TESLA-94.PDF"/>
  </hyperlinks>
  <ignoredErrors>
    <ignoredError numberStoredAsText="1" sqref="A1:Z46"/>
  </ignoredErrors>
</worksheet>
</file>

<file path=xl/worksheets/sheet6.xml><?xml version="1.0" encoding="utf-8"?>
<worksheet xmlns="http://schemas.openxmlformats.org/spreadsheetml/2006/main" xmlns:r="http://schemas.openxmlformats.org/officeDocument/2006/relationships">
  <dimension ref="A1:AE475"/>
  <sheetViews>
    <sheetView workbookViewId="0" rightToLeft="0"/>
  </sheetViews>
  <cols>
    <col min="1" max="1" customWidth="1" width="8.83203125"/>
    <col min="2" max="2" customWidth="1" width="8.83203125"/>
    <col min="3" max="3" customWidth="1" width="8.83203125"/>
    <col min="4" max="4" customWidth="1" width="9.83203125"/>
    <col min="5" max="5" customWidth="1" width="32.83203125"/>
    <col min="6" max="6" customWidth="1" width="16.83203125"/>
    <col min="7" max="7" customWidth="1" width="16.83203125"/>
    <col min="8" max="8" customWidth="1" width="22.83203125"/>
    <col min="9" max="9" customWidth="1" width="22.83203125"/>
    <col min="10" max="10" customWidth="1" width="15.83203125"/>
    <col min="11" max="11" customWidth="1" width="14.83203125"/>
    <col min="12" max="12" customWidth="1" width="16.83203125"/>
    <col min="13" max="13" customWidth="1" width="16.83203125"/>
    <col min="14" max="14" customWidth="1" width="9.83203125"/>
    <col min="15" max="15" customWidth="1" width="12.83203125"/>
    <col min="16" max="16" customWidth="1" width="16.83203125"/>
    <col min="17" max="17" customWidth="1" width="32.83203125"/>
    <col min="18" max="18" customWidth="1" width="32.83203125"/>
    <col min="19" max="19" customWidth="1" width="16.83203125"/>
    <col min="20" max="20" customWidth="1" width="14.83203125" hidden="true"/>
    <col min="21" max="21" customWidth="1" width="16.83203125" hidden="true"/>
    <col min="22" max="22" customWidth="1" width="15.83203125" hidden="true"/>
    <col min="23" max="23" customWidth="1" width="16.83203125" hidden="true"/>
    <col min="24" max="24" customWidth="1" width="16.83203125" hidden="true"/>
    <col min="25" max="25" width="10.83203125" customWidth="1" hidden="true"/>
    <col min="26" max="26" width="12.83203125" customWidth="1" hidden="true"/>
    <col min="27" max="27" width="18.83203125" customWidth="1" hidden="true"/>
    <col min="28" max="28" width="12.83203125" customWidth="1" hidden="true"/>
    <col min="29" max="29" width="16.83203125" customWidth="1"/>
    <col min="30" max="30" width="18.83203125" customWidth="1"/>
    <col min="31" max="31" width="21.83203125" customWidth="1"/>
  </cols>
  <sheetData>
    <row r="1">
      <c r="A1" t="str">
        <v>Bill</v>
      </c>
      <c r="B1" t="str">
        <v>Sample</v>
      </c>
      <c r="C1" t="str">
        <v>Line</v>
      </c>
      <c r="D1" t="str">
        <v>Open PDF</v>
      </c>
      <c r="E1" t="str">
        <v>Part name (extracted)</v>
      </c>
      <c r="F1" t="str">
        <v>Qty (extracted)</v>
      </c>
      <c r="G1" t="str">
        <v>Line total (extracted)</v>
      </c>
      <c r="H1" t="str">
        <v>TYPE part no from PDF</v>
      </c>
      <c r="I1" t="str">
        <v>TYPE unit price from PDF</v>
      </c>
      <c r="J1" t="str">
        <v>Name OK? (Y/N)</v>
      </c>
      <c r="K1" t="str">
        <v>Qty OK? (Y/N)</v>
      </c>
      <c r="L1" t="str">
        <v>Total OK? (Y/N)</v>
      </c>
      <c r="M1" t="str">
        <v>Belongs on this bill? (Y/N)</v>
      </c>
      <c r="N1" t="str">
        <v>PN check</v>
      </c>
      <c r="O1" t="str">
        <v>Price check</v>
      </c>
      <c r="P1" t="str">
        <v>Benchmark error?</v>
      </c>
      <c r="Q1" t="str">
        <v>Notes</v>
      </c>
      <c r="R1" t="str">
        <v>Pre-flagged</v>
      </c>
      <c r="S1" t="str">
        <v>In 4+ quote benchmark</v>
      </c>
      <c r="T1" t="str">
        <v>_PN extracted</v>
      </c>
      <c r="U1" t="str">
        <v>_Unit extracted</v>
      </c>
      <c r="V1" t="str">
        <v>_PN 2nd reader</v>
      </c>
      <c r="W1" t="str">
        <v>_Unit 2nd reader</v>
      </c>
      <c r="X1" t="str">
        <v>_2nd reader agrees</v>
      </c>
      <c r="Y1" t="str">
        <v>_Opus PN</v>
      </c>
      <c r="Z1" t="str">
        <v>_Opus unit</v>
      </c>
      <c r="AA1" t="str">
        <v>_Opus confidence</v>
      </c>
      <c r="AB1" t="str">
        <v>_Opus note</v>
      </c>
      <c r="AC1" t="str">
        <v>Opus vs OCR</v>
      </c>
      <c r="AD1" t="str">
        <v>Human vs Opus PN</v>
      </c>
      <c r="AE1" t="str">
        <v>Human vs Opus price</v>
      </c>
    </row>
    <row r="2">
      <c r="A2" t="str">
        <v>B01</v>
      </c>
      <c r="B2" t="str">
        <v>Random</v>
      </c>
      <c r="C2">
        <v>1</v>
      </c>
      <c r="D2" t="str">
        <v>PDF</v>
      </c>
      <c r="E2" t="str">
        <v>LAMP ASSY-HEAD,LH</v>
      </c>
      <c r="F2">
        <v>1</v>
      </c>
      <c r="G2">
        <v>1100</v>
      </c>
      <c r="H2" t="str">
        <v/>
      </c>
      <c r="I2" t="str">
        <v/>
      </c>
      <c r="J2" t="str">
        <v/>
      </c>
      <c r="K2" t="str">
        <v/>
      </c>
      <c r="L2" t="str">
        <v/>
      </c>
      <c r="M2" t="str">
        <v/>
      </c>
      <c r="N2" t="str">
        <f>IF(H2="","",IF(UPPER(SUBSTITUTE(SUBSTITUTE(SUBSTITUTE(SUBSTITUTE(H2," ",""),"-",""),".",""),"/",""))=UPPER(SUBSTITUTE(SUBSTITUTE(SUBSTITUTE(SUBSTITUTE(T2," ",""),"-",""),".",""),"/","")),"OK","DIFF"))</f>
        <v/>
      </c>
      <c r="O2" t="str">
        <f>IF(I2="","",IF(ABS(I2-U2)&lt;=0.01,"OK","DIFF"))</f>
        <v/>
      </c>
      <c r="P2" t="str">
        <f>IF(OR(N2="DIFF",O2="DIFF"),"YES",IF(AND(N2="OK",O2="OK"),"NO",""))</f>
        <v/>
      </c>
      <c r="Q2" t="str">
        <v/>
      </c>
      <c r="R2" t="str">
        <v/>
      </c>
      <c r="S2" t="str">
        <v/>
      </c>
      <c r="T2" t="str">
        <v>KA92101 H8 510</v>
      </c>
      <c r="U2">
        <v>1100</v>
      </c>
      <c r="V2" t="str">
        <v/>
      </c>
      <c r="W2" t="str">
        <v/>
      </c>
      <c r="X2" t="str">
        <v/>
      </c>
      <c r="Y2" t="str">
        <v>KA92101 H8 510</v>
      </c>
      <c r="Z2">
        <v>1100</v>
      </c>
      <c r="AA2" t="str">
        <v>high</v>
      </c>
      <c r="AC2" t="str">
        <v>AGREE</v>
      </c>
      <c r="AD2" t="str">
        <f>IF(OR(H2="",Y2=""),"",IF(UPPER(SUBSTITUTE(SUBSTITUTE(SUBSTITUTE(SUBSTITUTE(H2," ",""),"-",""),".",""),"/",""))=UPPER(SUBSTITUTE(SUBSTITUTE(SUBSTITUTE(SUBSTITUTE(Y2," ",""),"-",""),".",""),"/","")),"OK","DIFF"))</f>
        <v/>
      </c>
      <c r="AE2" t="str">
        <f>IF(OR(I2="",Z2=""),"",IF(ABS(I2-Z2)&lt;=0.01,"OK","DIFF"))</f>
        <v/>
      </c>
    </row>
    <row r="3">
      <c r="A3" t="str">
        <v>B01</v>
      </c>
      <c r="B3" t="str">
        <v>Random</v>
      </c>
      <c r="C3">
        <v>2</v>
      </c>
      <c r="D3" t="str">
        <v>PDF</v>
      </c>
      <c r="E3" t="str">
        <v>LAMP ASSY-HEAD,RH</v>
      </c>
      <c r="F3">
        <v>1</v>
      </c>
      <c r="G3">
        <v>1100</v>
      </c>
      <c r="H3" t="str">
        <v/>
      </c>
      <c r="I3" t="str">
        <v/>
      </c>
      <c r="J3" t="str">
        <v/>
      </c>
      <c r="K3" t="str">
        <v/>
      </c>
      <c r="L3" t="str">
        <v/>
      </c>
      <c r="M3" t="str">
        <v/>
      </c>
      <c r="N3" t="str">
        <f>IF(H3="","",IF(UPPER(SUBSTITUTE(SUBSTITUTE(SUBSTITUTE(SUBSTITUTE(H3," ",""),"-",""),".",""),"/",""))=UPPER(SUBSTITUTE(SUBSTITUTE(SUBSTITUTE(SUBSTITUTE(T3," ",""),"-",""),".",""),"/","")),"OK","DIFF"))</f>
        <v/>
      </c>
      <c r="O3" t="str">
        <f>IF(I3="","",IF(ABS(I3-U3)&lt;=0.01,"OK","DIFF"))</f>
        <v/>
      </c>
      <c r="P3" t="str">
        <f>IF(OR(N3="DIFF",O3="DIFF"),"YES",IF(AND(N3="OK",O3="OK"),"NO",""))</f>
        <v/>
      </c>
      <c r="Q3" t="str">
        <v/>
      </c>
      <c r="R3" t="str">
        <v/>
      </c>
      <c r="S3" t="str">
        <v/>
      </c>
      <c r="T3" t="str">
        <v>KA92102 H8 510</v>
      </c>
      <c r="U3">
        <v>1100</v>
      </c>
      <c r="V3" t="str">
        <v/>
      </c>
      <c r="W3" t="str">
        <v/>
      </c>
      <c r="X3" t="str">
        <v/>
      </c>
      <c r="Y3" t="str">
        <v>KA92102 H8 510</v>
      </c>
      <c r="Z3">
        <v>1100</v>
      </c>
      <c r="AA3" t="str">
        <v>high</v>
      </c>
      <c r="AC3" t="str">
        <v>AGREE</v>
      </c>
      <c r="AD3" t="str">
        <f>IF(OR(H3="",Y3=""),"",IF(UPPER(SUBSTITUTE(SUBSTITUTE(SUBSTITUTE(SUBSTITUTE(H3," ",""),"-",""),".",""),"/",""))=UPPER(SUBSTITUTE(SUBSTITUTE(SUBSTITUTE(SUBSTITUTE(Y3," ",""),"-",""),".",""),"/","")),"OK","DIFF"))</f>
        <v/>
      </c>
      <c r="AE3" t="str">
        <f>IF(OR(I3="",Z3=""),"",IF(ABS(I3-Z3)&lt;=0.01,"OK","DIFF"))</f>
        <v/>
      </c>
    </row>
    <row r="4">
      <c r="A4" t="str">
        <v>B01</v>
      </c>
      <c r="B4" t="str">
        <v>Random</v>
      </c>
      <c r="C4">
        <v>3</v>
      </c>
      <c r="D4" t="str">
        <v>PDF</v>
      </c>
      <c r="E4" t="str">
        <v>COVER-RADIATOR GRILLE UPR</v>
      </c>
      <c r="F4">
        <v>1</v>
      </c>
      <c r="G4">
        <v>45</v>
      </c>
      <c r="H4" t="str">
        <v/>
      </c>
      <c r="I4" t="str">
        <v/>
      </c>
      <c r="J4" t="str">
        <v/>
      </c>
      <c r="K4" t="str">
        <v/>
      </c>
      <c r="L4" t="str">
        <v/>
      </c>
      <c r="M4" t="str">
        <v/>
      </c>
      <c r="N4" t="str">
        <f>IF(H4="","",IF(UPPER(SUBSTITUTE(SUBSTITUTE(SUBSTITUTE(SUBSTITUTE(H4," ",""),"-",""),".",""),"/",""))=UPPER(SUBSTITUTE(SUBSTITUTE(SUBSTITUTE(SUBSTITUTE(T4," ",""),"-",""),".",""),"/","")),"OK","DIFF"))</f>
        <v/>
      </c>
      <c r="O4" t="str">
        <f>IF(I4="","",IF(ABS(I4-U4)&lt;=0.01,"OK","DIFF"))</f>
        <v/>
      </c>
      <c r="P4" t="str">
        <f>IF(OR(N4="DIFF",O4="DIFF"),"YES",IF(AND(N4="OK",O4="OK"),"NO",""))</f>
        <v/>
      </c>
      <c r="Q4" t="str">
        <v/>
      </c>
      <c r="R4" t="str">
        <v/>
      </c>
      <c r="S4" t="str">
        <v/>
      </c>
      <c r="T4" t="str">
        <v>KA86353 H8 400</v>
      </c>
      <c r="U4">
        <v>45</v>
      </c>
      <c r="V4" t="str">
        <v/>
      </c>
      <c r="W4" t="str">
        <v/>
      </c>
      <c r="X4" t="str">
        <v/>
      </c>
      <c r="Y4" t="str">
        <v>KA86353 H8 400</v>
      </c>
      <c r="Z4">
        <v>45</v>
      </c>
      <c r="AA4" t="str">
        <v>high</v>
      </c>
      <c r="AC4" t="str">
        <v>AGREE</v>
      </c>
      <c r="AD4" t="str">
        <f>IF(OR(H4="",Y4=""),"",IF(UPPER(SUBSTITUTE(SUBSTITUTE(SUBSTITUTE(SUBSTITUTE(H4," ",""),"-",""),".",""),"/",""))=UPPER(SUBSTITUTE(SUBSTITUTE(SUBSTITUTE(SUBSTITUTE(Y4," ",""),"-",""),".",""),"/","")),"OK","DIFF"))</f>
        <v/>
      </c>
      <c r="AE4" t="str">
        <f>IF(OR(I4="",Z4=""),"",IF(ABS(I4-Z4)&lt;=0.01,"OK","DIFF"))</f>
        <v/>
      </c>
    </row>
    <row r="5">
      <c r="A5" t="str">
        <v>B01</v>
      </c>
      <c r="B5" t="str">
        <v>Random</v>
      </c>
      <c r="C5">
        <v>4</v>
      </c>
      <c r="D5" t="str">
        <v>PDF</v>
      </c>
      <c r="E5" t="str">
        <v>CLIP</v>
      </c>
      <c r="F5">
        <v>6</v>
      </c>
      <c r="G5">
        <v>13.8</v>
      </c>
      <c r="H5" t="str">
        <v/>
      </c>
      <c r="I5" t="str">
        <v/>
      </c>
      <c r="J5" t="str">
        <v/>
      </c>
      <c r="K5" t="str">
        <v/>
      </c>
      <c r="L5" t="str">
        <v/>
      </c>
      <c r="M5" t="str">
        <v/>
      </c>
      <c r="N5" t="str">
        <f>IF(H5="","",IF(UPPER(SUBSTITUTE(SUBSTITUTE(SUBSTITUTE(SUBSTITUTE(H5," ",""),"-",""),".",""),"/",""))=UPPER(SUBSTITUTE(SUBSTITUTE(SUBSTITUTE(SUBSTITUTE(T5," ",""),"-",""),".",""),"/","")),"OK","DIFF"))</f>
        <v/>
      </c>
      <c r="O5" t="str">
        <f>IF(I5="","",IF(ABS(I5-U5)&lt;=0.01,"OK","DIFF"))</f>
        <v/>
      </c>
      <c r="P5" t="str">
        <f>IF(OR(N5="DIFF",O5="DIFF"),"YES",IF(AND(N5="OK",O5="OK"),"NO",""))</f>
        <v/>
      </c>
      <c r="Q5" t="str">
        <v/>
      </c>
      <c r="R5" t="str">
        <v/>
      </c>
      <c r="S5" t="str">
        <v/>
      </c>
      <c r="T5" t="str">
        <v>KA14205 08 250B</v>
      </c>
      <c r="U5">
        <v>2.3</v>
      </c>
      <c r="V5" t="str">
        <v/>
      </c>
      <c r="W5" t="str">
        <v/>
      </c>
      <c r="X5" t="str">
        <v/>
      </c>
      <c r="Y5" t="str">
        <v>KA14206 08 250B</v>
      </c>
      <c r="Z5">
        <v>2.3</v>
      </c>
      <c r="AA5" t="str">
        <v>medium</v>
      </c>
      <c r="AB5" t="str">
        <v>Last character could be 'B' or '8'; read as 'B'. Unit price 2.30 x 6 PCS = 13.80.</v>
      </c>
      <c r="AC5" t="str">
        <v>PN DIFFERS</v>
      </c>
      <c r="AD5" t="str">
        <f>IF(OR(H5="",Y5=""),"",IF(UPPER(SUBSTITUTE(SUBSTITUTE(SUBSTITUTE(SUBSTITUTE(H5," ",""),"-",""),".",""),"/",""))=UPPER(SUBSTITUTE(SUBSTITUTE(SUBSTITUTE(SUBSTITUTE(Y5," ",""),"-",""),".",""),"/","")),"OK","DIFF"))</f>
        <v/>
      </c>
      <c r="AE5" t="str">
        <f>IF(OR(I5="",Z5=""),"",IF(ABS(I5-Z5)&lt;=0.01,"OK","DIFF"))</f>
        <v/>
      </c>
    </row>
    <row r="6">
      <c r="A6" t="str">
        <v>B01</v>
      </c>
      <c r="B6" t="str">
        <v>Random</v>
      </c>
      <c r="C6">
        <v>5</v>
      </c>
      <c r="D6" t="str">
        <v>PDF</v>
      </c>
      <c r="E6" t="str">
        <v>STRIP-FR BUMPER</v>
      </c>
      <c r="F6">
        <v>1</v>
      </c>
      <c r="G6">
        <v>19</v>
      </c>
      <c r="H6" t="str">
        <v/>
      </c>
      <c r="I6" t="str">
        <v/>
      </c>
      <c r="J6" t="str">
        <v/>
      </c>
      <c r="K6" t="str">
        <v/>
      </c>
      <c r="L6" t="str">
        <v/>
      </c>
      <c r="M6" t="str">
        <v/>
      </c>
      <c r="N6" t="str">
        <f>IF(H6="","",IF(UPPER(SUBSTITUTE(SUBSTITUTE(SUBSTITUTE(SUBSTITUTE(H6," ",""),"-",""),".",""),"/",""))=UPPER(SUBSTITUTE(SUBSTITUTE(SUBSTITUTE(SUBSTITUTE(T6," ",""),"-",""),".",""),"/","")),"OK","DIFF"))</f>
        <v/>
      </c>
      <c r="O6" t="str">
        <f>IF(I6="","",IF(ABS(I6-U6)&lt;=0.01,"OK","DIFF"))</f>
        <v/>
      </c>
      <c r="P6" t="str">
        <f>IF(OR(N6="DIFF",O6="DIFF"),"YES",IF(AND(N6="OK",O6="OK"),"NO",""))</f>
        <v/>
      </c>
      <c r="Q6" t="str">
        <v/>
      </c>
      <c r="R6" t="str">
        <v/>
      </c>
      <c r="S6" t="str">
        <v/>
      </c>
      <c r="T6" t="str">
        <v>KA66570 H8 400</v>
      </c>
      <c r="U6">
        <v>19</v>
      </c>
      <c r="V6" t="str">
        <v/>
      </c>
      <c r="W6" t="str">
        <v/>
      </c>
      <c r="X6" t="str">
        <v/>
      </c>
      <c r="Y6" t="str">
        <v>KA86570 H8 400</v>
      </c>
      <c r="Z6">
        <v>19</v>
      </c>
      <c r="AA6" t="str">
        <v>high</v>
      </c>
      <c r="AC6" t="str">
        <v>PN DIFFERS</v>
      </c>
      <c r="AD6" t="str">
        <f>IF(OR(H6="",Y6=""),"",IF(UPPER(SUBSTITUTE(SUBSTITUTE(SUBSTITUTE(SUBSTITUTE(H6," ",""),"-",""),".",""),"/",""))=UPPER(SUBSTITUTE(SUBSTITUTE(SUBSTITUTE(SUBSTITUTE(Y6," ",""),"-",""),".",""),"/","")),"OK","DIFF"))</f>
        <v/>
      </c>
      <c r="AE6" t="str">
        <f>IF(OR(I6="",Z6=""),"",IF(ABS(I6-Z6)&lt;=0.01,"OK","DIFF"))</f>
        <v/>
      </c>
    </row>
    <row r="7">
      <c r="A7" t="str">
        <v>B01</v>
      </c>
      <c r="B7" t="str">
        <v>Random</v>
      </c>
      <c r="C7">
        <v>6</v>
      </c>
      <c r="D7" t="str">
        <v>PDF</v>
      </c>
      <c r="E7" t="str">
        <v>KA66311 H8 400/PANEL-FENDER,LH</v>
      </c>
      <c r="F7">
        <v>1</v>
      </c>
      <c r="G7">
        <v>210</v>
      </c>
      <c r="H7" t="str">
        <v/>
      </c>
      <c r="I7" t="str">
        <v/>
      </c>
      <c r="J7" t="str">
        <v/>
      </c>
      <c r="K7" t="str">
        <v/>
      </c>
      <c r="L7" t="str">
        <v/>
      </c>
      <c r="M7" t="str">
        <v/>
      </c>
      <c r="N7" t="str">
        <f>IF(H7="","",IF(UPPER(SUBSTITUTE(SUBSTITUTE(SUBSTITUTE(SUBSTITUTE(H7," ",""),"-",""),".",""),"/",""))=UPPER(SUBSTITUTE(SUBSTITUTE(SUBSTITUTE(SUBSTITUTE(T7," ",""),"-",""),".",""),"/","")),"OK","DIFF"))</f>
        <v/>
      </c>
      <c r="O7" t="str">
        <f>IF(I7="","",IF(ABS(I7-U7)&lt;=0.01,"OK","DIFF"))</f>
        <v/>
      </c>
      <c r="P7" t="str">
        <f>IF(OR(N7="DIFF",O7="DIFF"),"YES",IF(AND(N7="OK",O7="OK"),"NO",""))</f>
        <v/>
      </c>
      <c r="Q7" t="str">
        <v/>
      </c>
      <c r="R7" t="str">
        <v/>
      </c>
      <c r="S7" t="str">
        <v/>
      </c>
      <c r="T7" t="str">
        <v>KA66311 H8 400</v>
      </c>
      <c r="U7">
        <v>210</v>
      </c>
      <c r="V7" t="str">
        <v/>
      </c>
      <c r="W7" t="str">
        <v/>
      </c>
      <c r="X7" t="str">
        <v/>
      </c>
      <c r="Y7" t="str">
        <v>KA66311 H8 401</v>
      </c>
      <c r="Z7">
        <v>210</v>
      </c>
      <c r="AA7" t="str">
        <v>high</v>
      </c>
      <c r="AB7" t="str">
        <v>Part No. column prints 'KA66311 H8 401', but the description text reads 'KA66311 H8 400/PANEL-FENDER,LH'. The two differ in the final digit.</v>
      </c>
      <c r="AC7" t="str">
        <v>PN DIFFERS</v>
      </c>
      <c r="AD7" t="str">
        <f>IF(OR(H7="",Y7=""),"",IF(UPPER(SUBSTITUTE(SUBSTITUTE(SUBSTITUTE(SUBSTITUTE(H7," ",""),"-",""),".",""),"/",""))=UPPER(SUBSTITUTE(SUBSTITUTE(SUBSTITUTE(SUBSTITUTE(Y7," ",""),"-",""),".",""),"/","")),"OK","DIFF"))</f>
        <v/>
      </c>
      <c r="AE7" t="str">
        <f>IF(OR(I7="",Z7=""),"",IF(ABS(I7-Z7)&lt;=0.01,"OK","DIFF"))</f>
        <v/>
      </c>
    </row>
    <row r="8">
      <c r="A8" t="str">
        <v>B01</v>
      </c>
      <c r="B8" t="str">
        <v>Random</v>
      </c>
      <c r="C8">
        <v>7</v>
      </c>
      <c r="D8" t="str">
        <v>PDF</v>
      </c>
      <c r="E8" t="str">
        <v>PANEL-FENDER,RH</v>
      </c>
      <c r="F8">
        <v>1</v>
      </c>
      <c r="G8">
        <v>210</v>
      </c>
      <c r="H8" t="str">
        <v/>
      </c>
      <c r="I8" t="str">
        <v/>
      </c>
      <c r="J8" t="str">
        <v/>
      </c>
      <c r="K8" t="str">
        <v/>
      </c>
      <c r="L8" t="str">
        <v/>
      </c>
      <c r="M8" t="str">
        <v/>
      </c>
      <c r="N8" t="str">
        <f>IF(H8="","",IF(UPPER(SUBSTITUTE(SUBSTITUTE(SUBSTITUTE(SUBSTITUTE(H8," ",""),"-",""),".",""),"/",""))=UPPER(SUBSTITUTE(SUBSTITUTE(SUBSTITUTE(SUBSTITUTE(T8," ",""),"-",""),".",""),"/","")),"OK","DIFF"))</f>
        <v/>
      </c>
      <c r="O8" t="str">
        <f>IF(I8="","",IF(ABS(I8-U8)&lt;=0.01,"OK","DIFF"))</f>
        <v/>
      </c>
      <c r="P8" t="str">
        <f>IF(OR(N8="DIFF",O8="DIFF"),"YES",IF(AND(N8="OK",O8="OK"),"NO",""))</f>
        <v/>
      </c>
      <c r="Q8" t="str">
        <v/>
      </c>
      <c r="R8" t="str">
        <v/>
      </c>
      <c r="S8" t="str">
        <v/>
      </c>
      <c r="T8" t="str">
        <v>KA66321 H8 401</v>
      </c>
      <c r="U8">
        <v>210</v>
      </c>
      <c r="V8" t="str">
        <v/>
      </c>
      <c r="W8" t="str">
        <v/>
      </c>
      <c r="X8" t="str">
        <v/>
      </c>
      <c r="Y8" t="str">
        <v>KA66321 H8 401</v>
      </c>
      <c r="Z8">
        <v>210</v>
      </c>
      <c r="AA8" t="str">
        <v>high</v>
      </c>
      <c r="AC8" t="str">
        <v>AGREE</v>
      </c>
      <c r="AD8" t="str">
        <f>IF(OR(H8="",Y8=""),"",IF(UPPER(SUBSTITUTE(SUBSTITUTE(SUBSTITUTE(SUBSTITUTE(H8," ",""),"-",""),".",""),"/",""))=UPPER(SUBSTITUTE(SUBSTITUTE(SUBSTITUTE(SUBSTITUTE(Y8," ",""),"-",""),".",""),"/","")),"OK","DIFF"))</f>
        <v/>
      </c>
      <c r="AE8" t="str">
        <f>IF(OR(I8="",Z8=""),"",IF(ABS(I8-Z8)&lt;=0.01,"OK","DIFF"))</f>
        <v/>
      </c>
    </row>
    <row r="9">
      <c r="A9" t="str">
        <v>B01</v>
      </c>
      <c r="B9" t="str">
        <v>Random</v>
      </c>
      <c r="C9">
        <v>8</v>
      </c>
      <c r="D9" t="str">
        <v>PDF</v>
      </c>
      <c r="E9" t="str">
        <v>GARNISH ASSY-FNDR SIDE,LH</v>
      </c>
      <c r="F9">
        <v>1</v>
      </c>
      <c r="G9">
        <v>35</v>
      </c>
      <c r="H9" t="str">
        <v/>
      </c>
      <c r="I9" t="str">
        <v/>
      </c>
      <c r="J9" t="str">
        <v/>
      </c>
      <c r="K9" t="str">
        <v/>
      </c>
      <c r="L9" t="str">
        <v/>
      </c>
      <c r="M9" t="str">
        <v/>
      </c>
      <c r="N9" t="str">
        <f>IF(H9="","",IF(UPPER(SUBSTITUTE(SUBSTITUTE(SUBSTITUTE(SUBSTITUTE(H9," ",""),"-",""),".",""),"/",""))=UPPER(SUBSTITUTE(SUBSTITUTE(SUBSTITUTE(SUBSTITUTE(T9," ",""),"-",""),".",""),"/","")),"OK","DIFF"))</f>
        <v/>
      </c>
      <c r="O9" t="str">
        <f>IF(I9="","",IF(ABS(I9-U9)&lt;=0.01,"OK","DIFF"))</f>
        <v/>
      </c>
      <c r="P9" t="str">
        <f>IF(OR(N9="DIFF",O9="DIFF"),"YES",IF(AND(N9="OK",O9="OK"),"NO",""))</f>
        <v/>
      </c>
      <c r="Q9" t="str">
        <v/>
      </c>
      <c r="R9" t="str">
        <v/>
      </c>
      <c r="S9" t="str">
        <v/>
      </c>
      <c r="T9" t="str">
        <v>KA87711 H8 400</v>
      </c>
      <c r="U9">
        <v>35</v>
      </c>
      <c r="V9" t="str">
        <v/>
      </c>
      <c r="W9" t="str">
        <v/>
      </c>
      <c r="X9" t="str">
        <v/>
      </c>
      <c r="Y9" t="str">
        <v>KA87711 H8 400</v>
      </c>
      <c r="Z9">
        <v>35</v>
      </c>
      <c r="AA9" t="str">
        <v>high</v>
      </c>
      <c r="AC9" t="str">
        <v>AGREE</v>
      </c>
      <c r="AD9" t="str">
        <f>IF(OR(H9="",Y9=""),"",IF(UPPER(SUBSTITUTE(SUBSTITUTE(SUBSTITUTE(SUBSTITUTE(H9," ",""),"-",""),".",""),"/",""))=UPPER(SUBSTITUTE(SUBSTITUTE(SUBSTITUTE(SUBSTITUTE(Y9," ",""),"-",""),".",""),"/","")),"OK","DIFF"))</f>
        <v/>
      </c>
      <c r="AE9" t="str">
        <f>IF(OR(I9="",Z9=""),"",IF(ABS(I9-Z9)&lt;=0.01,"OK","DIFF"))</f>
        <v/>
      </c>
    </row>
    <row r="10">
      <c r="A10" t="str">
        <v>B01</v>
      </c>
      <c r="B10" t="str">
        <v>Random</v>
      </c>
      <c r="C10">
        <v>9</v>
      </c>
      <c r="D10" t="str">
        <v>PDF</v>
      </c>
      <c r="E10" t="str">
        <v>GARNISH ASSY-FNDR SIDE,RH</v>
      </c>
      <c r="F10">
        <v>1</v>
      </c>
      <c r="G10">
        <v>35</v>
      </c>
      <c r="H10" t="str">
        <v/>
      </c>
      <c r="I10" t="str">
        <v/>
      </c>
      <c r="J10" t="str">
        <v/>
      </c>
      <c r="K10" t="str">
        <v/>
      </c>
      <c r="L10" t="str">
        <v/>
      </c>
      <c r="M10" t="str">
        <v/>
      </c>
      <c r="N10" t="str">
        <f>IF(H10="","",IF(UPPER(SUBSTITUTE(SUBSTITUTE(SUBSTITUTE(SUBSTITUTE(H10," ",""),"-",""),".",""),"/",""))=UPPER(SUBSTITUTE(SUBSTITUTE(SUBSTITUTE(SUBSTITUTE(T10," ",""),"-",""),".",""),"/","")),"OK","DIFF"))</f>
        <v/>
      </c>
      <c r="O10" t="str">
        <f>IF(I10="","",IF(ABS(I10-U10)&lt;=0.01,"OK","DIFF"))</f>
        <v/>
      </c>
      <c r="P10" t="str">
        <f>IF(OR(N10="DIFF",O10="DIFF"),"YES",IF(AND(N10="OK",O10="OK"),"NO",""))</f>
        <v/>
      </c>
      <c r="Q10" t="str">
        <v/>
      </c>
      <c r="R10" t="str">
        <v/>
      </c>
      <c r="S10" t="str">
        <v/>
      </c>
      <c r="T10" t="str">
        <v>KA87712 H8 400</v>
      </c>
      <c r="U10">
        <v>35</v>
      </c>
      <c r="V10" t="str">
        <v/>
      </c>
      <c r="W10" t="str">
        <v/>
      </c>
      <c r="X10" t="str">
        <v/>
      </c>
      <c r="Y10" t="str">
        <v>KA87712 H8 400</v>
      </c>
      <c r="Z10">
        <v>35</v>
      </c>
      <c r="AA10" t="str">
        <v>high</v>
      </c>
      <c r="AC10" t="str">
        <v>AGREE</v>
      </c>
      <c r="AD10" t="str">
        <f>IF(OR(H10="",Y10=""),"",IF(UPPER(SUBSTITUTE(SUBSTITUTE(SUBSTITUTE(SUBSTITUTE(H10," ",""),"-",""),".",""),"/",""))=UPPER(SUBSTITUTE(SUBSTITUTE(SUBSTITUTE(SUBSTITUTE(Y10," ",""),"-",""),".",""),"/","")),"OK","DIFF"))</f>
        <v/>
      </c>
      <c r="AE10" t="str">
        <f>IF(OR(I10="",Z10=""),"",IF(ABS(I10-Z10)&lt;=0.01,"OK","DIFF"))</f>
        <v/>
      </c>
    </row>
    <row r="11">
      <c r="A11" t="str">
        <v>B01</v>
      </c>
      <c r="B11" t="str">
        <v>Random</v>
      </c>
      <c r="C11">
        <v>10</v>
      </c>
      <c r="D11" t="str">
        <v>PDF</v>
      </c>
      <c r="E11" t="str">
        <v>GUARD ASSY-FRONT WHEEL,RH</v>
      </c>
      <c r="F11">
        <v>1</v>
      </c>
      <c r="G11">
        <v>40</v>
      </c>
      <c r="H11" t="str">
        <v/>
      </c>
      <c r="I11" t="str">
        <v/>
      </c>
      <c r="J11" t="str">
        <v/>
      </c>
      <c r="K11" t="str">
        <v/>
      </c>
      <c r="L11" t="str">
        <v/>
      </c>
      <c r="M11" t="str">
        <v/>
      </c>
      <c r="N11" t="str">
        <f>IF(H11="","",IF(UPPER(SUBSTITUTE(SUBSTITUTE(SUBSTITUTE(SUBSTITUTE(H11," ",""),"-",""),".",""),"/",""))=UPPER(SUBSTITUTE(SUBSTITUTE(SUBSTITUTE(SUBSTITUTE(T11," ",""),"-",""),".",""),"/","")),"OK","DIFF"))</f>
        <v/>
      </c>
      <c r="O11" t="str">
        <f>IF(I11="","",IF(ABS(I11-U11)&lt;=0.01,"OK","DIFF"))</f>
        <v/>
      </c>
      <c r="P11" t="str">
        <f>IF(OR(N11="DIFF",O11="DIFF"),"YES",IF(AND(N11="OK",O11="OK"),"NO",""))</f>
        <v/>
      </c>
      <c r="Q11" t="str">
        <v/>
      </c>
      <c r="R11" t="str">
        <v/>
      </c>
      <c r="S11" t="str">
        <v/>
      </c>
      <c r="T11" t="str">
        <v>KAB6812 H8 400</v>
      </c>
      <c r="U11">
        <v>40</v>
      </c>
      <c r="V11" t="str">
        <v/>
      </c>
      <c r="W11" t="str">
        <v/>
      </c>
      <c r="X11" t="str">
        <v/>
      </c>
      <c r="Y11" t="str">
        <v>KA86812 H8 400</v>
      </c>
      <c r="Z11">
        <v>40</v>
      </c>
      <c r="AA11" t="str">
        <v>high</v>
      </c>
      <c r="AC11" t="str">
        <v>PN DIFFERS</v>
      </c>
      <c r="AD11" t="str">
        <f>IF(OR(H11="",Y11=""),"",IF(UPPER(SUBSTITUTE(SUBSTITUTE(SUBSTITUTE(SUBSTITUTE(H11," ",""),"-",""),".",""),"/",""))=UPPER(SUBSTITUTE(SUBSTITUTE(SUBSTITUTE(SUBSTITUTE(Y11," ",""),"-",""),".",""),"/","")),"OK","DIFF"))</f>
        <v/>
      </c>
      <c r="AE11" t="str">
        <f>IF(OR(I11="",Z11=""),"",IF(ABS(I11-Z11)&lt;=0.01,"OK","DIFF"))</f>
        <v/>
      </c>
    </row>
    <row r="12">
      <c r="A12" t="str">
        <v>B02</v>
      </c>
      <c r="B12" t="str">
        <v>Random</v>
      </c>
      <c r="C12">
        <v>1</v>
      </c>
      <c r="D12" t="str">
        <v>PDF</v>
      </c>
      <c r="E12" t="str">
        <v>FRT HEAD LAMP LH 14" ( ASSY ) 2.0</v>
      </c>
      <c r="F12">
        <v>1</v>
      </c>
      <c r="G12">
        <v>1480</v>
      </c>
      <c r="H12" t="str">
        <v/>
      </c>
      <c r="I12" t="str">
        <v/>
      </c>
      <c r="J12" t="str">
        <v/>
      </c>
      <c r="K12" t="str">
        <v/>
      </c>
      <c r="L12" t="str">
        <v/>
      </c>
      <c r="M12" t="str">
        <v/>
      </c>
      <c r="N12" t="str">
        <f>IF(H12="","",IF(UPPER(SUBSTITUTE(SUBSTITUTE(SUBSTITUTE(SUBSTITUTE(H12," ",""),"-",""),".",""),"/",""))=UPPER(SUBSTITUTE(SUBSTITUTE(SUBSTITUTE(SUBSTITUTE(T12," ",""),"-",""),".",""),"/","")),"OK","DIFF"))</f>
        <v/>
      </c>
      <c r="O12" t="str">
        <f>IF(I12="","",IF(ABS(I12-U12)&lt;=0.01,"OK","DIFF"))</f>
        <v/>
      </c>
      <c r="P12" t="str">
        <f>IF(OR(N12="DIFF",O12="DIFF"),"YES",IF(AND(N12="OK",O12="OK"),"NO",""))</f>
        <v/>
      </c>
      <c r="Q12" t="str">
        <v/>
      </c>
      <c r="R12" t="str">
        <v/>
      </c>
      <c r="S12" t="str">
        <v/>
      </c>
      <c r="T12" t="str">
        <v>N26060-4EA0B</v>
      </c>
      <c r="U12">
        <v>1480</v>
      </c>
      <c r="V12" t="str">
        <v/>
      </c>
      <c r="W12" t="str">
        <v/>
      </c>
      <c r="X12" t="str">
        <v/>
      </c>
      <c r="Y12" t="str">
        <v>N26060-4EA0B</v>
      </c>
      <c r="Z12">
        <v>1480</v>
      </c>
      <c r="AA12" t="str">
        <v>high</v>
      </c>
      <c r="AB12" t="str">
        <v>The line below the stock ID reads 'J11 2.0'. It looks like a model/engine reference, so it is not included in the part number. The PDF also has three other invoices: JAE AR202510-00168, JAE AR202510-00165 and LESUN LLI0328278. Their lines are not listed as missed because they belong to separate bills.</v>
      </c>
      <c r="AC12" t="str">
        <v>AGREE</v>
      </c>
      <c r="AD12" t="str">
        <f>IF(OR(H12="",Y12=""),"",IF(UPPER(SUBSTITUTE(SUBSTITUTE(SUBSTITUTE(SUBSTITUTE(H12," ",""),"-",""),".",""),"/",""))=UPPER(SUBSTITUTE(SUBSTITUTE(SUBSTITUTE(SUBSTITUTE(Y12," ",""),"-",""),".",""),"/","")),"OK","DIFF"))</f>
        <v/>
      </c>
      <c r="AE12" t="str">
        <f>IF(OR(I12="",Z12=""),"",IF(ABS(I12-Z12)&lt;=0.01,"OK","DIFF"))</f>
        <v/>
      </c>
    </row>
    <row r="13">
      <c r="A13" t="str">
        <v>B03</v>
      </c>
      <c r="B13" t="str">
        <v>Random</v>
      </c>
      <c r="C13">
        <v>1</v>
      </c>
      <c r="D13" t="str">
        <v>PDF</v>
      </c>
      <c r="E13" t="str">
        <v>FRONT T-BADGE, SATIN CHROMING</v>
      </c>
      <c r="F13">
        <v>1</v>
      </c>
      <c r="G13">
        <v>41.38</v>
      </c>
      <c r="H13" t="str">
        <v/>
      </c>
      <c r="I13" t="str">
        <v/>
      </c>
      <c r="J13" t="str">
        <v/>
      </c>
      <c r="K13" t="str">
        <v/>
      </c>
      <c r="L13" t="str">
        <v/>
      </c>
      <c r="M13" t="str">
        <v/>
      </c>
      <c r="N13" t="str">
        <f>IF(H13="","",IF(UPPER(SUBSTITUTE(SUBSTITUTE(SUBSTITUTE(SUBSTITUTE(H13," ",""),"-",""),".",""),"/",""))=UPPER(SUBSTITUTE(SUBSTITUTE(SUBSTITUTE(SUBSTITUTE(T13," ",""),"-",""),".",""),"/","")),"OK","DIFF"))</f>
        <v/>
      </c>
      <c r="O13" t="str">
        <f>IF(I13="","",IF(ABS(I13-U13)&lt;=0.01,"OK","DIFF"))</f>
        <v/>
      </c>
      <c r="P13" t="str">
        <f>IF(OR(N13="DIFF",O13="DIFF"),"YES",IF(AND(N13="OK",O13="OK"),"NO",""))</f>
        <v/>
      </c>
      <c r="Q13" t="str">
        <v/>
      </c>
      <c r="R13" t="str">
        <v/>
      </c>
      <c r="S13" t="str">
        <v/>
      </c>
      <c r="T13" t="str">
        <v>1694511-00-C</v>
      </c>
      <c r="U13">
        <v>41.38</v>
      </c>
      <c r="V13" t="str">
        <v/>
      </c>
      <c r="W13" t="str">
        <v/>
      </c>
      <c r="X13" t="str">
        <v/>
      </c>
      <c r="Y13" t="str">
        <v>1694511-00-C</v>
      </c>
      <c r="Z13">
        <v>41.38</v>
      </c>
      <c r="AA13" t="str">
        <v>high</v>
      </c>
      <c r="AC13" t="str">
        <v>AGREE</v>
      </c>
      <c r="AD13" t="str">
        <f>IF(OR(H13="",Y13=""),"",IF(UPPER(SUBSTITUTE(SUBSTITUTE(SUBSTITUTE(SUBSTITUTE(H13," ",""),"-",""),".",""),"/",""))=UPPER(SUBSTITUTE(SUBSTITUTE(SUBSTITUTE(SUBSTITUTE(Y13," ",""),"-",""),".",""),"/","")),"OK","DIFF"))</f>
        <v/>
      </c>
      <c r="AE13" t="str">
        <f>IF(OR(I13="",Z13=""),"",IF(ABS(I13-Z13)&lt;=0.01,"OK","DIFF"))</f>
        <v/>
      </c>
    </row>
    <row r="14">
      <c r="A14" t="str">
        <v>B03</v>
      </c>
      <c r="B14" t="str">
        <v>Random</v>
      </c>
      <c r="C14">
        <v>2</v>
      </c>
      <c r="D14" t="str">
        <v>PDF</v>
      </c>
      <c r="E14" t="str">
        <v>TIE ROD OUTER ASSY, EA</v>
      </c>
      <c r="F14">
        <v>1</v>
      </c>
      <c r="G14">
        <v>121.49</v>
      </c>
      <c r="H14" t="str">
        <v/>
      </c>
      <c r="I14" t="str">
        <v/>
      </c>
      <c r="J14" t="str">
        <v/>
      </c>
      <c r="K14" t="str">
        <v/>
      </c>
      <c r="L14" t="str">
        <v/>
      </c>
      <c r="M14" t="str">
        <v/>
      </c>
      <c r="N14" t="str">
        <f>IF(H14="","",IF(UPPER(SUBSTITUTE(SUBSTITUTE(SUBSTITUTE(SUBSTITUTE(H14," ",""),"-",""),".",""),"/",""))=UPPER(SUBSTITUTE(SUBSTITUTE(SUBSTITUTE(SUBSTITUTE(T14," ",""),"-",""),".",""),"/","")),"OK","DIFF"))</f>
        <v/>
      </c>
      <c r="O14" t="str">
        <f>IF(I14="","",IF(ABS(I14-U14)&lt;=0.01,"OK","DIFF"))</f>
        <v/>
      </c>
      <c r="P14" t="str">
        <f>IF(OR(N14="DIFF",O14="DIFF"),"YES",IF(AND(N14="OK",O14="OK"),"NO",""))</f>
        <v/>
      </c>
      <c r="Q14" t="str">
        <v/>
      </c>
      <c r="R14" t="str">
        <v>PN differs by one look-alike char</v>
      </c>
      <c r="S14" t="str">
        <v>yes</v>
      </c>
      <c r="T14" t="str">
        <v>1044841-00-E</v>
      </c>
      <c r="U14">
        <v>121.49</v>
      </c>
      <c r="V14" t="str">
        <v/>
      </c>
      <c r="W14" t="str">
        <v/>
      </c>
      <c r="X14" t="str">
        <v/>
      </c>
      <c r="Y14" t="str">
        <v>1044841-00-E</v>
      </c>
      <c r="Z14">
        <v>121.49</v>
      </c>
      <c r="AA14" t="str">
        <v>high</v>
      </c>
      <c r="AC14" t="str">
        <v>AGREE</v>
      </c>
      <c r="AD14" t="str">
        <f>IF(OR(H14="",Y14=""),"",IF(UPPER(SUBSTITUTE(SUBSTITUTE(SUBSTITUTE(SUBSTITUTE(H14," ",""),"-",""),".",""),"/",""))=UPPER(SUBSTITUTE(SUBSTITUTE(SUBSTITUTE(SUBSTITUTE(Y14," ",""),"-",""),".",""),"/","")),"OK","DIFF"))</f>
        <v/>
      </c>
      <c r="AE14" t="str">
        <f>IF(OR(I14="",Z14=""),"",IF(ABS(I14-Z14)&lt;=0.01,"OK","DIFF"))</f>
        <v/>
      </c>
    </row>
    <row r="15">
      <c r="A15" t="str">
        <v>B03</v>
      </c>
      <c r="B15" t="str">
        <v>Random</v>
      </c>
      <c r="C15">
        <v>3</v>
      </c>
      <c r="D15" t="str">
        <v>PDF</v>
      </c>
      <c r="E15" t="str">
        <v>FR LWR LAT</v>
      </c>
      <c r="F15">
        <v>1</v>
      </c>
      <c r="G15">
        <v>218.65</v>
      </c>
      <c r="H15" t="str">
        <v/>
      </c>
      <c r="I15" t="str">
        <v/>
      </c>
      <c r="J15" t="str">
        <v/>
      </c>
      <c r="K15" t="str">
        <v/>
      </c>
      <c r="L15" t="str">
        <v/>
      </c>
      <c r="M15" t="str">
        <v/>
      </c>
      <c r="N15" t="str">
        <f>IF(H15="","",IF(UPPER(SUBSTITUTE(SUBSTITUTE(SUBSTITUTE(SUBSTITUTE(H15," ",""),"-",""),".",""),"/",""))=UPPER(SUBSTITUTE(SUBSTITUTE(SUBSTITUTE(SUBSTITUTE(T15," ",""),"-",""),".",""),"/","")),"OK","DIFF"))</f>
        <v/>
      </c>
      <c r="O15" t="str">
        <f>IF(I15="","",IF(ABS(I15-U15)&lt;=0.01,"OK","DIFF"))</f>
        <v/>
      </c>
      <c r="P15" t="str">
        <f>IF(OR(N15="DIFF",O15="DIFF"),"YES",IF(AND(N15="OK",O15="OK"),"NO",""))</f>
        <v/>
      </c>
      <c r="Q15" t="str">
        <v/>
      </c>
      <c r="R15" t="str">
        <v/>
      </c>
      <c r="S15" t="str">
        <v/>
      </c>
      <c r="T15" t="str">
        <v>1244341-00-B</v>
      </c>
      <c r="U15">
        <v>218.65</v>
      </c>
      <c r="V15" t="str">
        <v/>
      </c>
      <c r="W15" t="str">
        <v/>
      </c>
      <c r="X15" t="str">
        <v/>
      </c>
      <c r="Y15" t="str">
        <v>1044341-00-B</v>
      </c>
      <c r="Z15">
        <v>218.65</v>
      </c>
      <c r="AA15" t="str">
        <v>low</v>
      </c>
      <c r="AB15" t="str">
        <v>The row is cut off at the bottom of the screenshot, so only the top half of the characters is visible. The part number and price are uncertain. Price may read SGD218.65 but cannot be confirmed. The description is also truncated (FR LWR LAT...).</v>
      </c>
      <c r="AC15" t="str">
        <v>PN DIFFERS</v>
      </c>
      <c r="AD15" t="str">
        <f>IF(OR(H15="",Y15=""),"",IF(UPPER(SUBSTITUTE(SUBSTITUTE(SUBSTITUTE(SUBSTITUTE(H15," ",""),"-",""),".",""),"/",""))=UPPER(SUBSTITUTE(SUBSTITUTE(SUBSTITUTE(SUBSTITUTE(Y15," ",""),"-",""),".",""),"/","")),"OK","DIFF"))</f>
        <v/>
      </c>
      <c r="AE15" t="str">
        <f>IF(OR(I15="",Z15=""),"",IF(ABS(I15-Z15)&lt;=0.01,"OK","DIFF"))</f>
        <v/>
      </c>
    </row>
    <row r="16">
      <c r="A16" t="str">
        <v>B04</v>
      </c>
      <c r="B16" t="str">
        <v>Random</v>
      </c>
      <c r="C16">
        <v>1</v>
      </c>
      <c r="D16" t="str">
        <v>PDF</v>
      </c>
      <c r="E16" t="str">
        <v>RADIATOR</v>
      </c>
      <c r="F16">
        <v>1</v>
      </c>
      <c r="G16">
        <v>3853</v>
      </c>
      <c r="H16" t="str">
        <v/>
      </c>
      <c r="I16" t="str">
        <v/>
      </c>
      <c r="J16" t="str">
        <v/>
      </c>
      <c r="K16" t="str">
        <v/>
      </c>
      <c r="L16" t="str">
        <v/>
      </c>
      <c r="M16" t="str">
        <v/>
      </c>
      <c r="N16" t="str">
        <f>IF(H16="","",IF(UPPER(SUBSTITUTE(SUBSTITUTE(SUBSTITUTE(SUBSTITUTE(H16," ",""),"-",""),".",""),"/",""))=UPPER(SUBSTITUTE(SUBSTITUTE(SUBSTITUTE(SUBSTITUTE(T16," ",""),"-",""),".",""),"/","")),"OK","DIFF"))</f>
        <v/>
      </c>
      <c r="O16" t="str">
        <f>IF(I16="","",IF(ABS(I16-U16)&lt;=0.01,"OK","DIFF"))</f>
        <v/>
      </c>
      <c r="P16" t="str">
        <f>IF(OR(N16="DIFF",O16="DIFF"),"YES",IF(AND(N16="OK",O16="OK"),"NO",""))</f>
        <v/>
      </c>
      <c r="Q16" t="str">
        <v/>
      </c>
      <c r="R16" t="str">
        <v/>
      </c>
      <c r="S16" t="str">
        <v/>
      </c>
      <c r="T16" t="str">
        <v>1769999</v>
      </c>
      <c r="U16">
        <v>3853</v>
      </c>
      <c r="V16" t="str">
        <v/>
      </c>
      <c r="W16" t="str">
        <v/>
      </c>
      <c r="X16" t="str">
        <v/>
      </c>
      <c r="Y16" t="str">
        <v>1769999</v>
      </c>
      <c r="Z16">
        <v>3853</v>
      </c>
      <c r="AA16" t="str">
        <v>high</v>
      </c>
      <c r="AB16" t="str">
        <v>Header check: the rendered page shows 'Tax Invoice 151248' dated 30/7/2025, but the text layer reads 'Quotation 151248' dated 11/11/2025, and page 2 asks to 'APPROVE THE QUOTATION'. Please verify the document type and date. No parts-only subtotal is printed. The printed Net/Intermediate Job Sum of 23,561.68 includes 1,500.00 repair labour; the parts lines sum to 22,061.68.</v>
      </c>
      <c r="AC16" t="str">
        <v>AGREE</v>
      </c>
      <c r="AD16" t="str">
        <f>IF(OR(H16="",Y16=""),"",IF(UPPER(SUBSTITUTE(SUBSTITUTE(SUBSTITUTE(SUBSTITUTE(H16," ",""),"-",""),".",""),"/",""))=UPPER(SUBSTITUTE(SUBSTITUTE(SUBSTITUTE(SUBSTITUTE(Y16," ",""),"-",""),".",""),"/","")),"OK","DIFF"))</f>
        <v/>
      </c>
      <c r="AE16" t="str">
        <f>IF(OR(I16="",Z16=""),"",IF(ABS(I16-Z16)&lt;=0.01,"OK","DIFF"))</f>
        <v/>
      </c>
    </row>
    <row r="17">
      <c r="A17" t="str">
        <v>B04</v>
      </c>
      <c r="B17" t="str">
        <v>Random</v>
      </c>
      <c r="C17">
        <v>2</v>
      </c>
      <c r="D17" t="str">
        <v>PDF</v>
      </c>
      <c r="E17" t="str">
        <v>FRAME</v>
      </c>
      <c r="F17">
        <v>1</v>
      </c>
      <c r="G17">
        <v>2825</v>
      </c>
      <c r="H17" t="str">
        <v/>
      </c>
      <c r="I17" t="str">
        <v/>
      </c>
      <c r="J17" t="str">
        <v/>
      </c>
      <c r="K17" t="str">
        <v/>
      </c>
      <c r="L17" t="str">
        <v/>
      </c>
      <c r="M17" t="str">
        <v/>
      </c>
      <c r="N17" t="str">
        <f>IF(H17="","",IF(UPPER(SUBSTITUTE(SUBSTITUTE(SUBSTITUTE(SUBSTITUTE(H17," ",""),"-",""),".",""),"/",""))=UPPER(SUBSTITUTE(SUBSTITUTE(SUBSTITUTE(SUBSTITUTE(T17," ",""),"-",""),".",""),"/","")),"OK","DIFF"))</f>
        <v/>
      </c>
      <c r="O17" t="str">
        <f>IF(I17="","",IF(ABS(I17-U17)&lt;=0.01,"OK","DIFF"))</f>
        <v/>
      </c>
      <c r="P17" t="str">
        <f>IF(OR(N17="DIFF",O17="DIFF"),"YES",IF(AND(N17="OK",O17="OK"),"NO",""))</f>
        <v/>
      </c>
      <c r="Q17" t="str">
        <v/>
      </c>
      <c r="R17" t="str">
        <v/>
      </c>
      <c r="S17" t="str">
        <v/>
      </c>
      <c r="T17" t="str">
        <v>2121771</v>
      </c>
      <c r="U17">
        <v>2825</v>
      </c>
      <c r="V17" t="str">
        <v/>
      </c>
      <c r="W17" t="str">
        <v/>
      </c>
      <c r="X17" t="str">
        <v/>
      </c>
      <c r="Y17" t="str">
        <v>2121771</v>
      </c>
      <c r="Z17">
        <v>2825</v>
      </c>
      <c r="AA17" t="str">
        <v>high</v>
      </c>
      <c r="AC17" t="str">
        <v>AGREE</v>
      </c>
      <c r="AD17" t="str">
        <f>IF(OR(H17="",Y17=""),"",IF(UPPER(SUBSTITUTE(SUBSTITUTE(SUBSTITUTE(SUBSTITUTE(H17," ",""),"-",""),".",""),"/",""))=UPPER(SUBSTITUTE(SUBSTITUTE(SUBSTITUTE(SUBSTITUTE(Y17," ",""),"-",""),".",""),"/","")),"OK","DIFF"))</f>
        <v/>
      </c>
      <c r="AE17" t="str">
        <f>IF(OR(I17="",Z17=""),"",IF(ABS(I17-Z17)&lt;=0.01,"OK","DIFF"))</f>
        <v/>
      </c>
    </row>
    <row r="18">
      <c r="A18" t="str">
        <v>B04</v>
      </c>
      <c r="B18" t="str">
        <v>Random</v>
      </c>
      <c r="C18">
        <v>3</v>
      </c>
      <c r="D18" t="str">
        <v>PDF</v>
      </c>
      <c r="E18" t="str">
        <v>CHARGE AIR COOLER</v>
      </c>
      <c r="F18">
        <v>1</v>
      </c>
      <c r="G18">
        <v>4670</v>
      </c>
      <c r="H18" t="str">
        <v/>
      </c>
      <c r="I18" t="str">
        <v/>
      </c>
      <c r="J18" t="str">
        <v/>
      </c>
      <c r="K18" t="str">
        <v/>
      </c>
      <c r="L18" t="str">
        <v/>
      </c>
      <c r="M18" t="str">
        <v/>
      </c>
      <c r="N18" t="str">
        <f>IF(H18="","",IF(UPPER(SUBSTITUTE(SUBSTITUTE(SUBSTITUTE(SUBSTITUTE(H18," ",""),"-",""),".",""),"/",""))=UPPER(SUBSTITUTE(SUBSTITUTE(SUBSTITUTE(SUBSTITUTE(T18," ",""),"-",""),".",""),"/","")),"OK","DIFF"))</f>
        <v/>
      </c>
      <c r="O18" t="str">
        <f>IF(I18="","",IF(ABS(I18-U18)&lt;=0.01,"OK","DIFF"))</f>
        <v/>
      </c>
      <c r="P18" t="str">
        <f>IF(OR(N18="DIFF",O18="DIFF"),"YES",IF(AND(N18="OK",O18="OK"),"NO",""))</f>
        <v/>
      </c>
      <c r="Q18" t="str">
        <v/>
      </c>
      <c r="R18" t="str">
        <v/>
      </c>
      <c r="S18" t="str">
        <v/>
      </c>
      <c r="T18" t="str">
        <v>1871265</v>
      </c>
      <c r="U18">
        <v>4670</v>
      </c>
      <c r="V18" t="str">
        <v/>
      </c>
      <c r="W18" t="str">
        <v/>
      </c>
      <c r="X18" t="str">
        <v/>
      </c>
      <c r="Y18" t="str">
        <v>1871265</v>
      </c>
      <c r="Z18">
        <v>4670</v>
      </c>
      <c r="AA18" t="str">
        <v>high</v>
      </c>
      <c r="AC18" t="str">
        <v>AGREE</v>
      </c>
      <c r="AD18" t="str">
        <f>IF(OR(H18="",Y18=""),"",IF(UPPER(SUBSTITUTE(SUBSTITUTE(SUBSTITUTE(SUBSTITUTE(H18," ",""),"-",""),".",""),"/",""))=UPPER(SUBSTITUTE(SUBSTITUTE(SUBSTITUTE(SUBSTITUTE(Y18," ",""),"-",""),".",""),"/","")),"OK","DIFF"))</f>
        <v/>
      </c>
      <c r="AE18" t="str">
        <f>IF(OR(I18="",Z18=""),"",IF(ABS(I18-Z18)&lt;=0.01,"OK","DIFF"))</f>
        <v/>
      </c>
    </row>
    <row r="19">
      <c r="A19" t="str">
        <v>B04</v>
      </c>
      <c r="B19" t="str">
        <v>Random</v>
      </c>
      <c r="C19">
        <v>4</v>
      </c>
      <c r="D19" t="str">
        <v>PDF</v>
      </c>
      <c r="E19" t="str">
        <v>FAN COVER</v>
      </c>
      <c r="F19">
        <v>1</v>
      </c>
      <c r="G19">
        <v>1358</v>
      </c>
      <c r="H19" t="str">
        <v/>
      </c>
      <c r="I19" t="str">
        <v/>
      </c>
      <c r="J19" t="str">
        <v/>
      </c>
      <c r="K19" t="str">
        <v/>
      </c>
      <c r="L19" t="str">
        <v/>
      </c>
      <c r="M19" t="str">
        <v/>
      </c>
      <c r="N19" t="str">
        <f>IF(H19="","",IF(UPPER(SUBSTITUTE(SUBSTITUTE(SUBSTITUTE(SUBSTITUTE(H19," ",""),"-",""),".",""),"/",""))=UPPER(SUBSTITUTE(SUBSTITUTE(SUBSTITUTE(SUBSTITUTE(T19," ",""),"-",""),".",""),"/","")),"OK","DIFF"))</f>
        <v/>
      </c>
      <c r="O19" t="str">
        <f>IF(I19="","",IF(ABS(I19-U19)&lt;=0.01,"OK","DIFF"))</f>
        <v/>
      </c>
      <c r="P19" t="str">
        <f>IF(OR(N19="DIFF",O19="DIFF"),"YES",IF(AND(N19="OK",O19="OK"),"NO",""))</f>
        <v/>
      </c>
      <c r="Q19" t="str">
        <v/>
      </c>
      <c r="R19" t="str">
        <v/>
      </c>
      <c r="S19" t="str">
        <v/>
      </c>
      <c r="T19" t="str">
        <v>2004491</v>
      </c>
      <c r="U19">
        <v>1358</v>
      </c>
      <c r="V19" t="str">
        <v/>
      </c>
      <c r="W19" t="str">
        <v/>
      </c>
      <c r="X19" t="str">
        <v/>
      </c>
      <c r="Y19" t="str">
        <v>2004491</v>
      </c>
      <c r="Z19">
        <v>1358</v>
      </c>
      <c r="AA19" t="str">
        <v>high</v>
      </c>
      <c r="AC19" t="str">
        <v>AGREE</v>
      </c>
      <c r="AD19" t="str">
        <f>IF(OR(H19="",Y19=""),"",IF(UPPER(SUBSTITUTE(SUBSTITUTE(SUBSTITUTE(SUBSTITUTE(H19," ",""),"-",""),".",""),"/",""))=UPPER(SUBSTITUTE(SUBSTITUTE(SUBSTITUTE(SUBSTITUTE(Y19," ",""),"-",""),".",""),"/","")),"OK","DIFF"))</f>
        <v/>
      </c>
      <c r="AE19" t="str">
        <f>IF(OR(I19="",Z19=""),"",IF(ABS(I19-Z19)&lt;=0.01,"OK","DIFF"))</f>
        <v/>
      </c>
    </row>
    <row r="20">
      <c r="A20" t="str">
        <v>B04</v>
      </c>
      <c r="B20" t="str">
        <v>Random</v>
      </c>
      <c r="C20">
        <v>5</v>
      </c>
      <c r="D20" t="str">
        <v>PDF</v>
      </c>
      <c r="E20" t="str">
        <v>HOSE</v>
      </c>
      <c r="F20">
        <v>1</v>
      </c>
      <c r="G20">
        <v>224</v>
      </c>
      <c r="H20" t="str">
        <v/>
      </c>
      <c r="I20" t="str">
        <v/>
      </c>
      <c r="J20" t="str">
        <v/>
      </c>
      <c r="K20" t="str">
        <v/>
      </c>
      <c r="L20" t="str">
        <v/>
      </c>
      <c r="M20" t="str">
        <v/>
      </c>
      <c r="N20" t="str">
        <f>IF(H20="","",IF(UPPER(SUBSTITUTE(SUBSTITUTE(SUBSTITUTE(SUBSTITUTE(H20," ",""),"-",""),".",""),"/",""))=UPPER(SUBSTITUTE(SUBSTITUTE(SUBSTITUTE(SUBSTITUTE(T20," ",""),"-",""),".",""),"/","")),"OK","DIFF"))</f>
        <v/>
      </c>
      <c r="O20" t="str">
        <f>IF(I20="","",IF(ABS(I20-U20)&lt;=0.01,"OK","DIFF"))</f>
        <v/>
      </c>
      <c r="P20" t="str">
        <f>IF(OR(N20="DIFF",O20="DIFF"),"YES",IF(AND(N20="OK",O20="OK"),"NO",""))</f>
        <v/>
      </c>
      <c r="Q20" t="str">
        <v/>
      </c>
      <c r="R20" t="str">
        <v/>
      </c>
      <c r="S20" t="str">
        <v/>
      </c>
      <c r="T20" t="str">
        <v>2064249</v>
      </c>
      <c r="U20">
        <v>224</v>
      </c>
      <c r="V20" t="str">
        <v/>
      </c>
      <c r="W20" t="str">
        <v/>
      </c>
      <c r="X20" t="str">
        <v/>
      </c>
      <c r="Y20" t="str">
        <v>2064249</v>
      </c>
      <c r="Z20">
        <v>224</v>
      </c>
      <c r="AA20" t="str">
        <v>high</v>
      </c>
      <c r="AC20" t="str">
        <v>AGREE</v>
      </c>
      <c r="AD20" t="str">
        <f>IF(OR(H20="",Y20=""),"",IF(UPPER(SUBSTITUTE(SUBSTITUTE(SUBSTITUTE(SUBSTITUTE(H20," ",""),"-",""),".",""),"/",""))=UPPER(SUBSTITUTE(SUBSTITUTE(SUBSTITUTE(SUBSTITUTE(Y20," ",""),"-",""),".",""),"/","")),"OK","DIFF"))</f>
        <v/>
      </c>
      <c r="AE20" t="str">
        <f>IF(OR(I20="",Z20=""),"",IF(ABS(I20-Z20)&lt;=0.01,"OK","DIFF"))</f>
        <v/>
      </c>
    </row>
    <row r="21">
      <c r="A21" t="str">
        <v>B04</v>
      </c>
      <c r="B21" t="str">
        <v>Random</v>
      </c>
      <c r="C21">
        <v>6</v>
      </c>
      <c r="D21" t="str">
        <v>PDF</v>
      </c>
      <c r="E21" t="str">
        <v>VIBRATION INSULATOR</v>
      </c>
      <c r="F21">
        <v>4</v>
      </c>
      <c r="G21">
        <v>514</v>
      </c>
      <c r="H21" t="str">
        <v/>
      </c>
      <c r="I21" t="str">
        <v/>
      </c>
      <c r="J21" t="str">
        <v/>
      </c>
      <c r="K21" t="str">
        <v/>
      </c>
      <c r="L21" t="str">
        <v/>
      </c>
      <c r="M21" t="str">
        <v/>
      </c>
      <c r="N21" t="str">
        <f>IF(H21="","",IF(UPPER(SUBSTITUTE(SUBSTITUTE(SUBSTITUTE(SUBSTITUTE(H21," ",""),"-",""),".",""),"/",""))=UPPER(SUBSTITUTE(SUBSTITUTE(SUBSTITUTE(SUBSTITUTE(T21," ",""),"-",""),".",""),"/","")),"OK","DIFF"))</f>
        <v/>
      </c>
      <c r="O21" t="str">
        <f>IF(I21="","",IF(ABS(I21-U21)&lt;=0.01,"OK","DIFF"))</f>
        <v/>
      </c>
      <c r="P21" t="str">
        <f>IF(OR(N21="DIFF",O21="DIFF"),"YES",IF(AND(N21="OK",O21="OK"),"NO",""))</f>
        <v/>
      </c>
      <c r="Q21" t="str">
        <v/>
      </c>
      <c r="R21" t="str">
        <v/>
      </c>
      <c r="S21" t="str">
        <v/>
      </c>
      <c r="T21" t="str">
        <v>1363634</v>
      </c>
      <c r="U21">
        <v>128.5</v>
      </c>
      <c r="V21" t="str">
        <v/>
      </c>
      <c r="W21" t="str">
        <v/>
      </c>
      <c r="X21" t="str">
        <v/>
      </c>
      <c r="Y21" t="str">
        <v>1363634</v>
      </c>
      <c r="Z21">
        <v>128.5</v>
      </c>
      <c r="AA21" t="str">
        <v>high</v>
      </c>
      <c r="AC21" t="str">
        <v>AGREE</v>
      </c>
      <c r="AD21" t="str">
        <f>IF(OR(H21="",Y21=""),"",IF(UPPER(SUBSTITUTE(SUBSTITUTE(SUBSTITUTE(SUBSTITUTE(H21," ",""),"-",""),".",""),"/",""))=UPPER(SUBSTITUTE(SUBSTITUTE(SUBSTITUTE(SUBSTITUTE(Y21," ",""),"-",""),".",""),"/","")),"OK","DIFF"))</f>
        <v/>
      </c>
      <c r="AE21" t="str">
        <f>IF(OR(I21="",Z21=""),"",IF(ABS(I21-Z21)&lt;=0.01,"OK","DIFF"))</f>
        <v/>
      </c>
    </row>
    <row r="22">
      <c r="A22" t="str">
        <v>B04</v>
      </c>
      <c r="B22" t="str">
        <v>Random</v>
      </c>
      <c r="C22">
        <v>7</v>
      </c>
      <c r="D22" t="str">
        <v>PDF</v>
      </c>
      <c r="E22" t="str">
        <v>FRAME</v>
      </c>
      <c r="F22">
        <v>1</v>
      </c>
      <c r="G22">
        <v>3395</v>
      </c>
      <c r="H22" t="str">
        <v/>
      </c>
      <c r="I22" t="str">
        <v/>
      </c>
      <c r="J22" t="str">
        <v/>
      </c>
      <c r="K22" t="str">
        <v/>
      </c>
      <c r="L22" t="str">
        <v/>
      </c>
      <c r="M22" t="str">
        <v/>
      </c>
      <c r="N22" t="str">
        <f>IF(H22="","",IF(UPPER(SUBSTITUTE(SUBSTITUTE(SUBSTITUTE(SUBSTITUTE(H22," ",""),"-",""),".",""),"/",""))=UPPER(SUBSTITUTE(SUBSTITUTE(SUBSTITUTE(SUBSTITUTE(T22," ",""),"-",""),".",""),"/","")),"OK","DIFF"))</f>
        <v/>
      </c>
      <c r="O22" t="str">
        <f>IF(I22="","",IF(ABS(I22-U22)&lt;=0.01,"OK","DIFF"))</f>
        <v/>
      </c>
      <c r="P22" t="str">
        <f>IF(OR(N22="DIFF",O22="DIFF"),"YES",IF(AND(N22="OK",O22="OK"),"NO",""))</f>
        <v/>
      </c>
      <c r="Q22" t="str">
        <v/>
      </c>
      <c r="R22" t="str">
        <v/>
      </c>
      <c r="S22" t="str">
        <v/>
      </c>
      <c r="T22" t="str">
        <v>2188551</v>
      </c>
      <c r="U22">
        <v>3395</v>
      </c>
      <c r="V22" t="str">
        <v/>
      </c>
      <c r="W22" t="str">
        <v/>
      </c>
      <c r="X22" t="str">
        <v/>
      </c>
      <c r="Y22" t="str">
        <v>2188551</v>
      </c>
      <c r="Z22">
        <v>3395</v>
      </c>
      <c r="AA22" t="str">
        <v>high</v>
      </c>
      <c r="AC22" t="str">
        <v>AGREE</v>
      </c>
      <c r="AD22" t="str">
        <f>IF(OR(H22="",Y22=""),"",IF(UPPER(SUBSTITUTE(SUBSTITUTE(SUBSTITUTE(SUBSTITUTE(H22," ",""),"-",""),".",""),"/",""))=UPPER(SUBSTITUTE(SUBSTITUTE(SUBSTITUTE(SUBSTITUTE(Y22," ",""),"-",""),".",""),"/","")),"OK","DIFF"))</f>
        <v/>
      </c>
      <c r="AE22" t="str">
        <f>IF(OR(I22="",Z22=""),"",IF(ABS(I22-Z22)&lt;=0.01,"OK","DIFF"))</f>
        <v/>
      </c>
    </row>
    <row r="23">
      <c r="A23" t="str">
        <v>B04</v>
      </c>
      <c r="B23" t="str">
        <v>Random</v>
      </c>
      <c r="C23">
        <v>8</v>
      </c>
      <c r="D23" t="str">
        <v>PDF</v>
      </c>
      <c r="E23" t="str">
        <v>FLANGE SCREW</v>
      </c>
      <c r="F23">
        <v>12</v>
      </c>
      <c r="G23">
        <v>36</v>
      </c>
      <c r="H23" t="str">
        <v/>
      </c>
      <c r="I23" t="str">
        <v/>
      </c>
      <c r="J23" t="str">
        <v/>
      </c>
      <c r="K23" t="str">
        <v/>
      </c>
      <c r="L23" t="str">
        <v/>
      </c>
      <c r="M23" t="str">
        <v/>
      </c>
      <c r="N23" t="str">
        <f>IF(H23="","",IF(UPPER(SUBSTITUTE(SUBSTITUTE(SUBSTITUTE(SUBSTITUTE(H23," ",""),"-",""),".",""),"/",""))=UPPER(SUBSTITUTE(SUBSTITUTE(SUBSTITUTE(SUBSTITUTE(T23," ",""),"-",""),".",""),"/","")),"OK","DIFF"))</f>
        <v/>
      </c>
      <c r="O23" t="str">
        <f>IF(I23="","",IF(ABS(I23-U23)&lt;=0.01,"OK","DIFF"))</f>
        <v/>
      </c>
      <c r="P23" t="str">
        <f>IF(OR(N23="DIFF",O23="DIFF"),"YES",IF(AND(N23="OK",O23="OK"),"NO",""))</f>
        <v/>
      </c>
      <c r="Q23" t="str">
        <v/>
      </c>
      <c r="R23" t="str">
        <v/>
      </c>
      <c r="S23" t="str">
        <v/>
      </c>
      <c r="T23" t="str">
        <v>0812516</v>
      </c>
      <c r="U23">
        <v>3</v>
      </c>
      <c r="V23" t="str">
        <v/>
      </c>
      <c r="W23" t="str">
        <v/>
      </c>
      <c r="X23" t="str">
        <v/>
      </c>
      <c r="Y23" t="str">
        <v>0812516</v>
      </c>
      <c r="Z23">
        <v>3</v>
      </c>
      <c r="AA23" t="str">
        <v>high</v>
      </c>
      <c r="AC23" t="str">
        <v>AGREE</v>
      </c>
      <c r="AD23" t="str">
        <f>IF(OR(H23="",Y23=""),"",IF(UPPER(SUBSTITUTE(SUBSTITUTE(SUBSTITUTE(SUBSTITUTE(H23," ",""),"-",""),".",""),"/",""))=UPPER(SUBSTITUTE(SUBSTITUTE(SUBSTITUTE(SUBSTITUTE(Y23," ",""),"-",""),".",""),"/","")),"OK","DIFF"))</f>
        <v/>
      </c>
      <c r="AE23" t="str">
        <f>IF(OR(I23="",Z23=""),"",IF(ABS(I23-Z23)&lt;=0.01,"OK","DIFF"))</f>
        <v/>
      </c>
    </row>
    <row r="24">
      <c r="A24" t="str">
        <v>B04</v>
      </c>
      <c r="B24" t="str">
        <v>Random</v>
      </c>
      <c r="C24">
        <v>9</v>
      </c>
      <c r="D24" t="str">
        <v>PDF</v>
      </c>
      <c r="E24" t="str">
        <v>COOLING PACKAGE</v>
      </c>
      <c r="F24">
        <v>1</v>
      </c>
      <c r="G24">
        <v>1240</v>
      </c>
      <c r="H24" t="str">
        <v/>
      </c>
      <c r="I24" t="str">
        <v/>
      </c>
      <c r="J24" t="str">
        <v/>
      </c>
      <c r="K24" t="str">
        <v/>
      </c>
      <c r="L24" t="str">
        <v/>
      </c>
      <c r="M24" t="str">
        <v/>
      </c>
      <c r="N24" t="str">
        <f>IF(H24="","",IF(UPPER(SUBSTITUTE(SUBSTITUTE(SUBSTITUTE(SUBSTITUTE(H24," ",""),"-",""),".",""),"/",""))=UPPER(SUBSTITUTE(SUBSTITUTE(SUBSTITUTE(SUBSTITUTE(T24," ",""),"-",""),".",""),"/","")),"OK","DIFF"))</f>
        <v/>
      </c>
      <c r="O24" t="str">
        <f>IF(I24="","",IF(ABS(I24-U24)&lt;=0.01,"OK","DIFF"))</f>
        <v/>
      </c>
      <c r="P24" t="str">
        <f>IF(OR(N24="DIFF",O24="DIFF"),"YES",IF(AND(N24="OK",O24="OK"),"NO",""))</f>
        <v/>
      </c>
      <c r="Q24" t="str">
        <v/>
      </c>
      <c r="R24" t="str">
        <v/>
      </c>
      <c r="S24" t="str">
        <v/>
      </c>
      <c r="T24" t="str">
        <v>2379981</v>
      </c>
      <c r="U24">
        <v>1240</v>
      </c>
      <c r="V24" t="str">
        <v/>
      </c>
      <c r="W24" t="str">
        <v/>
      </c>
      <c r="X24" t="str">
        <v/>
      </c>
      <c r="Y24" t="str">
        <v>2379981</v>
      </c>
      <c r="Z24">
        <v>1240</v>
      </c>
      <c r="AA24" t="str">
        <v>high</v>
      </c>
      <c r="AC24" t="str">
        <v>AGREE</v>
      </c>
      <c r="AD24" t="str">
        <f>IF(OR(H24="",Y24=""),"",IF(UPPER(SUBSTITUTE(SUBSTITUTE(SUBSTITUTE(SUBSTITUTE(H24," ",""),"-",""),".",""),"/",""))=UPPER(SUBSTITUTE(SUBSTITUTE(SUBSTITUTE(SUBSTITUTE(Y24," ",""),"-",""),".",""),"/","")),"OK","DIFF"))</f>
        <v/>
      </c>
      <c r="AE24" t="str">
        <f>IF(OR(I24="",Z24=""),"",IF(ABS(I24-Z24)&lt;=0.01,"OK","DIFF"))</f>
        <v/>
      </c>
    </row>
    <row r="25">
      <c r="A25" t="str">
        <v>B04</v>
      </c>
      <c r="B25" t="str">
        <v>Random</v>
      </c>
      <c r="C25">
        <v>10</v>
      </c>
      <c r="D25" t="str">
        <v>PDF</v>
      </c>
      <c r="E25" t="str">
        <v>FLANGE SCREW</v>
      </c>
      <c r="F25">
        <v>4</v>
      </c>
      <c r="G25">
        <v>5.28</v>
      </c>
      <c r="H25" t="str">
        <v/>
      </c>
      <c r="I25" t="str">
        <v/>
      </c>
      <c r="J25" t="str">
        <v/>
      </c>
      <c r="K25" t="str">
        <v/>
      </c>
      <c r="L25" t="str">
        <v/>
      </c>
      <c r="M25" t="str">
        <v/>
      </c>
      <c r="N25" t="str">
        <f>IF(H25="","",IF(UPPER(SUBSTITUTE(SUBSTITUTE(SUBSTITUTE(SUBSTITUTE(H25," ",""),"-",""),".",""),"/",""))=UPPER(SUBSTITUTE(SUBSTITUTE(SUBSTITUTE(SUBSTITUTE(T25," ",""),"-",""),".",""),"/","")),"OK","DIFF"))</f>
        <v/>
      </c>
      <c r="O25" t="str">
        <f>IF(I25="","",IF(ABS(I25-U25)&lt;=0.01,"OK","DIFF"))</f>
        <v/>
      </c>
      <c r="P25" t="str">
        <f>IF(OR(N25="DIFF",O25="DIFF"),"YES",IF(AND(N25="OK",O25="OK"),"NO",""))</f>
        <v/>
      </c>
      <c r="Q25" t="str">
        <v/>
      </c>
      <c r="R25" t="str">
        <v/>
      </c>
      <c r="S25" t="str">
        <v/>
      </c>
      <c r="T25" t="str">
        <v>0812519</v>
      </c>
      <c r="U25">
        <v>1.32</v>
      </c>
      <c r="V25" t="str">
        <v/>
      </c>
      <c r="W25" t="str">
        <v/>
      </c>
      <c r="X25" t="str">
        <v/>
      </c>
      <c r="Y25" t="str">
        <v>0812519</v>
      </c>
      <c r="Z25">
        <v>1.32</v>
      </c>
      <c r="AA25" t="str">
        <v>high</v>
      </c>
      <c r="AC25" t="str">
        <v>AGREE</v>
      </c>
      <c r="AD25" t="str">
        <f>IF(OR(H25="",Y25=""),"",IF(UPPER(SUBSTITUTE(SUBSTITUTE(SUBSTITUTE(SUBSTITUTE(H25," ",""),"-",""),".",""),"/",""))=UPPER(SUBSTITUTE(SUBSTITUTE(SUBSTITUTE(SUBSTITUTE(Y25," ",""),"-",""),".",""),"/","")),"OK","DIFF"))</f>
        <v/>
      </c>
      <c r="AE25" t="str">
        <f>IF(OR(I25="",Z25=""),"",IF(ABS(I25-Z25)&lt;=0.01,"OK","DIFF"))</f>
        <v/>
      </c>
    </row>
    <row r="26">
      <c r="A26" t="str">
        <v>B04</v>
      </c>
      <c r="B26" t="str">
        <v>Random</v>
      </c>
      <c r="C26">
        <v>11</v>
      </c>
      <c r="D26" t="str">
        <v>PDF</v>
      </c>
      <c r="E26" t="str">
        <v>BRACKET</v>
      </c>
      <c r="F26">
        <v>1</v>
      </c>
      <c r="G26">
        <v>115</v>
      </c>
      <c r="H26" t="str">
        <v/>
      </c>
      <c r="I26" t="str">
        <v/>
      </c>
      <c r="J26" t="str">
        <v/>
      </c>
      <c r="K26" t="str">
        <v/>
      </c>
      <c r="L26" t="str">
        <v/>
      </c>
      <c r="M26" t="str">
        <v/>
      </c>
      <c r="N26" t="str">
        <f>IF(H26="","",IF(UPPER(SUBSTITUTE(SUBSTITUTE(SUBSTITUTE(SUBSTITUTE(H26," ",""),"-",""),".",""),"/",""))=UPPER(SUBSTITUTE(SUBSTITUTE(SUBSTITUTE(SUBSTITUTE(T26," ",""),"-",""),".",""),"/","")),"OK","DIFF"))</f>
        <v/>
      </c>
      <c r="O26" t="str">
        <f>IF(I26="","",IF(ABS(I26-U26)&lt;=0.01,"OK","DIFF"))</f>
        <v/>
      </c>
      <c r="P26" t="str">
        <f>IF(OR(N26="DIFF",O26="DIFF"),"YES",IF(AND(N26="OK",O26="OK"),"NO",""))</f>
        <v/>
      </c>
      <c r="Q26" t="str">
        <v/>
      </c>
      <c r="R26" t="str">
        <v/>
      </c>
      <c r="S26" t="str">
        <v/>
      </c>
      <c r="T26" t="str">
        <v>2051971</v>
      </c>
      <c r="U26">
        <v>115</v>
      </c>
      <c r="V26" t="str">
        <v/>
      </c>
      <c r="W26" t="str">
        <v/>
      </c>
      <c r="X26" t="str">
        <v/>
      </c>
      <c r="Y26" t="str">
        <v>2051971</v>
      </c>
      <c r="Z26">
        <v>115</v>
      </c>
      <c r="AA26" t="str">
        <v>high</v>
      </c>
      <c r="AC26" t="str">
        <v>AGREE</v>
      </c>
      <c r="AD26" t="str">
        <f>IF(OR(H26="",Y26=""),"",IF(UPPER(SUBSTITUTE(SUBSTITUTE(SUBSTITUTE(SUBSTITUTE(H26," ",""),"-",""),".",""),"/",""))=UPPER(SUBSTITUTE(SUBSTITUTE(SUBSTITUTE(SUBSTITUTE(Y26," ",""),"-",""),".",""),"/","")),"OK","DIFF"))</f>
        <v/>
      </c>
      <c r="AE26" t="str">
        <f>IF(OR(I26="",Z26=""),"",IF(ABS(I26-Z26)&lt;=0.01,"OK","DIFF"))</f>
        <v/>
      </c>
    </row>
    <row r="27">
      <c r="A27" t="str">
        <v>B04</v>
      </c>
      <c r="B27" t="str">
        <v>Random</v>
      </c>
      <c r="C27">
        <v>12</v>
      </c>
      <c r="D27" t="str">
        <v>PDF</v>
      </c>
      <c r="E27" t="str">
        <v>WASHER</v>
      </c>
      <c r="F27">
        <v>4</v>
      </c>
      <c r="G27">
        <v>18.4</v>
      </c>
      <c r="H27" t="str">
        <v/>
      </c>
      <c r="I27" t="str">
        <v/>
      </c>
      <c r="J27" t="str">
        <v/>
      </c>
      <c r="K27" t="str">
        <v/>
      </c>
      <c r="L27" t="str">
        <v/>
      </c>
      <c r="M27" t="str">
        <v/>
      </c>
      <c r="N27" t="str">
        <f>IF(H27="","",IF(UPPER(SUBSTITUTE(SUBSTITUTE(SUBSTITUTE(SUBSTITUTE(H27," ",""),"-",""),".",""),"/",""))=UPPER(SUBSTITUTE(SUBSTITUTE(SUBSTITUTE(SUBSTITUTE(T27," ",""),"-",""),".",""),"/","")),"OK","DIFF"))</f>
        <v/>
      </c>
      <c r="O27" t="str">
        <f>IF(I27="","",IF(ABS(I27-U27)&lt;=0.01,"OK","DIFF"))</f>
        <v/>
      </c>
      <c r="P27" t="str">
        <f>IF(OR(N27="DIFF",O27="DIFF"),"YES",IF(AND(N27="OK",O27="OK"),"NO",""))</f>
        <v/>
      </c>
      <c r="Q27" t="str">
        <v/>
      </c>
      <c r="R27" t="str">
        <v/>
      </c>
      <c r="S27" t="str">
        <v/>
      </c>
      <c r="T27" t="str">
        <v>0394714</v>
      </c>
      <c r="U27">
        <v>4.6</v>
      </c>
      <c r="V27" t="str">
        <v/>
      </c>
      <c r="W27" t="str">
        <v/>
      </c>
      <c r="X27" t="str">
        <v/>
      </c>
      <c r="Y27" t="str">
        <v>0394714</v>
      </c>
      <c r="Z27">
        <v>4.6</v>
      </c>
      <c r="AA27" t="str">
        <v>high</v>
      </c>
      <c r="AC27" t="str">
        <v>AGREE</v>
      </c>
      <c r="AD27" t="str">
        <f>IF(OR(H27="",Y27=""),"",IF(UPPER(SUBSTITUTE(SUBSTITUTE(SUBSTITUTE(SUBSTITUTE(H27," ",""),"-",""),".",""),"/",""))=UPPER(SUBSTITUTE(SUBSTITUTE(SUBSTITUTE(SUBSTITUTE(Y27," ",""),"-",""),".",""),"/","")),"OK","DIFF"))</f>
        <v/>
      </c>
      <c r="AE27" t="str">
        <f>IF(OR(I27="",Z27=""),"",IF(ABS(I27-Z27)&lt;=0.01,"OK","DIFF"))</f>
        <v/>
      </c>
    </row>
    <row r="28">
      <c r="A28" t="str">
        <v>B04</v>
      </c>
      <c r="B28" t="str">
        <v>Random</v>
      </c>
      <c r="C28">
        <v>13</v>
      </c>
      <c r="D28" t="str">
        <v>PDF</v>
      </c>
      <c r="E28" t="str">
        <v>CROSSMEMBE</v>
      </c>
      <c r="F28">
        <v>1</v>
      </c>
      <c r="G28">
        <v>3808</v>
      </c>
      <c r="H28" t="str">
        <v/>
      </c>
      <c r="I28" t="str">
        <v/>
      </c>
      <c r="J28" t="str">
        <v/>
      </c>
      <c r="K28" t="str">
        <v/>
      </c>
      <c r="L28" t="str">
        <v/>
      </c>
      <c r="M28" t="str">
        <v/>
      </c>
      <c r="N28" t="str">
        <f>IF(H28="","",IF(UPPER(SUBSTITUTE(SUBSTITUTE(SUBSTITUTE(SUBSTITUTE(H28," ",""),"-",""),".",""),"/",""))=UPPER(SUBSTITUTE(SUBSTITUTE(SUBSTITUTE(SUBSTITUTE(T28," ",""),"-",""),".",""),"/","")),"OK","DIFF"))</f>
        <v/>
      </c>
      <c r="O28" t="str">
        <f>IF(I28="","",IF(ABS(I28-U28)&lt;=0.01,"OK","DIFF"))</f>
        <v/>
      </c>
      <c r="P28" t="str">
        <f>IF(OR(N28="DIFF",O28="DIFF"),"YES",IF(AND(N28="OK",O28="OK"),"NO",""))</f>
        <v/>
      </c>
      <c r="Q28" t="str">
        <v/>
      </c>
      <c r="R28" t="str">
        <v/>
      </c>
      <c r="S28" t="str">
        <v/>
      </c>
      <c r="T28" t="str">
        <v>2030534</v>
      </c>
      <c r="U28">
        <v>3808</v>
      </c>
      <c r="V28" t="str">
        <v/>
      </c>
      <c r="W28" t="str">
        <v/>
      </c>
      <c r="X28" t="str">
        <v/>
      </c>
      <c r="Y28" t="str">
        <v>2030534</v>
      </c>
      <c r="Z28">
        <v>3808</v>
      </c>
      <c r="AA28" t="str">
        <v>high</v>
      </c>
      <c r="AB28" t="str">
        <v>Description printed as 'CROSSMEMBE' (truncated).</v>
      </c>
      <c r="AC28" t="str">
        <v>AGREE</v>
      </c>
      <c r="AD28" t="str">
        <f>IF(OR(H28="",Y28=""),"",IF(UPPER(SUBSTITUTE(SUBSTITUTE(SUBSTITUTE(SUBSTITUTE(H28," ",""),"-",""),".",""),"/",""))=UPPER(SUBSTITUTE(SUBSTITUTE(SUBSTITUTE(SUBSTITUTE(Y28," ",""),"-",""),".",""),"/","")),"OK","DIFF"))</f>
        <v/>
      </c>
      <c r="AE28" t="str">
        <f>IF(OR(I28="",Z28=""),"",IF(ABS(I28-Z28)&lt;=0.01,"OK","DIFF"))</f>
        <v/>
      </c>
    </row>
    <row r="29">
      <c r="A29" t="str">
        <v>B05</v>
      </c>
      <c r="B29" t="str">
        <v>Random</v>
      </c>
      <c r="C29">
        <v>1</v>
      </c>
      <c r="D29" t="str">
        <v>PDF</v>
      </c>
      <c r="E29" t="str">
        <v>FRONT BONNET</v>
      </c>
      <c r="F29">
        <v>1</v>
      </c>
      <c r="G29">
        <v>1800</v>
      </c>
      <c r="H29" t="str">
        <v/>
      </c>
      <c r="I29" t="str">
        <v/>
      </c>
      <c r="J29" t="str">
        <v/>
      </c>
      <c r="K29" t="str">
        <v/>
      </c>
      <c r="L29" t="str">
        <v/>
      </c>
      <c r="M29" t="str">
        <v/>
      </c>
      <c r="N29" t="str">
        <f>IF(H29="","",IF(UPPER(SUBSTITUTE(SUBSTITUTE(SUBSTITUTE(SUBSTITUTE(H29," ",""),"-",""),".",""),"/",""))=UPPER(SUBSTITUTE(SUBSTITUTE(SUBSTITUTE(SUBSTITUTE(T29," ",""),"-",""),".",""),"/","")),"OK","DIFF"))</f>
        <v/>
      </c>
      <c r="O29" t="str">
        <f>IF(I29="","",IF(ABS(I29-U29)&lt;=0.01,"OK","DIFF"))</f>
        <v/>
      </c>
      <c r="P29" t="str">
        <f>IF(OR(N29="DIFF",O29="DIFF"),"YES",IF(AND(N29="OK",O29="OK"),"NO",""))</f>
        <v/>
      </c>
      <c r="Q29" t="str">
        <v/>
      </c>
      <c r="R29" t="str">
        <v/>
      </c>
      <c r="S29" t="str">
        <v/>
      </c>
      <c r="T29" t="str">
        <v>9820422880</v>
      </c>
      <c r="U29">
        <v>1800</v>
      </c>
      <c r="V29" t="str">
        <v/>
      </c>
      <c r="W29" t="str">
        <v/>
      </c>
      <c r="X29" t="str">
        <v/>
      </c>
      <c r="Y29" t="str">
        <v>9820422880</v>
      </c>
      <c r="Z29">
        <v>1800</v>
      </c>
      <c r="AA29" t="str">
        <v>high</v>
      </c>
      <c r="AB29" t="str">
        <v>The PDF also contains two separate invoices, AR202511-06854 (17/11/2025, page 3) and AR202601-06620 (16/01/2026, page 4). Their lines are not part of this bill and are not listed as missed lines.</v>
      </c>
      <c r="AC29" t="str">
        <v>AGREE</v>
      </c>
      <c r="AD29" t="str">
        <f>IF(OR(H29="",Y29=""),"",IF(UPPER(SUBSTITUTE(SUBSTITUTE(SUBSTITUTE(SUBSTITUTE(H29," ",""),"-",""),".",""),"/",""))=UPPER(SUBSTITUTE(SUBSTITUTE(SUBSTITUTE(SUBSTITUTE(Y29," ",""),"-",""),".",""),"/","")),"OK","DIFF"))</f>
        <v/>
      </c>
      <c r="AE29" t="str">
        <f>IF(OR(I29="",Z29=""),"",IF(ABS(I29-Z29)&lt;=0.01,"OK","DIFF"))</f>
        <v/>
      </c>
    </row>
    <row r="30">
      <c r="A30" t="str">
        <v>B05</v>
      </c>
      <c r="B30" t="str">
        <v>Random</v>
      </c>
      <c r="C30">
        <v>2</v>
      </c>
      <c r="D30" t="str">
        <v>PDF</v>
      </c>
      <c r="E30" t="str">
        <v>FRONT BONNET HINGE LHS</v>
      </c>
      <c r="F30">
        <v>1</v>
      </c>
      <c r="G30">
        <v>250</v>
      </c>
      <c r="H30" t="str">
        <v/>
      </c>
      <c r="I30" t="str">
        <v/>
      </c>
      <c r="J30" t="str">
        <v/>
      </c>
      <c r="K30" t="str">
        <v/>
      </c>
      <c r="L30" t="str">
        <v/>
      </c>
      <c r="M30" t="str">
        <v/>
      </c>
      <c r="N30" t="str">
        <f>IF(H30="","",IF(UPPER(SUBSTITUTE(SUBSTITUTE(SUBSTITUTE(SUBSTITUTE(H30," ",""),"-",""),".",""),"/",""))=UPPER(SUBSTITUTE(SUBSTITUTE(SUBSTITUTE(SUBSTITUTE(T30," ",""),"-",""),".",""),"/","")),"OK","DIFF"))</f>
        <v/>
      </c>
      <c r="O30" t="str">
        <f>IF(I30="","",IF(ABS(I30-U30)&lt;=0.01,"OK","DIFF"))</f>
        <v/>
      </c>
      <c r="P30" t="str">
        <f>IF(OR(N30="DIFF",O30="DIFF"),"YES",IF(AND(N30="OK",O30="OK"),"NO",""))</f>
        <v/>
      </c>
      <c r="Q30" t="str">
        <v/>
      </c>
      <c r="R30" t="str">
        <v/>
      </c>
      <c r="S30" t="str">
        <v/>
      </c>
      <c r="T30" t="str">
        <v>9816485080</v>
      </c>
      <c r="U30">
        <v>250</v>
      </c>
      <c r="V30" t="str">
        <v/>
      </c>
      <c r="W30" t="str">
        <v/>
      </c>
      <c r="X30" t="str">
        <v/>
      </c>
      <c r="Y30" t="str">
        <v>9816485080</v>
      </c>
      <c r="Z30">
        <v>250</v>
      </c>
      <c r="AA30" t="str">
        <v>high</v>
      </c>
      <c r="AC30" t="str">
        <v>AGREE</v>
      </c>
      <c r="AD30" t="str">
        <f>IF(OR(H30="",Y30=""),"",IF(UPPER(SUBSTITUTE(SUBSTITUTE(SUBSTITUTE(SUBSTITUTE(H30," ",""),"-",""),".",""),"/",""))=UPPER(SUBSTITUTE(SUBSTITUTE(SUBSTITUTE(SUBSTITUTE(Y30," ",""),"-",""),".",""),"/","")),"OK","DIFF"))</f>
        <v/>
      </c>
      <c r="AE30" t="str">
        <f>IF(OR(I30="",Z30=""),"",IF(ABS(I30-Z30)&lt;=0.01,"OK","DIFF"))</f>
        <v/>
      </c>
    </row>
    <row r="31">
      <c r="A31" t="str">
        <v>B05</v>
      </c>
      <c r="B31" t="str">
        <v>Random</v>
      </c>
      <c r="C31">
        <v>3</v>
      </c>
      <c r="D31" t="str">
        <v>PDF</v>
      </c>
      <c r="E31" t="str">
        <v>FRONT BONNET HINGE RHS</v>
      </c>
      <c r="F31">
        <v>1</v>
      </c>
      <c r="G31">
        <v>250</v>
      </c>
      <c r="H31" t="str">
        <v/>
      </c>
      <c r="I31" t="str">
        <v/>
      </c>
      <c r="J31" t="str">
        <v/>
      </c>
      <c r="K31" t="str">
        <v/>
      </c>
      <c r="L31" t="str">
        <v/>
      </c>
      <c r="M31" t="str">
        <v/>
      </c>
      <c r="N31" t="str">
        <f>IF(H31="","",IF(UPPER(SUBSTITUTE(SUBSTITUTE(SUBSTITUTE(SUBSTITUTE(H31," ",""),"-",""),".",""),"/",""))=UPPER(SUBSTITUTE(SUBSTITUTE(SUBSTITUTE(SUBSTITUTE(T31," ",""),"-",""),".",""),"/","")),"OK","DIFF"))</f>
        <v/>
      </c>
      <c r="O31" t="str">
        <f>IF(I31="","",IF(ABS(I31-U31)&lt;=0.01,"OK","DIFF"))</f>
        <v/>
      </c>
      <c r="P31" t="str">
        <f>IF(OR(N31="DIFF",O31="DIFF"),"YES",IF(AND(N31="OK",O31="OK"),"NO",""))</f>
        <v/>
      </c>
      <c r="Q31" t="str">
        <v/>
      </c>
      <c r="R31" t="str">
        <v/>
      </c>
      <c r="S31" t="str">
        <v/>
      </c>
      <c r="T31" t="str">
        <v>9816484780</v>
      </c>
      <c r="U31">
        <v>250</v>
      </c>
      <c r="V31" t="str">
        <v/>
      </c>
      <c r="W31" t="str">
        <v/>
      </c>
      <c r="X31" t="str">
        <v/>
      </c>
      <c r="Y31" t="str">
        <v>9816484780</v>
      </c>
      <c r="Z31">
        <v>250</v>
      </c>
      <c r="AA31" t="str">
        <v>high</v>
      </c>
      <c r="AC31" t="str">
        <v>AGREE</v>
      </c>
      <c r="AD31" t="str">
        <f>IF(OR(H31="",Y31=""),"",IF(UPPER(SUBSTITUTE(SUBSTITUTE(SUBSTITUTE(SUBSTITUTE(H31," ",""),"-",""),".",""),"/",""))=UPPER(SUBSTITUTE(SUBSTITUTE(SUBSTITUTE(SUBSTITUTE(Y31," ",""),"-",""),".",""),"/","")),"OK","DIFF"))</f>
        <v/>
      </c>
      <c r="AE31" t="str">
        <f>IF(OR(I31="",Z31=""),"",IF(ABS(I31-Z31)&lt;=0.01,"OK","DIFF"))</f>
        <v/>
      </c>
    </row>
    <row r="32">
      <c r="A32" t="str">
        <v>B05</v>
      </c>
      <c r="B32" t="str">
        <v>Random</v>
      </c>
      <c r="C32">
        <v>4</v>
      </c>
      <c r="D32" t="str">
        <v>PDF</v>
      </c>
      <c r="E32" t="str">
        <v>FRONT BUMPER UPPER</v>
      </c>
      <c r="F32">
        <v>1</v>
      </c>
      <c r="G32">
        <v>1000</v>
      </c>
      <c r="H32" t="str">
        <v/>
      </c>
      <c r="I32" t="str">
        <v/>
      </c>
      <c r="J32" t="str">
        <v/>
      </c>
      <c r="K32" t="str">
        <v/>
      </c>
      <c r="L32" t="str">
        <v/>
      </c>
      <c r="M32" t="str">
        <v/>
      </c>
      <c r="N32" t="str">
        <f>IF(H32="","",IF(UPPER(SUBSTITUTE(SUBSTITUTE(SUBSTITUTE(SUBSTITUTE(H32," ",""),"-",""),".",""),"/",""))=UPPER(SUBSTITUTE(SUBSTITUTE(SUBSTITUTE(SUBSTITUTE(T32," ",""),"-",""),".",""),"/","")),"OK","DIFF"))</f>
        <v/>
      </c>
      <c r="O32" t="str">
        <f>IF(I32="","",IF(ABS(I32-U32)&lt;=0.01,"OK","DIFF"))</f>
        <v/>
      </c>
      <c r="P32" t="str">
        <f>IF(OR(N32="DIFF",O32="DIFF"),"YES",IF(AND(N32="OK",O32="OK"),"NO",""))</f>
        <v/>
      </c>
      <c r="Q32" t="str">
        <v/>
      </c>
      <c r="R32" t="str">
        <v/>
      </c>
      <c r="S32" t="str">
        <v/>
      </c>
      <c r="T32" t="str">
        <v>1632657980</v>
      </c>
      <c r="U32">
        <v>1000</v>
      </c>
      <c r="V32" t="str">
        <v/>
      </c>
      <c r="W32" t="str">
        <v/>
      </c>
      <c r="X32" t="str">
        <v/>
      </c>
      <c r="Y32" t="str">
        <v>1632657980</v>
      </c>
      <c r="Z32">
        <v>1000</v>
      </c>
      <c r="AA32" t="str">
        <v>high</v>
      </c>
      <c r="AC32" t="str">
        <v>AGREE</v>
      </c>
      <c r="AD32" t="str">
        <f>IF(OR(H32="",Y32=""),"",IF(UPPER(SUBSTITUTE(SUBSTITUTE(SUBSTITUTE(SUBSTITUTE(H32," ",""),"-",""),".",""),"/",""))=UPPER(SUBSTITUTE(SUBSTITUTE(SUBSTITUTE(SUBSTITUTE(Y32," ",""),"-",""),".",""),"/","")),"OK","DIFF"))</f>
        <v/>
      </c>
      <c r="AE32" t="str">
        <f>IF(OR(I32="",Z32=""),"",IF(ABS(I32-Z32)&lt;=0.01,"OK","DIFF"))</f>
        <v/>
      </c>
    </row>
    <row r="33">
      <c r="A33" t="str">
        <v>B05</v>
      </c>
      <c r="B33" t="str">
        <v>Random</v>
      </c>
      <c r="C33">
        <v>5</v>
      </c>
      <c r="D33" t="str">
        <v>PDF</v>
      </c>
      <c r="E33" t="str">
        <v>FRONT BUMPER LOWER LHS</v>
      </c>
      <c r="F33">
        <v>1</v>
      </c>
      <c r="G33">
        <v>550</v>
      </c>
      <c r="H33" t="str">
        <v/>
      </c>
      <c r="I33" t="str">
        <v/>
      </c>
      <c r="J33" t="str">
        <v/>
      </c>
      <c r="K33" t="str">
        <v/>
      </c>
      <c r="L33" t="str">
        <v/>
      </c>
      <c r="M33" t="str">
        <v/>
      </c>
      <c r="N33" t="str">
        <f>IF(H33="","",IF(UPPER(SUBSTITUTE(SUBSTITUTE(SUBSTITUTE(SUBSTITUTE(H33," ",""),"-",""),".",""),"/",""))=UPPER(SUBSTITUTE(SUBSTITUTE(SUBSTITUTE(SUBSTITUTE(T33," ",""),"-",""),".",""),"/","")),"OK","DIFF"))</f>
        <v/>
      </c>
      <c r="O33" t="str">
        <f>IF(I33="","",IF(ABS(I33-U33)&lt;=0.01,"OK","DIFF"))</f>
        <v/>
      </c>
      <c r="P33" t="str">
        <f>IF(OR(N33="DIFF",O33="DIFF"),"YES",IF(AND(N33="OK",O33="OK"),"NO",""))</f>
        <v/>
      </c>
      <c r="Q33" t="str">
        <v/>
      </c>
      <c r="R33" t="str">
        <v/>
      </c>
      <c r="S33" t="str">
        <v/>
      </c>
      <c r="T33" t="str">
        <v>1632658480</v>
      </c>
      <c r="U33">
        <v>550</v>
      </c>
      <c r="V33" t="str">
        <v/>
      </c>
      <c r="W33" t="str">
        <v/>
      </c>
      <c r="X33" t="str">
        <v/>
      </c>
      <c r="Y33" t="str">
        <v>1632658480</v>
      </c>
      <c r="Z33">
        <v>550</v>
      </c>
      <c r="AA33" t="str">
        <v>high</v>
      </c>
      <c r="AC33" t="str">
        <v>AGREE</v>
      </c>
      <c r="AD33" t="str">
        <f>IF(OR(H33="",Y33=""),"",IF(UPPER(SUBSTITUTE(SUBSTITUTE(SUBSTITUTE(SUBSTITUTE(H33," ",""),"-",""),".",""),"/",""))=UPPER(SUBSTITUTE(SUBSTITUTE(SUBSTITUTE(SUBSTITUTE(Y33," ",""),"-",""),".",""),"/","")),"OK","DIFF"))</f>
        <v/>
      </c>
      <c r="AE33" t="str">
        <f>IF(OR(I33="",Z33=""),"",IF(ABS(I33-Z33)&lt;=0.01,"OK","DIFF"))</f>
        <v/>
      </c>
    </row>
    <row r="34">
      <c r="A34" t="str">
        <v>B05</v>
      </c>
      <c r="B34" t="str">
        <v>Random</v>
      </c>
      <c r="C34">
        <v>6</v>
      </c>
      <c r="D34" t="str">
        <v>PDF</v>
      </c>
      <c r="E34" t="str">
        <v>FRONT BUMPER LOWER RHS</v>
      </c>
      <c r="F34">
        <v>1</v>
      </c>
      <c r="G34">
        <v>550</v>
      </c>
      <c r="H34" t="str">
        <v/>
      </c>
      <c r="I34" t="str">
        <v/>
      </c>
      <c r="J34" t="str">
        <v/>
      </c>
      <c r="K34" t="str">
        <v/>
      </c>
      <c r="L34" t="str">
        <v/>
      </c>
      <c r="M34" t="str">
        <v/>
      </c>
      <c r="N34" t="str">
        <f>IF(H34="","",IF(UPPER(SUBSTITUTE(SUBSTITUTE(SUBSTITUTE(SUBSTITUTE(H34," ",""),"-",""),".",""),"/",""))=UPPER(SUBSTITUTE(SUBSTITUTE(SUBSTITUTE(SUBSTITUTE(T34," ",""),"-",""),".",""),"/","")),"OK","DIFF"))</f>
        <v/>
      </c>
      <c r="O34" t="str">
        <f>IF(I34="","",IF(ABS(I34-U34)&lt;=0.01,"OK","DIFF"))</f>
        <v/>
      </c>
      <c r="P34" t="str">
        <f>IF(OR(N34="DIFF",O34="DIFF"),"YES",IF(AND(N34="OK",O34="OK"),"NO",""))</f>
        <v/>
      </c>
      <c r="Q34" t="str">
        <v/>
      </c>
      <c r="R34" t="str">
        <v/>
      </c>
      <c r="S34" t="str">
        <v/>
      </c>
      <c r="T34" t="str">
        <v>1632658380</v>
      </c>
      <c r="U34">
        <v>550</v>
      </c>
      <c r="V34" t="str">
        <v/>
      </c>
      <c r="W34" t="str">
        <v/>
      </c>
      <c r="X34" t="str">
        <v/>
      </c>
      <c r="Y34" t="str">
        <v>1632658380</v>
      </c>
      <c r="Z34">
        <v>550</v>
      </c>
      <c r="AA34" t="str">
        <v>high</v>
      </c>
      <c r="AC34" t="str">
        <v>AGREE</v>
      </c>
      <c r="AD34" t="str">
        <f>IF(OR(H34="",Y34=""),"",IF(UPPER(SUBSTITUTE(SUBSTITUTE(SUBSTITUTE(SUBSTITUTE(H34," ",""),"-",""),".",""),"/",""))=UPPER(SUBSTITUTE(SUBSTITUTE(SUBSTITUTE(SUBSTITUTE(Y34," ",""),"-",""),".",""),"/","")),"OK","DIFF"))</f>
        <v/>
      </c>
      <c r="AE34" t="str">
        <f>IF(OR(I34="",Z34=""),"",IF(ABS(I34-Z34)&lt;=0.01,"OK","DIFF"))</f>
        <v/>
      </c>
    </row>
    <row r="35">
      <c r="A35" t="str">
        <v>B05</v>
      </c>
      <c r="B35" t="str">
        <v>Random</v>
      </c>
      <c r="C35">
        <v>7</v>
      </c>
      <c r="D35" t="str">
        <v>PDF</v>
      </c>
      <c r="E35" t="str">
        <v>FRONT BUMPER TOWING COVER</v>
      </c>
      <c r="F35">
        <v>1</v>
      </c>
      <c r="G35">
        <v>150</v>
      </c>
      <c r="H35" t="str">
        <v/>
      </c>
      <c r="I35" t="str">
        <v/>
      </c>
      <c r="J35" t="str">
        <v/>
      </c>
      <c r="K35" t="str">
        <v/>
      </c>
      <c r="L35" t="str">
        <v/>
      </c>
      <c r="M35" t="str">
        <v/>
      </c>
      <c r="N35" t="str">
        <f>IF(H35="","",IF(UPPER(SUBSTITUTE(SUBSTITUTE(SUBSTITUTE(SUBSTITUTE(H35," ",""),"-",""),".",""),"/",""))=UPPER(SUBSTITUTE(SUBSTITUTE(SUBSTITUTE(SUBSTITUTE(T35," ",""),"-",""),".",""),"/","")),"OK","DIFF"))</f>
        <v/>
      </c>
      <c r="O35" t="str">
        <f>IF(I35="","",IF(ABS(I35-U35)&lt;=0.01,"OK","DIFF"))</f>
        <v/>
      </c>
      <c r="P35" t="str">
        <f>IF(OR(N35="DIFF",O35="DIFF"),"YES",IF(AND(N35="OK",O35="OK"),"NO",""))</f>
        <v/>
      </c>
      <c r="Q35" t="str">
        <v/>
      </c>
      <c r="R35" t="str">
        <v/>
      </c>
      <c r="S35" t="str">
        <v/>
      </c>
      <c r="T35" t="str">
        <v>1632658080</v>
      </c>
      <c r="U35">
        <v>150</v>
      </c>
      <c r="V35" t="str">
        <v/>
      </c>
      <c r="W35" t="str">
        <v/>
      </c>
      <c r="X35" t="str">
        <v/>
      </c>
      <c r="Y35" t="str">
        <v>1632658080</v>
      </c>
      <c r="Z35">
        <v>150</v>
      </c>
      <c r="AA35" t="str">
        <v>high</v>
      </c>
      <c r="AC35" t="str">
        <v>AGREE</v>
      </c>
      <c r="AD35" t="str">
        <f>IF(OR(H35="",Y35=""),"",IF(UPPER(SUBSTITUTE(SUBSTITUTE(SUBSTITUTE(SUBSTITUTE(H35," ",""),"-",""),".",""),"/",""))=UPPER(SUBSTITUTE(SUBSTITUTE(SUBSTITUTE(SUBSTITUTE(Y35," ",""),"-",""),".",""),"/","")),"OK","DIFF"))</f>
        <v/>
      </c>
      <c r="AE35" t="str">
        <f>IF(OR(I35="",Z35=""),"",IF(ABS(I35-Z35)&lt;=0.01,"OK","DIFF"))</f>
        <v/>
      </c>
    </row>
    <row r="36">
      <c r="A36" t="str">
        <v>B05</v>
      </c>
      <c r="B36" t="str">
        <v>Random</v>
      </c>
      <c r="C36">
        <v>8</v>
      </c>
      <c r="D36" t="str">
        <v>PDF</v>
      </c>
      <c r="E36" t="str">
        <v>FRONT FOGLIGHT GARNISH RHS</v>
      </c>
      <c r="F36">
        <v>1</v>
      </c>
      <c r="G36">
        <v>600</v>
      </c>
      <c r="H36" t="str">
        <v/>
      </c>
      <c r="I36" t="str">
        <v/>
      </c>
      <c r="J36" t="str">
        <v/>
      </c>
      <c r="K36" t="str">
        <v/>
      </c>
      <c r="L36" t="str">
        <v/>
      </c>
      <c r="M36" t="str">
        <v/>
      </c>
      <c r="N36" t="str">
        <f>IF(H36="","",IF(UPPER(SUBSTITUTE(SUBSTITUTE(SUBSTITUTE(SUBSTITUTE(H36," ",""),"-",""),".",""),"/",""))=UPPER(SUBSTITUTE(SUBSTITUTE(SUBSTITUTE(SUBSTITUTE(T36," ",""),"-",""),".",""),"/","")),"OK","DIFF"))</f>
        <v/>
      </c>
      <c r="O36" t="str">
        <f>IF(I36="","",IF(ABS(I36-U36)&lt;=0.01,"OK","DIFF"))</f>
        <v/>
      </c>
      <c r="P36" t="str">
        <f>IF(OR(N36="DIFF",O36="DIFF"),"YES",IF(AND(N36="OK",O36="OK"),"NO",""))</f>
        <v/>
      </c>
      <c r="Q36" t="str">
        <v/>
      </c>
      <c r="R36" t="str">
        <v/>
      </c>
      <c r="S36" t="str">
        <v/>
      </c>
      <c r="T36" t="str">
        <v>1632658280</v>
      </c>
      <c r="U36">
        <v>600</v>
      </c>
      <c r="V36" t="str">
        <v/>
      </c>
      <c r="W36" t="str">
        <v/>
      </c>
      <c r="X36" t="str">
        <v/>
      </c>
      <c r="Y36" t="str">
        <v>1632658280</v>
      </c>
      <c r="Z36">
        <v>600</v>
      </c>
      <c r="AA36" t="str">
        <v>high</v>
      </c>
      <c r="AC36" t="str">
        <v>AGREE</v>
      </c>
      <c r="AD36" t="str">
        <f>IF(OR(H36="",Y36=""),"",IF(UPPER(SUBSTITUTE(SUBSTITUTE(SUBSTITUTE(SUBSTITUTE(H36," ",""),"-",""),".",""),"/",""))=UPPER(SUBSTITUTE(SUBSTITUTE(SUBSTITUTE(SUBSTITUTE(Y36," ",""),"-",""),".",""),"/","")),"OK","DIFF"))</f>
        <v/>
      </c>
      <c r="AE36" t="str">
        <f>IF(OR(I36="",Z36=""),"",IF(ABS(I36-Z36)&lt;=0.01,"OK","DIFF"))</f>
        <v/>
      </c>
    </row>
    <row r="37">
      <c r="A37" t="str">
        <v>B05</v>
      </c>
      <c r="B37" t="str">
        <v>Random</v>
      </c>
      <c r="C37">
        <v>9</v>
      </c>
      <c r="D37" t="str">
        <v>PDF</v>
      </c>
      <c r="E37" t="str">
        <v>FRONT FOG LIGHT RHS</v>
      </c>
      <c r="F37">
        <v>1</v>
      </c>
      <c r="G37">
        <v>250</v>
      </c>
      <c r="H37" t="str">
        <v/>
      </c>
      <c r="I37" t="str">
        <v/>
      </c>
      <c r="J37" t="str">
        <v/>
      </c>
      <c r="K37" t="str">
        <v/>
      </c>
      <c r="L37" t="str">
        <v/>
      </c>
      <c r="M37" t="str">
        <v/>
      </c>
      <c r="N37" t="str">
        <f>IF(H37="","",IF(UPPER(SUBSTITUTE(SUBSTITUTE(SUBSTITUTE(SUBSTITUTE(H37," ",""),"-",""),".",""),"/",""))=UPPER(SUBSTITUTE(SUBSTITUTE(SUBSTITUTE(SUBSTITUTE(T37," ",""),"-",""),".",""),"/","")),"OK","DIFF"))</f>
        <v/>
      </c>
      <c r="O37" t="str">
        <f>IF(I37="","",IF(ABS(I37-U37)&lt;=0.01,"OK","DIFF"))</f>
        <v/>
      </c>
      <c r="P37" t="str">
        <f>IF(OR(N37="DIFF",O37="DIFF"),"YES",IF(AND(N37="OK",O37="OK"),"NO",""))</f>
        <v/>
      </c>
      <c r="Q37" t="str">
        <v/>
      </c>
      <c r="R37" t="str">
        <v/>
      </c>
      <c r="S37" t="str">
        <v/>
      </c>
      <c r="T37" t="str">
        <v>9670955280</v>
      </c>
      <c r="U37">
        <v>250</v>
      </c>
      <c r="V37" t="str">
        <v/>
      </c>
      <c r="W37" t="str">
        <v/>
      </c>
      <c r="X37" t="str">
        <v/>
      </c>
      <c r="Y37" t="str">
        <v>9670955280</v>
      </c>
      <c r="Z37">
        <v>250</v>
      </c>
      <c r="AA37" t="str">
        <v>high</v>
      </c>
      <c r="AC37" t="str">
        <v>AGREE</v>
      </c>
      <c r="AD37" t="str">
        <f>IF(OR(H37="",Y37=""),"",IF(UPPER(SUBSTITUTE(SUBSTITUTE(SUBSTITUTE(SUBSTITUTE(H37," ",""),"-",""),".",""),"/",""))=UPPER(SUBSTITUTE(SUBSTITUTE(SUBSTITUTE(SUBSTITUTE(Y37," ",""),"-",""),".",""),"/","")),"OK","DIFF"))</f>
        <v/>
      </c>
      <c r="AE37" t="str">
        <f>IF(OR(I37="",Z37=""),"",IF(ABS(I37-Z37)&lt;=0.01,"OK","DIFF"))</f>
        <v/>
      </c>
    </row>
    <row r="38">
      <c r="A38" t="str">
        <v>B05</v>
      </c>
      <c r="B38" t="str">
        <v>Random</v>
      </c>
      <c r="C38">
        <v>10</v>
      </c>
      <c r="D38" t="str">
        <v>PDF</v>
      </c>
      <c r="E38" t="str">
        <v>FRONT FENDER RHS</v>
      </c>
      <c r="F38">
        <v>1</v>
      </c>
      <c r="G38">
        <v>580</v>
      </c>
      <c r="H38" t="str">
        <v/>
      </c>
      <c r="I38" t="str">
        <v/>
      </c>
      <c r="J38" t="str">
        <v/>
      </c>
      <c r="K38" t="str">
        <v/>
      </c>
      <c r="L38" t="str">
        <v/>
      </c>
      <c r="M38" t="str">
        <v/>
      </c>
      <c r="N38" t="str">
        <f>IF(H38="","",IF(UPPER(SUBSTITUTE(SUBSTITUTE(SUBSTITUTE(SUBSTITUTE(H38," ",""),"-",""),".",""),"/",""))=UPPER(SUBSTITUTE(SUBSTITUTE(SUBSTITUTE(SUBSTITUTE(T38," ",""),"-",""),".",""),"/","")),"OK","DIFF"))</f>
        <v/>
      </c>
      <c r="O38" t="str">
        <f>IF(I38="","",IF(ABS(I38-U38)&lt;=0.01,"OK","DIFF"))</f>
        <v/>
      </c>
      <c r="P38" t="str">
        <f>IF(OR(N38="DIFF",O38="DIFF"),"YES",IF(AND(N38="OK",O38="OK"),"NO",""))</f>
        <v/>
      </c>
      <c r="Q38" t="str">
        <v/>
      </c>
      <c r="R38" t="str">
        <v/>
      </c>
      <c r="S38" t="str">
        <v/>
      </c>
      <c r="T38" t="str">
        <v>9816482380</v>
      </c>
      <c r="U38">
        <v>580</v>
      </c>
      <c r="V38" t="str">
        <v/>
      </c>
      <c r="W38" t="str">
        <v/>
      </c>
      <c r="X38" t="str">
        <v/>
      </c>
      <c r="Y38" t="str">
        <v>9816482380</v>
      </c>
      <c r="Z38">
        <v>580</v>
      </c>
      <c r="AA38" t="str">
        <v>high</v>
      </c>
      <c r="AC38" t="str">
        <v>AGREE</v>
      </c>
      <c r="AD38" t="str">
        <f>IF(OR(H38="",Y38=""),"",IF(UPPER(SUBSTITUTE(SUBSTITUTE(SUBSTITUTE(SUBSTITUTE(H38," ",""),"-",""),".",""),"/",""))=UPPER(SUBSTITUTE(SUBSTITUTE(SUBSTITUTE(SUBSTITUTE(Y38," ",""),"-",""),".",""),"/","")),"OK","DIFF"))</f>
        <v/>
      </c>
      <c r="AE38" t="str">
        <f>IF(OR(I38="",Z38=""),"",IF(ABS(I38-Z38)&lt;=0.01,"OK","DIFF"))</f>
        <v/>
      </c>
    </row>
    <row r="39">
      <c r="A39" t="str">
        <v>B05</v>
      </c>
      <c r="B39" t="str">
        <v>Random</v>
      </c>
      <c r="C39">
        <v>11</v>
      </c>
      <c r="D39" t="str">
        <v>PDF</v>
      </c>
      <c r="E39" t="str">
        <v>FRONT REINFORCEMENT</v>
      </c>
      <c r="F39">
        <v>1</v>
      </c>
      <c r="G39">
        <v>700</v>
      </c>
      <c r="H39" t="str">
        <v/>
      </c>
      <c r="I39" t="str">
        <v/>
      </c>
      <c r="J39" t="str">
        <v/>
      </c>
      <c r="K39" t="str">
        <v/>
      </c>
      <c r="L39" t="str">
        <v/>
      </c>
      <c r="M39" t="str">
        <v/>
      </c>
      <c r="N39" t="str">
        <f>IF(H39="","",IF(UPPER(SUBSTITUTE(SUBSTITUTE(SUBSTITUTE(SUBSTITUTE(H39," ",""),"-",""),".",""),"/",""))=UPPER(SUBSTITUTE(SUBSTITUTE(SUBSTITUTE(SUBSTITUTE(T39," ",""),"-",""),".",""),"/","")),"OK","DIFF"))</f>
        <v/>
      </c>
      <c r="O39" t="str">
        <f>IF(I39="","",IF(ABS(I39-U39)&lt;=0.01,"OK","DIFF"))</f>
        <v/>
      </c>
      <c r="P39" t="str">
        <f>IF(OR(N39="DIFF",O39="DIFF"),"YES",IF(AND(N39="OK",O39="OK"),"NO",""))</f>
        <v/>
      </c>
      <c r="Q39" t="str">
        <v/>
      </c>
      <c r="R39" t="str">
        <v/>
      </c>
      <c r="S39" t="str">
        <v/>
      </c>
      <c r="T39" t="str">
        <v>9846639180</v>
      </c>
      <c r="U39">
        <v>700</v>
      </c>
      <c r="V39" t="str">
        <v/>
      </c>
      <c r="W39" t="str">
        <v/>
      </c>
      <c r="X39" t="str">
        <v/>
      </c>
      <c r="Y39" t="str">
        <v>9846639180</v>
      </c>
      <c r="Z39">
        <v>700</v>
      </c>
      <c r="AA39" t="str">
        <v>high</v>
      </c>
      <c r="AC39" t="str">
        <v>AGREE</v>
      </c>
      <c r="AD39" t="str">
        <f>IF(OR(H39="",Y39=""),"",IF(UPPER(SUBSTITUTE(SUBSTITUTE(SUBSTITUTE(SUBSTITUTE(H39," ",""),"-",""),".",""),"/",""))=UPPER(SUBSTITUTE(SUBSTITUTE(SUBSTITUTE(SUBSTITUTE(Y39," ",""),"-",""),".",""),"/","")),"OK","DIFF"))</f>
        <v/>
      </c>
      <c r="AE39" t="str">
        <f>IF(OR(I39="",Z39=""),"",IF(ABS(I39-Z39)&lt;=0.01,"OK","DIFF"))</f>
        <v/>
      </c>
    </row>
    <row r="40">
      <c r="A40" t="str">
        <v>B05</v>
      </c>
      <c r="B40" t="str">
        <v>Random</v>
      </c>
      <c r="C40">
        <v>12</v>
      </c>
      <c r="D40" t="str">
        <v>PDF</v>
      </c>
      <c r="E40" t="str">
        <v>FRONT FENDER INNER SHIELD RHS</v>
      </c>
      <c r="F40">
        <v>1</v>
      </c>
      <c r="G40">
        <v>300</v>
      </c>
      <c r="H40" t="str">
        <v/>
      </c>
      <c r="I40" t="str">
        <v/>
      </c>
      <c r="J40" t="str">
        <v/>
      </c>
      <c r="K40" t="str">
        <v/>
      </c>
      <c r="L40" t="str">
        <v/>
      </c>
      <c r="M40" t="str">
        <v/>
      </c>
      <c r="N40" t="str">
        <f>IF(H40="","",IF(UPPER(SUBSTITUTE(SUBSTITUTE(SUBSTITUTE(SUBSTITUTE(H40," ",""),"-",""),".",""),"/",""))=UPPER(SUBSTITUTE(SUBSTITUTE(SUBSTITUTE(SUBSTITUTE(T40," ",""),"-",""),".",""),"/","")),"OK","DIFF"))</f>
        <v/>
      </c>
      <c r="O40" t="str">
        <f>IF(I40="","",IF(ABS(I40-U40)&lt;=0.01,"OK","DIFF"))</f>
        <v/>
      </c>
      <c r="P40" t="str">
        <f>IF(OR(N40="DIFF",O40="DIFF"),"YES",IF(AND(N40="OK",O40="OK"),"NO",""))</f>
        <v/>
      </c>
      <c r="Q40" t="str">
        <v/>
      </c>
      <c r="R40" t="str">
        <v/>
      </c>
      <c r="S40" t="str">
        <v/>
      </c>
      <c r="T40" t="str">
        <v>9817398480</v>
      </c>
      <c r="U40">
        <v>300</v>
      </c>
      <c r="V40" t="str">
        <v/>
      </c>
      <c r="W40" t="str">
        <v/>
      </c>
      <c r="X40" t="str">
        <v/>
      </c>
      <c r="Y40" t="str">
        <v>9817398480</v>
      </c>
      <c r="Z40">
        <v>300</v>
      </c>
      <c r="AA40" t="str">
        <v>high</v>
      </c>
      <c r="AC40" t="str">
        <v>AGREE</v>
      </c>
      <c r="AD40" t="str">
        <f>IF(OR(H40="",Y40=""),"",IF(UPPER(SUBSTITUTE(SUBSTITUTE(SUBSTITUTE(SUBSTITUTE(H40," ",""),"-",""),".",""),"/",""))=UPPER(SUBSTITUTE(SUBSTITUTE(SUBSTITUTE(SUBSTITUTE(Y40," ",""),"-",""),".",""),"/","")),"OK","DIFF"))</f>
        <v/>
      </c>
      <c r="AE40" t="str">
        <f>IF(OR(I40="",Z40=""),"",IF(ABS(I40-Z40)&lt;=0.01,"OK","DIFF"))</f>
        <v/>
      </c>
    </row>
    <row r="41">
      <c r="A41" t="str">
        <v>B05</v>
      </c>
      <c r="B41" t="str">
        <v>Random</v>
      </c>
      <c r="C41">
        <v>13</v>
      </c>
      <c r="D41" t="str">
        <v>PDF</v>
      </c>
      <c r="E41" t="str">
        <v>FRONT BONNET LOCK</v>
      </c>
      <c r="F41">
        <v>1</v>
      </c>
      <c r="G41">
        <v>250</v>
      </c>
      <c r="H41" t="str">
        <v/>
      </c>
      <c r="I41" t="str">
        <v/>
      </c>
      <c r="J41" t="str">
        <v/>
      </c>
      <c r="K41" t="str">
        <v/>
      </c>
      <c r="L41" t="str">
        <v/>
      </c>
      <c r="M41" t="str">
        <v/>
      </c>
      <c r="N41" t="str">
        <f>IF(H41="","",IF(UPPER(SUBSTITUTE(SUBSTITUTE(SUBSTITUTE(SUBSTITUTE(H41," ",""),"-",""),".",""),"/",""))=UPPER(SUBSTITUTE(SUBSTITUTE(SUBSTITUTE(SUBSTITUTE(T41," ",""),"-",""),".",""),"/","")),"OK","DIFF"))</f>
        <v/>
      </c>
      <c r="O41" t="str">
        <f>IF(I41="","",IF(ABS(I41-U41)&lt;=0.01,"OK","DIFF"))</f>
        <v/>
      </c>
      <c r="P41" t="str">
        <f>IF(OR(N41="DIFF",O41="DIFF"),"YES",IF(AND(N41="OK",O41="OK"),"NO",""))</f>
        <v/>
      </c>
      <c r="Q41" t="str">
        <v/>
      </c>
      <c r="R41" t="str">
        <v/>
      </c>
      <c r="S41" t="str">
        <v/>
      </c>
      <c r="T41" t="str">
        <v>9808870280</v>
      </c>
      <c r="U41">
        <v>250</v>
      </c>
      <c r="V41" t="str">
        <v/>
      </c>
      <c r="W41" t="str">
        <v/>
      </c>
      <c r="X41" t="str">
        <v/>
      </c>
      <c r="Y41" t="str">
        <v>9808870280</v>
      </c>
      <c r="Z41">
        <v>250</v>
      </c>
      <c r="AA41" t="str">
        <v>high</v>
      </c>
      <c r="AC41" t="str">
        <v>AGREE</v>
      </c>
      <c r="AD41" t="str">
        <f>IF(OR(H41="",Y41=""),"",IF(UPPER(SUBSTITUTE(SUBSTITUTE(SUBSTITUTE(SUBSTITUTE(H41," ",""),"-",""),".",""),"/",""))=UPPER(SUBSTITUTE(SUBSTITUTE(SUBSTITUTE(SUBSTITUTE(Y41," ",""),"-",""),".",""),"/","")),"OK","DIFF"))</f>
        <v/>
      </c>
      <c r="AE41" t="str">
        <f>IF(OR(I41="",Z41=""),"",IF(ABS(I41-Z41)&lt;=0.01,"OK","DIFF"))</f>
        <v/>
      </c>
    </row>
    <row r="42">
      <c r="A42" t="str">
        <v>B05</v>
      </c>
      <c r="B42" t="str">
        <v>Random</v>
      </c>
      <c r="C42">
        <v>14</v>
      </c>
      <c r="D42" t="str">
        <v>PDF</v>
      </c>
      <c r="E42" t="str">
        <v>FRONT LOWER GRILLE</v>
      </c>
      <c r="F42">
        <v>1</v>
      </c>
      <c r="G42">
        <v>550</v>
      </c>
      <c r="H42" t="str">
        <v/>
      </c>
      <c r="I42" t="str">
        <v/>
      </c>
      <c r="J42" t="str">
        <v/>
      </c>
      <c r="K42" t="str">
        <v/>
      </c>
      <c r="L42" t="str">
        <v/>
      </c>
      <c r="M42" t="str">
        <v/>
      </c>
      <c r="N42" t="str">
        <f>IF(H42="","",IF(UPPER(SUBSTITUTE(SUBSTITUTE(SUBSTITUTE(SUBSTITUTE(H42," ",""),"-",""),".",""),"/",""))=UPPER(SUBSTITUTE(SUBSTITUTE(SUBSTITUTE(SUBSTITUTE(T42," ",""),"-",""),".",""),"/","")),"OK","DIFF"))</f>
        <v/>
      </c>
      <c r="O42" t="str">
        <f>IF(I42="","",IF(ABS(I42-U42)&lt;=0.01,"OK","DIFF"))</f>
        <v/>
      </c>
      <c r="P42" t="str">
        <f>IF(OR(N42="DIFF",O42="DIFF"),"YES",IF(AND(N42="OK",O42="OK"),"NO",""))</f>
        <v/>
      </c>
      <c r="Q42" t="str">
        <v/>
      </c>
      <c r="R42" t="str">
        <v/>
      </c>
      <c r="S42" t="str">
        <v/>
      </c>
      <c r="T42" t="str">
        <v>9818196480</v>
      </c>
      <c r="U42">
        <v>550</v>
      </c>
      <c r="V42" t="str">
        <v/>
      </c>
      <c r="W42" t="str">
        <v/>
      </c>
      <c r="X42" t="str">
        <v/>
      </c>
      <c r="Y42" t="str">
        <v>9818196480</v>
      </c>
      <c r="Z42">
        <v>550</v>
      </c>
      <c r="AA42" t="str">
        <v>high</v>
      </c>
      <c r="AC42" t="str">
        <v>AGREE</v>
      </c>
      <c r="AD42" t="str">
        <f>IF(OR(H42="",Y42=""),"",IF(UPPER(SUBSTITUTE(SUBSTITUTE(SUBSTITUTE(SUBSTITUTE(H42," ",""),"-",""),".",""),"/",""))=UPPER(SUBSTITUTE(SUBSTITUTE(SUBSTITUTE(SUBSTITUTE(Y42," ",""),"-",""),".",""),"/","")),"OK","DIFF"))</f>
        <v/>
      </c>
      <c r="AE42" t="str">
        <f>IF(OR(I42="",Z42=""),"",IF(ABS(I42-Z42)&lt;=0.01,"OK","DIFF"))</f>
        <v/>
      </c>
    </row>
    <row r="43">
      <c r="A43" t="str">
        <v>B05</v>
      </c>
      <c r="B43" t="str">
        <v>Random</v>
      </c>
      <c r="C43">
        <v>15</v>
      </c>
      <c r="D43" t="str">
        <v>PDF</v>
      </c>
      <c r="E43" t="str">
        <v>FRONT BUMPER RETAINER LHS</v>
      </c>
      <c r="F43">
        <v>1</v>
      </c>
      <c r="G43">
        <v>140</v>
      </c>
      <c r="H43" t="str">
        <v/>
      </c>
      <c r="I43" t="str">
        <v/>
      </c>
      <c r="J43" t="str">
        <v/>
      </c>
      <c r="K43" t="str">
        <v/>
      </c>
      <c r="L43" t="str">
        <v/>
      </c>
      <c r="M43" t="str">
        <v/>
      </c>
      <c r="N43" t="str">
        <f>IF(H43="","",IF(UPPER(SUBSTITUTE(SUBSTITUTE(SUBSTITUTE(SUBSTITUTE(H43," ",""),"-",""),".",""),"/",""))=UPPER(SUBSTITUTE(SUBSTITUTE(SUBSTITUTE(SUBSTITUTE(T43," ",""),"-",""),".",""),"/","")),"OK","DIFF"))</f>
        <v/>
      </c>
      <c r="O43" t="str">
        <f>IF(I43="","",IF(ABS(I43-U43)&lt;=0.01,"OK","DIFF"))</f>
        <v/>
      </c>
      <c r="P43" t="str">
        <f>IF(OR(N43="DIFF",O43="DIFF"),"YES",IF(AND(N43="OK",O43="OK"),"NO",""))</f>
        <v/>
      </c>
      <c r="Q43" t="str">
        <v/>
      </c>
      <c r="R43" t="str">
        <v/>
      </c>
      <c r="S43" t="str">
        <v/>
      </c>
      <c r="T43" t="str">
        <v>9821847480</v>
      </c>
      <c r="U43">
        <v>140</v>
      </c>
      <c r="V43" t="str">
        <v/>
      </c>
      <c r="W43" t="str">
        <v/>
      </c>
      <c r="X43" t="str">
        <v/>
      </c>
      <c r="Y43" t="str">
        <v>9821847480</v>
      </c>
      <c r="Z43">
        <v>140</v>
      </c>
      <c r="AA43" t="str">
        <v>high</v>
      </c>
      <c r="AC43" t="str">
        <v>AGREE</v>
      </c>
      <c r="AD43" t="str">
        <f>IF(OR(H43="",Y43=""),"",IF(UPPER(SUBSTITUTE(SUBSTITUTE(SUBSTITUTE(SUBSTITUTE(H43," ",""),"-",""),".",""),"/",""))=UPPER(SUBSTITUTE(SUBSTITUTE(SUBSTITUTE(SUBSTITUTE(Y43," ",""),"-",""),".",""),"/","")),"OK","DIFF"))</f>
        <v/>
      </c>
      <c r="AE43" t="str">
        <f>IF(OR(I43="",Z43=""),"",IF(ABS(I43-Z43)&lt;=0.01,"OK","DIFF"))</f>
        <v/>
      </c>
    </row>
    <row r="44">
      <c r="A44" t="str">
        <v>B05</v>
      </c>
      <c r="B44" t="str">
        <v>Random</v>
      </c>
      <c r="C44">
        <v>16</v>
      </c>
      <c r="D44" t="str">
        <v>PDF</v>
      </c>
      <c r="E44" t="str">
        <v>FRONT BUMPER RETAINER RHS</v>
      </c>
      <c r="F44">
        <v>1</v>
      </c>
      <c r="G44">
        <v>140</v>
      </c>
      <c r="H44" t="str">
        <v/>
      </c>
      <c r="I44" t="str">
        <v/>
      </c>
      <c r="J44" t="str">
        <v/>
      </c>
      <c r="K44" t="str">
        <v/>
      </c>
      <c r="L44" t="str">
        <v/>
      </c>
      <c r="M44" t="str">
        <v/>
      </c>
      <c r="N44" t="str">
        <f>IF(H44="","",IF(UPPER(SUBSTITUTE(SUBSTITUTE(SUBSTITUTE(SUBSTITUTE(H44," ",""),"-",""),".",""),"/",""))=UPPER(SUBSTITUTE(SUBSTITUTE(SUBSTITUTE(SUBSTITUTE(T44," ",""),"-",""),".",""),"/","")),"OK","DIFF"))</f>
        <v/>
      </c>
      <c r="O44" t="str">
        <f>IF(I44="","",IF(ABS(I44-U44)&lt;=0.01,"OK","DIFF"))</f>
        <v/>
      </c>
      <c r="P44" t="str">
        <f>IF(OR(N44="DIFF",O44="DIFF"),"YES",IF(AND(N44="OK",O44="OK"),"NO",""))</f>
        <v/>
      </c>
      <c r="Q44" t="str">
        <v/>
      </c>
      <c r="R44" t="str">
        <v/>
      </c>
      <c r="S44" t="str">
        <v/>
      </c>
      <c r="T44" t="str">
        <v>9821847180</v>
      </c>
      <c r="U44">
        <v>140</v>
      </c>
      <c r="V44" t="str">
        <v/>
      </c>
      <c r="W44" t="str">
        <v/>
      </c>
      <c r="X44" t="str">
        <v/>
      </c>
      <c r="Y44" t="str">
        <v>9821847180</v>
      </c>
      <c r="Z44">
        <v>140</v>
      </c>
      <c r="AA44" t="str">
        <v>high</v>
      </c>
      <c r="AC44" t="str">
        <v>AGREE</v>
      </c>
      <c r="AD44" t="str">
        <f>IF(OR(H44="",Y44=""),"",IF(UPPER(SUBSTITUTE(SUBSTITUTE(SUBSTITUTE(SUBSTITUTE(H44," ",""),"-",""),".",""),"/",""))=UPPER(SUBSTITUTE(SUBSTITUTE(SUBSTITUTE(SUBSTITUTE(Y44," ",""),"-",""),".",""),"/","")),"OK","DIFF"))</f>
        <v/>
      </c>
      <c r="AE44" t="str">
        <f>IF(OR(I44="",Z44=""),"",IF(ABS(I44-Z44)&lt;=0.01,"OK","DIFF"))</f>
        <v/>
      </c>
    </row>
    <row r="45">
      <c r="A45" t="str">
        <v>B05</v>
      </c>
      <c r="B45" t="str">
        <v>Random</v>
      </c>
      <c r="C45">
        <v>17</v>
      </c>
      <c r="D45" t="str">
        <v>PDF</v>
      </c>
      <c r="E45" t="str">
        <v>FRONT HEADLIGHT RHS</v>
      </c>
      <c r="F45">
        <v>1</v>
      </c>
      <c r="G45">
        <v>1250</v>
      </c>
      <c r="H45" t="str">
        <v/>
      </c>
      <c r="I45" t="str">
        <v/>
      </c>
      <c r="J45" t="str">
        <v/>
      </c>
      <c r="K45" t="str">
        <v/>
      </c>
      <c r="L45" t="str">
        <v/>
      </c>
      <c r="M45" t="str">
        <v/>
      </c>
      <c r="N45" t="str">
        <f>IF(H45="","",IF(UPPER(SUBSTITUTE(SUBSTITUTE(SUBSTITUTE(SUBSTITUTE(H45," ",""),"-",""),".",""),"/",""))=UPPER(SUBSTITUTE(SUBSTITUTE(SUBSTITUTE(SUBSTITUTE(T45," ",""),"-",""),".",""),"/","")),"OK","DIFF"))</f>
        <v/>
      </c>
      <c r="O45" t="str">
        <f>IF(I45="","",IF(ABS(I45-U45)&lt;=0.01,"OK","DIFF"))</f>
        <v/>
      </c>
      <c r="P45" t="str">
        <f>IF(OR(N45="DIFF",O45="DIFF"),"YES",IF(AND(N45="OK",O45="OK"),"NO",""))</f>
        <v/>
      </c>
      <c r="Q45" t="str">
        <v/>
      </c>
      <c r="R45" t="str">
        <v/>
      </c>
      <c r="S45" t="str">
        <v/>
      </c>
      <c r="T45" t="str">
        <v>1634153780</v>
      </c>
      <c r="U45">
        <v>1250</v>
      </c>
      <c r="V45" t="str">
        <v/>
      </c>
      <c r="W45" t="str">
        <v/>
      </c>
      <c r="X45" t="str">
        <v/>
      </c>
      <c r="Y45" t="str">
        <v>1634153780</v>
      </c>
      <c r="Z45">
        <v>1250</v>
      </c>
      <c r="AA45" t="str">
        <v>high</v>
      </c>
      <c r="AB45" t="str">
        <v>On page 2. A pen tick crosses the SQ number, but the stock ID is clear.</v>
      </c>
      <c r="AC45" t="str">
        <v>AGREE</v>
      </c>
      <c r="AD45" t="str">
        <f>IF(OR(H45="",Y45=""),"",IF(UPPER(SUBSTITUTE(SUBSTITUTE(SUBSTITUTE(SUBSTITUTE(H45," ",""),"-",""),".",""),"/",""))=UPPER(SUBSTITUTE(SUBSTITUTE(SUBSTITUTE(SUBSTITUTE(Y45," ",""),"-",""),".",""),"/","")),"OK","DIFF"))</f>
        <v/>
      </c>
      <c r="AE45" t="str">
        <f>IF(OR(I45="",Z45=""),"",IF(ABS(I45-Z45)&lt;=0.01,"OK","DIFF"))</f>
        <v/>
      </c>
    </row>
    <row r="46">
      <c r="A46" t="str">
        <v>B05</v>
      </c>
      <c r="B46" t="str">
        <v>Random</v>
      </c>
      <c r="C46">
        <v>18</v>
      </c>
      <c r="D46" t="str">
        <v>PDF</v>
      </c>
      <c r="E46" t="str">
        <v>FRONT SUPPORT PANEL</v>
      </c>
      <c r="F46">
        <v>1</v>
      </c>
      <c r="G46">
        <v>350</v>
      </c>
      <c r="H46" t="str">
        <v/>
      </c>
      <c r="I46" t="str">
        <v/>
      </c>
      <c r="J46" t="str">
        <v/>
      </c>
      <c r="K46" t="str">
        <v/>
      </c>
      <c r="L46" t="str">
        <v/>
      </c>
      <c r="M46" t="str">
        <v/>
      </c>
      <c r="N46" t="str">
        <f>IF(H46="","",IF(UPPER(SUBSTITUTE(SUBSTITUTE(SUBSTITUTE(SUBSTITUTE(H46," ",""),"-",""),".",""),"/",""))=UPPER(SUBSTITUTE(SUBSTITUTE(SUBSTITUTE(SUBSTITUTE(T46," ",""),"-",""),".",""),"/","")),"OK","DIFF"))</f>
        <v/>
      </c>
      <c r="O46" t="str">
        <f>IF(I46="","",IF(ABS(I46-U46)&lt;=0.01,"OK","DIFF"))</f>
        <v/>
      </c>
      <c r="P46" t="str">
        <f>IF(OR(N46="DIFF",O46="DIFF"),"YES",IF(AND(N46="OK",O46="OK"),"NO",""))</f>
        <v/>
      </c>
      <c r="Q46" t="str">
        <v/>
      </c>
      <c r="R46" t="str">
        <v/>
      </c>
      <c r="S46" t="str">
        <v/>
      </c>
      <c r="T46" t="str">
        <v>9830512680</v>
      </c>
      <c r="U46">
        <v>350</v>
      </c>
      <c r="V46" t="str">
        <v/>
      </c>
      <c r="W46" t="str">
        <v/>
      </c>
      <c r="X46" t="str">
        <v/>
      </c>
      <c r="Y46" t="str">
        <v>9830512680</v>
      </c>
      <c r="Z46">
        <v>350</v>
      </c>
      <c r="AA46" t="str">
        <v>high</v>
      </c>
      <c r="AB46" t="str">
        <v>On page 2. A pen tick crosses the SQ number, but the stock ID is clear.</v>
      </c>
      <c r="AC46" t="str">
        <v>AGREE</v>
      </c>
      <c r="AD46" t="str">
        <f>IF(OR(H46="",Y46=""),"",IF(UPPER(SUBSTITUTE(SUBSTITUTE(SUBSTITUTE(SUBSTITUTE(H46," ",""),"-",""),".",""),"/",""))=UPPER(SUBSTITUTE(SUBSTITUTE(SUBSTITUTE(SUBSTITUTE(Y46," ",""),"-",""),".",""),"/","")),"OK","DIFF"))</f>
        <v/>
      </c>
      <c r="AE46" t="str">
        <f>IF(OR(I46="",Z46=""),"",IF(ABS(I46-Z46)&lt;=0.01,"OK","DIFF"))</f>
        <v/>
      </c>
    </row>
    <row r="47">
      <c r="A47" t="str">
        <v>B06</v>
      </c>
      <c r="B47" t="str">
        <v>Random</v>
      </c>
      <c r="C47">
        <v>1</v>
      </c>
      <c r="D47" t="str">
        <v>PDF</v>
      </c>
      <c r="E47" t="str">
        <v>HEADLAMP RH</v>
      </c>
      <c r="F47">
        <v>1</v>
      </c>
      <c r="G47">
        <v>1600</v>
      </c>
      <c r="H47" t="str">
        <v/>
      </c>
      <c r="I47" t="str">
        <v/>
      </c>
      <c r="J47" t="str">
        <v/>
      </c>
      <c r="K47" t="str">
        <v/>
      </c>
      <c r="L47" t="str">
        <v/>
      </c>
      <c r="M47" t="str">
        <v/>
      </c>
      <c r="N47" t="str">
        <f>IF(H47="","",IF(UPPER(SUBSTITUTE(SUBSTITUTE(SUBSTITUTE(SUBSTITUTE(H47," ",""),"-",""),".",""),"/",""))=UPPER(SUBSTITUTE(SUBSTITUTE(SUBSTITUTE(SUBSTITUTE(T47," ",""),"-",""),".",""),"/","")),"OK","DIFF"))</f>
        <v/>
      </c>
      <c r="O47" t="str">
        <f>IF(I47="","",IF(ABS(I47-U47)&lt;=0.01,"OK","DIFF"))</f>
        <v/>
      </c>
      <c r="P47" t="str">
        <f>IF(OR(N47="DIFF",O47="DIFF"),"YES",IF(AND(N47="OK",O47="OK"),"NO",""))</f>
        <v/>
      </c>
      <c r="Q47" t="str">
        <v/>
      </c>
      <c r="R47" t="str">
        <v>Price ≥3× off cluster median</v>
      </c>
      <c r="S47" t="str">
        <v>yes</v>
      </c>
      <c r="T47" t="str">
        <v>T81145-78170</v>
      </c>
      <c r="U47">
        <v>1600</v>
      </c>
      <c r="V47" t="str">
        <v/>
      </c>
      <c r="W47" t="str">
        <v/>
      </c>
      <c r="X47" t="str">
        <v/>
      </c>
      <c r="Y47" t="str">
        <v>T81145-78170</v>
      </c>
      <c r="Z47">
        <v>1600</v>
      </c>
      <c r="AA47" t="str">
        <v>high</v>
      </c>
      <c r="AB47" t="str">
        <v>The PDF's page 2 is a separate Lion's Auto Trading invoice (A 12687, 3/11/2025, CLIP qty 10 @ 3.50 = 35.00). It was not treated as part of this bill.</v>
      </c>
      <c r="AC47" t="str">
        <v>AGREE</v>
      </c>
      <c r="AD47" t="str">
        <f>IF(OR(H47="",Y47=""),"",IF(UPPER(SUBSTITUTE(SUBSTITUTE(SUBSTITUTE(SUBSTITUTE(H47," ",""),"-",""),".",""),"/",""))=UPPER(SUBSTITUTE(SUBSTITUTE(SUBSTITUTE(SUBSTITUTE(Y47," ",""),"-",""),".",""),"/","")),"OK","DIFF"))</f>
        <v/>
      </c>
      <c r="AE47" t="str">
        <f>IF(OR(I47="",Z47=""),"",IF(ABS(I47-Z47)&lt;=0.01,"OK","DIFF"))</f>
        <v/>
      </c>
    </row>
    <row r="48">
      <c r="A48" t="str">
        <v>B06</v>
      </c>
      <c r="B48" t="str">
        <v>Random</v>
      </c>
      <c r="C48">
        <v>2</v>
      </c>
      <c r="D48" t="str">
        <v>PDF</v>
      </c>
      <c r="E48" t="str">
        <v>FR BUMPER</v>
      </c>
      <c r="F48">
        <v>1</v>
      </c>
      <c r="G48">
        <v>400</v>
      </c>
      <c r="H48" t="str">
        <v/>
      </c>
      <c r="I48" t="str">
        <v/>
      </c>
      <c r="J48" t="str">
        <v/>
      </c>
      <c r="K48" t="str">
        <v/>
      </c>
      <c r="L48" t="str">
        <v/>
      </c>
      <c r="M48" t="str">
        <v/>
      </c>
      <c r="N48" t="str">
        <f>IF(H48="","",IF(UPPER(SUBSTITUTE(SUBSTITUTE(SUBSTITUTE(SUBSTITUTE(H48," ",""),"-",""),".",""),"/",""))=UPPER(SUBSTITUTE(SUBSTITUTE(SUBSTITUTE(SUBSTITUTE(T48," ",""),"-",""),".",""),"/","")),"OK","DIFF"))</f>
        <v/>
      </c>
      <c r="O48" t="str">
        <f>IF(I48="","",IF(ABS(I48-U48)&lt;=0.01,"OK","DIFF"))</f>
        <v/>
      </c>
      <c r="P48" t="str">
        <f>IF(OR(N48="DIFF",O48="DIFF"),"YES",IF(AND(N48="OK",O48="OK"),"NO",""))</f>
        <v/>
      </c>
      <c r="Q48" t="str">
        <v/>
      </c>
      <c r="R48" t="str">
        <v/>
      </c>
      <c r="S48" t="str">
        <v>yes</v>
      </c>
      <c r="T48" t="str">
        <v>52119-78943</v>
      </c>
      <c r="U48">
        <v>400</v>
      </c>
      <c r="V48" t="str">
        <v/>
      </c>
      <c r="W48" t="str">
        <v/>
      </c>
      <c r="X48" t="str">
        <v/>
      </c>
      <c r="Y48" t="str">
        <v>52119-78943</v>
      </c>
      <c r="Z48">
        <v>400</v>
      </c>
      <c r="AA48" t="str">
        <v>medium</v>
      </c>
      <c r="AB48" t="str">
        <v>A leading character, likely 'T', may be hidden by the hole-punch/scan mark at the left. As printed, no prefix is legible.</v>
      </c>
      <c r="AC48" t="str">
        <v>AGREE</v>
      </c>
      <c r="AD48" t="str">
        <f>IF(OR(H48="",Y48=""),"",IF(UPPER(SUBSTITUTE(SUBSTITUTE(SUBSTITUTE(SUBSTITUTE(H48," ",""),"-",""),".",""),"/",""))=UPPER(SUBSTITUTE(SUBSTITUTE(SUBSTITUTE(SUBSTITUTE(Y48," ",""),"-",""),".",""),"/","")),"OK","DIFF"))</f>
        <v/>
      </c>
      <c r="AE48" t="str">
        <f>IF(OR(I48="",Z48=""),"",IF(ABS(I48-Z48)&lt;=0.01,"OK","DIFF"))</f>
        <v/>
      </c>
    </row>
    <row r="49">
      <c r="A49" t="str">
        <v>B06</v>
      </c>
      <c r="B49" t="str">
        <v>Random</v>
      </c>
      <c r="C49">
        <v>3</v>
      </c>
      <c r="D49" t="str">
        <v>PDF</v>
      </c>
      <c r="E49" t="str">
        <v>BUMPER RETAINER FR RH</v>
      </c>
      <c r="F49">
        <v>1</v>
      </c>
      <c r="G49">
        <v>60</v>
      </c>
      <c r="H49" t="str">
        <v/>
      </c>
      <c r="I49" t="str">
        <v/>
      </c>
      <c r="J49" t="str">
        <v/>
      </c>
      <c r="K49" t="str">
        <v/>
      </c>
      <c r="L49" t="str">
        <v/>
      </c>
      <c r="M49" t="str">
        <v/>
      </c>
      <c r="N49" t="str">
        <f>IF(H49="","",IF(UPPER(SUBSTITUTE(SUBSTITUTE(SUBSTITUTE(SUBSTITUTE(H49," ",""),"-",""),".",""),"/",""))=UPPER(SUBSTITUTE(SUBSTITUTE(SUBSTITUTE(SUBSTITUTE(T49," ",""),"-",""),".",""),"/","")),"OK","DIFF"))</f>
        <v/>
      </c>
      <c r="O49" t="str">
        <f>IF(I49="","",IF(ABS(I49-U49)&lt;=0.01,"OK","DIFF"))</f>
        <v/>
      </c>
      <c r="P49" t="str">
        <f>IF(OR(N49="DIFF",O49="DIFF"),"YES",IF(AND(N49="OK",O49="OK"),"NO",""))</f>
        <v/>
      </c>
      <c r="Q49" t="str">
        <v/>
      </c>
      <c r="R49" t="str">
        <v/>
      </c>
      <c r="S49" t="str">
        <v>yes</v>
      </c>
      <c r="T49" t="str">
        <v>T52535-78010</v>
      </c>
      <c r="U49">
        <v>60</v>
      </c>
      <c r="V49" t="str">
        <v/>
      </c>
      <c r="W49" t="str">
        <v/>
      </c>
      <c r="X49" t="str">
        <v/>
      </c>
      <c r="Y49" t="str">
        <v>T52535-78010</v>
      </c>
      <c r="Z49">
        <v>60</v>
      </c>
      <c r="AA49" t="str">
        <v>high</v>
      </c>
      <c r="AC49" t="str">
        <v>AGREE</v>
      </c>
      <c r="AD49" t="str">
        <f>IF(OR(H49="",Y49=""),"",IF(UPPER(SUBSTITUTE(SUBSTITUTE(SUBSTITUTE(SUBSTITUTE(H49," ",""),"-",""),".",""),"/",""))=UPPER(SUBSTITUTE(SUBSTITUTE(SUBSTITUTE(SUBSTITUTE(Y49," ",""),"-",""),".",""),"/","")),"OK","DIFF"))</f>
        <v/>
      </c>
      <c r="AE49" t="str">
        <f>IF(OR(I49="",Z49=""),"",IF(ABS(I49-Z49)&lt;=0.01,"OK","DIFF"))</f>
        <v/>
      </c>
    </row>
    <row r="50">
      <c r="A50" t="str">
        <v>B06</v>
      </c>
      <c r="B50" t="str">
        <v>Random</v>
      </c>
      <c r="C50">
        <v>4</v>
      </c>
      <c r="D50" t="str">
        <v>PDF</v>
      </c>
      <c r="E50" t="str">
        <v>FR FENDER RH</v>
      </c>
      <c r="F50">
        <v>1</v>
      </c>
      <c r="G50">
        <v>380</v>
      </c>
      <c r="H50" t="str">
        <v/>
      </c>
      <c r="I50" t="str">
        <v/>
      </c>
      <c r="J50" t="str">
        <v/>
      </c>
      <c r="K50" t="str">
        <v/>
      </c>
      <c r="L50" t="str">
        <v/>
      </c>
      <c r="M50" t="str">
        <v/>
      </c>
      <c r="N50" t="str">
        <f>IF(H50="","",IF(UPPER(SUBSTITUTE(SUBSTITUTE(SUBSTITUTE(SUBSTITUTE(H50," ",""),"-",""),".",""),"/",""))=UPPER(SUBSTITUTE(SUBSTITUTE(SUBSTITUTE(SUBSTITUTE(T50," ",""),"-",""),".",""),"/","")),"OK","DIFF"))</f>
        <v/>
      </c>
      <c r="O50" t="str">
        <f>IF(I50="","",IF(ABS(I50-U50)&lt;=0.01,"OK","DIFF"))</f>
        <v/>
      </c>
      <c r="P50" t="str">
        <f>IF(OR(N50="DIFF",O50="DIFF"),"YES",IF(AND(N50="OK",O50="OK"),"NO",""))</f>
        <v/>
      </c>
      <c r="Q50" t="str">
        <v/>
      </c>
      <c r="R50" t="str">
        <v/>
      </c>
      <c r="S50" t="str">
        <v>yes</v>
      </c>
      <c r="T50" t="str">
        <v>T53811-78010</v>
      </c>
      <c r="U50">
        <v>380</v>
      </c>
      <c r="V50" t="str">
        <v/>
      </c>
      <c r="W50" t="str">
        <v/>
      </c>
      <c r="X50" t="str">
        <v/>
      </c>
      <c r="Y50" t="str">
        <v>T53811-78010</v>
      </c>
      <c r="Z50">
        <v>380</v>
      </c>
      <c r="AA50" t="str">
        <v>medium</v>
      </c>
      <c r="AB50" t="str">
        <v>The '11' digits are slightly blurred by scan noise.</v>
      </c>
      <c r="AC50" t="str">
        <v>AGREE</v>
      </c>
      <c r="AD50" t="str">
        <f>IF(OR(H50="",Y50=""),"",IF(UPPER(SUBSTITUTE(SUBSTITUTE(SUBSTITUTE(SUBSTITUTE(H50," ",""),"-",""),".",""),"/",""))=UPPER(SUBSTITUTE(SUBSTITUTE(SUBSTITUTE(SUBSTITUTE(Y50," ",""),"-",""),".",""),"/","")),"OK","DIFF"))</f>
        <v/>
      </c>
      <c r="AE50" t="str">
        <f>IF(OR(I50="",Z50=""),"",IF(ABS(I50-Z50)&lt;=0.01,"OK","DIFF"))</f>
        <v/>
      </c>
    </row>
    <row r="51">
      <c r="A51" t="str">
        <v>B06</v>
      </c>
      <c r="B51" t="str">
        <v>Random</v>
      </c>
      <c r="C51">
        <v>5</v>
      </c>
      <c r="D51" t="str">
        <v>PDF</v>
      </c>
      <c r="E51" t="str">
        <v>FENDER MLDING RH</v>
      </c>
      <c r="F51">
        <v>1</v>
      </c>
      <c r="G51">
        <v>100</v>
      </c>
      <c r="H51" t="str">
        <v/>
      </c>
      <c r="I51" t="str">
        <v/>
      </c>
      <c r="J51" t="str">
        <v/>
      </c>
      <c r="K51" t="str">
        <v/>
      </c>
      <c r="L51" t="str">
        <v/>
      </c>
      <c r="M51" t="str">
        <v/>
      </c>
      <c r="N51" t="str">
        <f>IF(H51="","",IF(UPPER(SUBSTITUTE(SUBSTITUTE(SUBSTITUTE(SUBSTITUTE(H51," ",""),"-",""),".",""),"/",""))=UPPER(SUBSTITUTE(SUBSTITUTE(SUBSTITUTE(SUBSTITUTE(T51," ",""),"-",""),".",""),"/","")),"OK","DIFF"))</f>
        <v/>
      </c>
      <c r="O51" t="str">
        <f>IF(I51="","",IF(ABS(I51-U51)&lt;=0.01,"OK","DIFF"))</f>
        <v/>
      </c>
      <c r="P51" t="str">
        <f>IF(OR(N51="DIFF",O51="DIFF"),"YES",IF(AND(N51="OK",O51="OK"),"NO",""))</f>
        <v/>
      </c>
      <c r="Q51" t="str">
        <v/>
      </c>
      <c r="R51" t="str">
        <v/>
      </c>
      <c r="S51" t="str">
        <v/>
      </c>
      <c r="T51" t="str">
        <v>T75601-78010</v>
      </c>
      <c r="U51">
        <v>100</v>
      </c>
      <c r="V51" t="str">
        <v/>
      </c>
      <c r="W51" t="str">
        <v/>
      </c>
      <c r="X51" t="str">
        <v/>
      </c>
      <c r="Y51" t="str">
        <v>T75601-78010</v>
      </c>
      <c r="Z51">
        <v>100</v>
      </c>
      <c r="AA51" t="str">
        <v>high</v>
      </c>
      <c r="AC51" t="str">
        <v>AGREE</v>
      </c>
      <c r="AD51" t="str">
        <f>IF(OR(H51="",Y51=""),"",IF(UPPER(SUBSTITUTE(SUBSTITUTE(SUBSTITUTE(SUBSTITUTE(H51," ",""),"-",""),".",""),"/",""))=UPPER(SUBSTITUTE(SUBSTITUTE(SUBSTITUTE(SUBSTITUTE(Y51," ",""),"-",""),".",""),"/","")),"OK","DIFF"))</f>
        <v/>
      </c>
      <c r="AE51" t="str">
        <f>IF(OR(I51="",Z51=""),"",IF(ABS(I51-Z51)&lt;=0.01,"OK","DIFF"))</f>
        <v/>
      </c>
    </row>
    <row r="52">
      <c r="A52" t="str">
        <v>B06</v>
      </c>
      <c r="B52" t="str">
        <v>Random</v>
      </c>
      <c r="C52">
        <v>6</v>
      </c>
      <c r="D52" t="str">
        <v>PDF</v>
      </c>
      <c r="E52" t="str">
        <v>PAD,FR.BUMPER GUARD RH</v>
      </c>
      <c r="F52">
        <v>1</v>
      </c>
      <c r="G52">
        <v>75</v>
      </c>
      <c r="H52" t="str">
        <v/>
      </c>
      <c r="I52" t="str">
        <v/>
      </c>
      <c r="J52" t="str">
        <v/>
      </c>
      <c r="K52" t="str">
        <v/>
      </c>
      <c r="L52" t="str">
        <v/>
      </c>
      <c r="M52" t="str">
        <v/>
      </c>
      <c r="N52" t="str">
        <f>IF(H52="","",IF(UPPER(SUBSTITUTE(SUBSTITUTE(SUBSTITUTE(SUBSTITUTE(H52," ",""),"-",""),".",""),"/",""))=UPPER(SUBSTITUTE(SUBSTITUTE(SUBSTITUTE(SUBSTITUTE(T52," ",""),"-",""),".",""),"/","")),"OK","DIFF"))</f>
        <v/>
      </c>
      <c r="O52" t="str">
        <f>IF(I52="","",IF(ABS(I52-U52)&lt;=0.01,"OK","DIFF"))</f>
        <v/>
      </c>
      <c r="P52" t="str">
        <f>IF(OR(N52="DIFF",O52="DIFF"),"YES",IF(AND(N52="OK",O52="OK"),"NO",""))</f>
        <v/>
      </c>
      <c r="Q52" t="str">
        <v/>
      </c>
      <c r="R52" t="str">
        <v/>
      </c>
      <c r="S52" t="str">
        <v/>
      </c>
      <c r="T52" t="str">
        <v>T52447-78010</v>
      </c>
      <c r="U52">
        <v>75</v>
      </c>
      <c r="V52" t="str">
        <v/>
      </c>
      <c r="W52" t="str">
        <v/>
      </c>
      <c r="X52" t="str">
        <v/>
      </c>
      <c r="Y52" t="str">
        <v>T52447-78010</v>
      </c>
      <c r="Z52">
        <v>75</v>
      </c>
      <c r="AA52" t="str">
        <v>high</v>
      </c>
      <c r="AC52" t="str">
        <v>AGREE</v>
      </c>
      <c r="AD52" t="str">
        <f>IF(OR(H52="",Y52=""),"",IF(UPPER(SUBSTITUTE(SUBSTITUTE(SUBSTITUTE(SUBSTITUTE(H52," ",""),"-",""),".",""),"/",""))=UPPER(SUBSTITUTE(SUBSTITUTE(SUBSTITUTE(SUBSTITUTE(Y52," ",""),"-",""),".",""),"/","")),"OK","DIFF"))</f>
        <v/>
      </c>
      <c r="AE52" t="str">
        <f>IF(OR(I52="",Z52=""),"",IF(ABS(I52-Z52)&lt;=0.01,"OK","DIFF"))</f>
        <v/>
      </c>
    </row>
    <row r="53">
      <c r="A53" t="str">
        <v>B06</v>
      </c>
      <c r="B53" t="str">
        <v>Random</v>
      </c>
      <c r="C53">
        <v>7</v>
      </c>
      <c r="D53" t="str">
        <v>PDF</v>
      </c>
      <c r="E53" t="str">
        <v>BRACE,FR.FENDER TO APRON RH</v>
      </c>
      <c r="F53">
        <v>1</v>
      </c>
      <c r="G53">
        <v>60</v>
      </c>
      <c r="H53" t="str">
        <v/>
      </c>
      <c r="I53" t="str">
        <v/>
      </c>
      <c r="J53" t="str">
        <v/>
      </c>
      <c r="K53" t="str">
        <v/>
      </c>
      <c r="L53" t="str">
        <v/>
      </c>
      <c r="M53" t="str">
        <v/>
      </c>
      <c r="N53" t="str">
        <f>IF(H53="","",IF(UPPER(SUBSTITUTE(SUBSTITUTE(SUBSTITUTE(SUBSTITUTE(H53," ",""),"-",""),".",""),"/",""))=UPPER(SUBSTITUTE(SUBSTITUTE(SUBSTITUTE(SUBSTITUTE(T53," ",""),"-",""),".",""),"/","")),"OK","DIFF"))</f>
        <v/>
      </c>
      <c r="O53" t="str">
        <f>IF(I53="","",IF(ABS(I53-U53)&lt;=0.01,"OK","DIFF"))</f>
        <v/>
      </c>
      <c r="P53" t="str">
        <f>IF(OR(N53="DIFF",O53="DIFF"),"YES",IF(AND(N53="OK",O53="OK"),"NO",""))</f>
        <v/>
      </c>
      <c r="Q53" t="str">
        <v/>
      </c>
      <c r="R53" t="str">
        <v/>
      </c>
      <c r="S53" t="str">
        <v/>
      </c>
      <c r="T53" t="str">
        <v>T53803-78010</v>
      </c>
      <c r="U53">
        <v>60</v>
      </c>
      <c r="V53" t="str">
        <v/>
      </c>
      <c r="W53" t="str">
        <v/>
      </c>
      <c r="X53" t="str">
        <v/>
      </c>
      <c r="Y53" t="str">
        <v>T53803-78010</v>
      </c>
      <c r="Z53">
        <v>60</v>
      </c>
      <c r="AA53" t="str">
        <v>high</v>
      </c>
      <c r="AB53" t="str">
        <v>The description is printed as 'BRACE,FR,FENDER TO APRON RH'.</v>
      </c>
      <c r="AC53" t="str">
        <v>AGREE</v>
      </c>
      <c r="AD53" t="str">
        <f>IF(OR(H53="",Y53=""),"",IF(UPPER(SUBSTITUTE(SUBSTITUTE(SUBSTITUTE(SUBSTITUTE(H53," ",""),"-",""),".",""),"/",""))=UPPER(SUBSTITUTE(SUBSTITUTE(SUBSTITUTE(SUBSTITUTE(Y53," ",""),"-",""),".",""),"/","")),"OK","DIFF"))</f>
        <v/>
      </c>
      <c r="AE53" t="str">
        <f>IF(OR(I53="",Z53=""),"",IF(ABS(I53-Z53)&lt;=0.01,"OK","DIFF"))</f>
        <v/>
      </c>
    </row>
    <row r="54">
      <c r="A54" t="str">
        <v>B07</v>
      </c>
      <c r="B54" t="str">
        <v>Random</v>
      </c>
      <c r="C54">
        <v>1</v>
      </c>
      <c r="D54" t="str">
        <v>PDF</v>
      </c>
      <c r="E54" t="str">
        <v>H/LAMP AHL+HID LH</v>
      </c>
      <c r="F54">
        <v>1</v>
      </c>
      <c r="G54">
        <v>1700</v>
      </c>
      <c r="H54" t="str">
        <v/>
      </c>
      <c r="I54" t="str">
        <v/>
      </c>
      <c r="J54" t="str">
        <v/>
      </c>
      <c r="K54" t="str">
        <v/>
      </c>
      <c r="L54" t="str">
        <v/>
      </c>
      <c r="M54" t="str">
        <v/>
      </c>
      <c r="N54" t="str">
        <f>IF(H54="","",IF(UPPER(SUBSTITUTE(SUBSTITUTE(SUBSTITUTE(SUBSTITUTE(H54," ",""),"-",""),".",""),"/",""))=UPPER(SUBSTITUTE(SUBSTITUTE(SUBSTITUTE(SUBSTITUTE(T54," ",""),"-",""),".",""),"/","")),"OK","DIFF"))</f>
        <v/>
      </c>
      <c r="O54" t="str">
        <f>IF(I54="","",IF(ABS(I54-U54)&lt;=0.01,"OK","DIFF"))</f>
        <v/>
      </c>
      <c r="P54" t="str">
        <f>IF(OR(N54="DIFF",O54="DIFF"),"YES",IF(AND(N54="OK",O54="OK"),"NO",""))</f>
        <v/>
      </c>
      <c r="Q54" t="str">
        <v/>
      </c>
      <c r="R54" t="str">
        <v/>
      </c>
      <c r="S54" t="str">
        <v/>
      </c>
      <c r="T54" t="str">
        <v>63117271905</v>
      </c>
      <c r="U54">
        <v>1700</v>
      </c>
      <c r="V54" t="str">
        <v/>
      </c>
      <c r="W54" t="str">
        <v/>
      </c>
      <c r="X54" t="str">
        <v/>
      </c>
      <c r="Y54" t="str">
        <v>63117271905</v>
      </c>
      <c r="Z54">
        <v>1700</v>
      </c>
      <c r="AA54" t="str">
        <v>high</v>
      </c>
      <c r="AB54" t="str">
        <v>Handwritten tick mark overlaps the line number area, not the part number.</v>
      </c>
      <c r="AC54" t="str">
        <v>AGREE</v>
      </c>
      <c r="AD54" t="str">
        <f>IF(OR(H54="",Y54=""),"",IF(UPPER(SUBSTITUTE(SUBSTITUTE(SUBSTITUTE(SUBSTITUTE(H54," ",""),"-",""),".",""),"/",""))=UPPER(SUBSTITUTE(SUBSTITUTE(SUBSTITUTE(SUBSTITUTE(Y54," ",""),"-",""),".",""),"/","")),"OK","DIFF"))</f>
        <v/>
      </c>
      <c r="AE54" t="str">
        <f>IF(OR(I54="",Z54=""),"",IF(ABS(I54-Z54)&lt;=0.01,"OK","DIFF"))</f>
        <v/>
      </c>
    </row>
    <row r="55">
      <c r="A55" t="str">
        <v>B07</v>
      </c>
      <c r="B55" t="str">
        <v>Random</v>
      </c>
      <c r="C55">
        <v>2</v>
      </c>
      <c r="D55" t="str">
        <v>PDF</v>
      </c>
      <c r="E55" t="str">
        <v>H/LAMP NOZZLE LH</v>
      </c>
      <c r="F55">
        <v>1</v>
      </c>
      <c r="G55">
        <v>120</v>
      </c>
      <c r="H55" t="str">
        <v/>
      </c>
      <c r="I55" t="str">
        <v/>
      </c>
      <c r="J55" t="str">
        <v/>
      </c>
      <c r="K55" t="str">
        <v/>
      </c>
      <c r="L55" t="str">
        <v/>
      </c>
      <c r="M55" t="str">
        <v/>
      </c>
      <c r="N55" t="str">
        <f>IF(H55="","",IF(UPPER(SUBSTITUTE(SUBSTITUTE(SUBSTITUTE(SUBSTITUTE(H55," ",""),"-",""),".",""),"/",""))=UPPER(SUBSTITUTE(SUBSTITUTE(SUBSTITUTE(SUBSTITUTE(T55," ",""),"-",""),".",""),"/","")),"OK","DIFF"))</f>
        <v/>
      </c>
      <c r="O55" t="str">
        <f>IF(I55="","",IF(ABS(I55-U55)&lt;=0.01,"OK","DIFF"))</f>
        <v/>
      </c>
      <c r="P55" t="str">
        <f>IF(OR(N55="DIFF",O55="DIFF"),"YES",IF(AND(N55="OK",O55="OK"),"NO",""))</f>
        <v/>
      </c>
      <c r="Q55" t="str">
        <v/>
      </c>
      <c r="R55" t="str">
        <v/>
      </c>
      <c r="S55" t="str">
        <v/>
      </c>
      <c r="T55" t="str">
        <v>61677377667</v>
      </c>
      <c r="U55">
        <v>120</v>
      </c>
      <c r="V55" t="str">
        <v/>
      </c>
      <c r="W55" t="str">
        <v/>
      </c>
      <c r="X55" t="str">
        <v/>
      </c>
      <c r="Y55" t="str">
        <v>61677377667</v>
      </c>
      <c r="Z55">
        <v>120</v>
      </c>
      <c r="AA55" t="str">
        <v>high</v>
      </c>
      <c r="AC55" t="str">
        <v>AGREE</v>
      </c>
      <c r="AD55" t="str">
        <f>IF(OR(H55="",Y55=""),"",IF(UPPER(SUBSTITUTE(SUBSTITUTE(SUBSTITUTE(SUBSTITUTE(H55," ",""),"-",""),".",""),"/",""))=UPPER(SUBSTITUTE(SUBSTITUTE(SUBSTITUTE(SUBSTITUTE(Y55," ",""),"-",""),".",""),"/","")),"OK","DIFF"))</f>
        <v/>
      </c>
      <c r="AE55" t="str">
        <f>IF(OR(I55="",Z55=""),"",IF(ABS(I55-Z55)&lt;=0.01,"OK","DIFF"))</f>
        <v/>
      </c>
    </row>
    <row r="56">
      <c r="A56" t="str">
        <v>B08</v>
      </c>
      <c r="B56" t="str">
        <v>Random</v>
      </c>
      <c r="C56">
        <v>1</v>
      </c>
      <c r="D56" t="str">
        <v>PDF</v>
      </c>
      <c r="E56" t="str">
        <v>FRT GRILLE OUTER</v>
      </c>
      <c r="F56">
        <v>1</v>
      </c>
      <c r="G56">
        <v>230</v>
      </c>
      <c r="H56" t="str">
        <v/>
      </c>
      <c r="I56" t="str">
        <v/>
      </c>
      <c r="J56" t="str">
        <v/>
      </c>
      <c r="K56" t="str">
        <v/>
      </c>
      <c r="L56" t="str">
        <v/>
      </c>
      <c r="M56" t="str">
        <v/>
      </c>
      <c r="N56" t="str">
        <f>IF(H56="","",IF(UPPER(SUBSTITUTE(SUBSTITUTE(SUBSTITUTE(SUBSTITUTE(H56," ",""),"-",""),".",""),"/",""))=UPPER(SUBSTITUTE(SUBSTITUTE(SUBSTITUTE(SUBSTITUTE(T56," ",""),"-",""),".",""),"/","")),"OK","DIFF"))</f>
        <v/>
      </c>
      <c r="O56" t="str">
        <f>IF(I56="","",IF(ABS(I56-U56)&lt;=0.01,"OK","DIFF"))</f>
        <v/>
      </c>
      <c r="P56" t="str">
        <f>IF(OR(N56="DIFF",O56="DIFF"),"YES",IF(AND(N56="OK",O56="OK"),"NO",""))</f>
        <v/>
      </c>
      <c r="Q56" t="str">
        <v/>
      </c>
      <c r="R56" t="str">
        <v/>
      </c>
      <c r="S56" t="str">
        <v/>
      </c>
      <c r="T56" t="str">
        <v>B13416784-00</v>
      </c>
      <c r="U56">
        <v>230</v>
      </c>
      <c r="V56" t="str">
        <v/>
      </c>
      <c r="W56" t="str">
        <v/>
      </c>
      <c r="X56" t="str">
        <v/>
      </c>
      <c r="Y56" t="str">
        <v>B13416784-00</v>
      </c>
      <c r="Z56">
        <v>230</v>
      </c>
      <c r="AA56" t="str">
        <v>high</v>
      </c>
      <c r="AC56" t="str">
        <v>AGREE</v>
      </c>
      <c r="AD56" t="str">
        <f>IF(OR(H56="",Y56=""),"",IF(UPPER(SUBSTITUTE(SUBSTITUTE(SUBSTITUTE(SUBSTITUTE(H56," ",""),"-",""),".",""),"/",""))=UPPER(SUBSTITUTE(SUBSTITUTE(SUBSTITUTE(SUBSTITUTE(Y56," ",""),"-",""),".",""),"/","")),"OK","DIFF"))</f>
        <v/>
      </c>
      <c r="AE56" t="str">
        <f>IF(OR(I56="",Z56=""),"",IF(ABS(I56-Z56)&lt;=0.01,"OK","DIFF"))</f>
        <v/>
      </c>
    </row>
    <row r="57">
      <c r="A57" t="str">
        <v>B08</v>
      </c>
      <c r="B57" t="str">
        <v>Random</v>
      </c>
      <c r="C57">
        <v>2</v>
      </c>
      <c r="D57" t="str">
        <v>PDF</v>
      </c>
      <c r="E57" t="str">
        <v>FRT BUMPER</v>
      </c>
      <c r="F57">
        <v>1</v>
      </c>
      <c r="G57">
        <v>385</v>
      </c>
      <c r="H57" t="str">
        <v/>
      </c>
      <c r="I57" t="str">
        <v/>
      </c>
      <c r="J57" t="str">
        <v/>
      </c>
      <c r="K57" t="str">
        <v/>
      </c>
      <c r="L57" t="str">
        <v/>
      </c>
      <c r="M57" t="str">
        <v/>
      </c>
      <c r="N57" t="str">
        <f>IF(H57="","",IF(UPPER(SUBSTITUTE(SUBSTITUTE(SUBSTITUTE(SUBSTITUTE(H57," ",""),"-",""),".",""),"/",""))=UPPER(SUBSTITUTE(SUBSTITUTE(SUBSTITUTE(SUBSTITUTE(T57," ",""),"-",""),".",""),"/","")),"OK","DIFF"))</f>
        <v/>
      </c>
      <c r="O57" t="str">
        <f>IF(I57="","",IF(ABS(I57-U57)&lt;=0.01,"OK","DIFF"))</f>
        <v/>
      </c>
      <c r="P57" t="str">
        <f>IF(OR(N57="DIFF",O57="DIFF"),"YES",IF(AND(N57="OK",O57="OK"),"NO",""))</f>
        <v/>
      </c>
      <c r="Q57" t="str">
        <v/>
      </c>
      <c r="R57" t="str">
        <v/>
      </c>
      <c r="S57" t="str">
        <v/>
      </c>
      <c r="T57" t="str">
        <v>B13161518-00</v>
      </c>
      <c r="U57">
        <v>385</v>
      </c>
      <c r="V57" t="str">
        <v/>
      </c>
      <c r="W57" t="str">
        <v/>
      </c>
      <c r="X57" t="str">
        <v/>
      </c>
      <c r="Y57" t="str">
        <v>B13161518-00</v>
      </c>
      <c r="Z57">
        <v>385</v>
      </c>
      <c r="AA57" t="str">
        <v>high</v>
      </c>
      <c r="AC57" t="str">
        <v>AGREE</v>
      </c>
      <c r="AD57" t="str">
        <f>IF(OR(H57="",Y57=""),"",IF(UPPER(SUBSTITUTE(SUBSTITUTE(SUBSTITUTE(SUBSTITUTE(H57," ",""),"-",""),".",""),"/",""))=UPPER(SUBSTITUTE(SUBSTITUTE(SUBSTITUTE(SUBSTITUTE(Y57," ",""),"-",""),".",""),"/","")),"OK","DIFF"))</f>
        <v/>
      </c>
      <c r="AE57" t="str">
        <f>IF(OR(I57="",Z57=""),"",IF(ABS(I57-Z57)&lt;=0.01,"OK","DIFF"))</f>
        <v/>
      </c>
    </row>
    <row r="58">
      <c r="A58" t="str">
        <v>B08</v>
      </c>
      <c r="B58" t="str">
        <v>Random</v>
      </c>
      <c r="C58">
        <v>3</v>
      </c>
      <c r="D58" t="str">
        <v>PDF</v>
      </c>
      <c r="E58" t="str">
        <v>FRT BUMPER TRIM RH</v>
      </c>
      <c r="F58">
        <v>1</v>
      </c>
      <c r="G58">
        <v>85</v>
      </c>
      <c r="H58" t="str">
        <v/>
      </c>
      <c r="I58" t="str">
        <v/>
      </c>
      <c r="J58" t="str">
        <v/>
      </c>
      <c r="K58" t="str">
        <v/>
      </c>
      <c r="L58" t="str">
        <v/>
      </c>
      <c r="M58" t="str">
        <v/>
      </c>
      <c r="N58" t="str">
        <f>IF(H58="","",IF(UPPER(SUBSTITUTE(SUBSTITUTE(SUBSTITUTE(SUBSTITUTE(H58," ",""),"-",""),".",""),"/",""))=UPPER(SUBSTITUTE(SUBSTITUTE(SUBSTITUTE(SUBSTITUTE(T58," ",""),"-",""),".",""),"/","")),"OK","DIFF"))</f>
        <v/>
      </c>
      <c r="O58" t="str">
        <f>IF(I58="","",IF(ABS(I58-U58)&lt;=0.01,"OK","DIFF"))</f>
        <v/>
      </c>
      <c r="P58" t="str">
        <f>IF(OR(N58="DIFF",O58="DIFF"),"YES",IF(AND(N58="OK",O58="OK"),"NO",""))</f>
        <v/>
      </c>
      <c r="Q58" t="str">
        <v/>
      </c>
      <c r="R58" t="str">
        <v/>
      </c>
      <c r="S58" t="str">
        <v/>
      </c>
      <c r="T58" t="str">
        <v>B13345478-00</v>
      </c>
      <c r="U58">
        <v>85</v>
      </c>
      <c r="V58" t="str">
        <v/>
      </c>
      <c r="W58" t="str">
        <v/>
      </c>
      <c r="X58" t="str">
        <v/>
      </c>
      <c r="Y58" t="str">
        <v>B13345478-00</v>
      </c>
      <c r="Z58">
        <v>85</v>
      </c>
      <c r="AA58" t="str">
        <v>high</v>
      </c>
      <c r="AC58" t="str">
        <v>AGREE</v>
      </c>
      <c r="AD58" t="str">
        <f>IF(OR(H58="",Y58=""),"",IF(UPPER(SUBSTITUTE(SUBSTITUTE(SUBSTITUTE(SUBSTITUTE(H58," ",""),"-",""),".",""),"/",""))=UPPER(SUBSTITUTE(SUBSTITUTE(SUBSTITUTE(SUBSTITUTE(Y58," ",""),"-",""),".",""),"/","")),"OK","DIFF"))</f>
        <v/>
      </c>
      <c r="AE58" t="str">
        <f>IF(OR(I58="",Z58=""),"",IF(ABS(I58-Z58)&lt;=0.01,"OK","DIFF"))</f>
        <v/>
      </c>
    </row>
    <row r="59">
      <c r="A59" t="str">
        <v>B08</v>
      </c>
      <c r="B59" t="str">
        <v>Random</v>
      </c>
      <c r="C59">
        <v>4</v>
      </c>
      <c r="D59" t="str">
        <v>PDF</v>
      </c>
      <c r="E59" t="str">
        <v>FRT BUMPER SPOILER LOWEST</v>
      </c>
      <c r="F59">
        <v>1</v>
      </c>
      <c r="G59">
        <v>85</v>
      </c>
      <c r="H59" t="str">
        <v/>
      </c>
      <c r="I59" t="str">
        <v/>
      </c>
      <c r="J59" t="str">
        <v/>
      </c>
      <c r="K59" t="str">
        <v/>
      </c>
      <c r="L59" t="str">
        <v/>
      </c>
      <c r="M59" t="str">
        <v/>
      </c>
      <c r="N59" t="str">
        <f>IF(H59="","",IF(UPPER(SUBSTITUTE(SUBSTITUTE(SUBSTITUTE(SUBSTITUTE(H59," ",""),"-",""),".",""),"/",""))=UPPER(SUBSTITUTE(SUBSTITUTE(SUBSTITUTE(SUBSTITUTE(T59," ",""),"-",""),".",""),"/","")),"OK","DIFF"))</f>
        <v/>
      </c>
      <c r="O59" t="str">
        <f>IF(I59="","",IF(ABS(I59-U59)&lt;=0.01,"OK","DIFF"))</f>
        <v/>
      </c>
      <c r="P59" t="str">
        <f>IF(OR(N59="DIFF",O59="DIFF"),"YES",IF(AND(N59="OK",O59="OK"),"NO",""))</f>
        <v/>
      </c>
      <c r="Q59" t="str">
        <v/>
      </c>
      <c r="R59" t="str">
        <v/>
      </c>
      <c r="S59" t="str">
        <v/>
      </c>
      <c r="T59" t="str">
        <v>B13164987-00</v>
      </c>
      <c r="U59">
        <v>85</v>
      </c>
      <c r="V59" t="str">
        <v/>
      </c>
      <c r="W59" t="str">
        <v/>
      </c>
      <c r="X59" t="str">
        <v/>
      </c>
      <c r="Y59" t="str">
        <v>B13164987-00</v>
      </c>
      <c r="Z59">
        <v>85</v>
      </c>
      <c r="AA59" t="str">
        <v>high</v>
      </c>
      <c r="AC59" t="str">
        <v>AGREE</v>
      </c>
      <c r="AD59" t="str">
        <f>IF(OR(H59="",Y59=""),"",IF(UPPER(SUBSTITUTE(SUBSTITUTE(SUBSTITUTE(SUBSTITUTE(H59," ",""),"-",""),".",""),"/",""))=UPPER(SUBSTITUTE(SUBSTITUTE(SUBSTITUTE(SUBSTITUTE(Y59," ",""),"-",""),".",""),"/","")),"OK","DIFF"))</f>
        <v/>
      </c>
      <c r="AE59" t="str">
        <f>IF(OR(I59="",Z59=""),"",IF(ABS(I59-Z59)&lt;=0.01,"OK","DIFF"))</f>
        <v/>
      </c>
    </row>
    <row r="60">
      <c r="A60" t="str">
        <v>B08</v>
      </c>
      <c r="B60" t="str">
        <v>Random</v>
      </c>
      <c r="C60">
        <v>5</v>
      </c>
      <c r="D60" t="str">
        <v>PDF</v>
      </c>
      <c r="E60" t="str">
        <v>FENDER FR RH</v>
      </c>
      <c r="F60">
        <v>1</v>
      </c>
      <c r="G60">
        <v>280</v>
      </c>
      <c r="H60" t="str">
        <v/>
      </c>
      <c r="I60" t="str">
        <v/>
      </c>
      <c r="J60" t="str">
        <v/>
      </c>
      <c r="K60" t="str">
        <v/>
      </c>
      <c r="L60" t="str">
        <v/>
      </c>
      <c r="M60" t="str">
        <v/>
      </c>
      <c r="N60" t="str">
        <f>IF(H60="","",IF(UPPER(SUBSTITUTE(SUBSTITUTE(SUBSTITUTE(SUBSTITUTE(H60," ",""),"-",""),".",""),"/",""))=UPPER(SUBSTITUTE(SUBSTITUTE(SUBSTITUTE(SUBSTITUTE(T60," ",""),"-",""),".",""),"/","")),"OK","DIFF"))</f>
        <v/>
      </c>
      <c r="O60" t="str">
        <f>IF(I60="","",IF(ABS(I60-U60)&lt;=0.01,"OK","DIFF"))</f>
        <v/>
      </c>
      <c r="P60" t="str">
        <f>IF(OR(N60="DIFF",O60="DIFF"),"YES",IF(AND(N60="OK",O60="OK"),"NO",""))</f>
        <v/>
      </c>
      <c r="Q60" t="str">
        <v/>
      </c>
      <c r="R60" t="str">
        <v/>
      </c>
      <c r="S60" t="str">
        <v/>
      </c>
      <c r="T60" t="str">
        <v>B13777446-00</v>
      </c>
      <c r="U60">
        <v>280</v>
      </c>
      <c r="V60" t="str">
        <v/>
      </c>
      <c r="W60" t="str">
        <v/>
      </c>
      <c r="X60" t="str">
        <v/>
      </c>
      <c r="Y60" t="str">
        <v>B13777446-00</v>
      </c>
      <c r="Z60">
        <v>280</v>
      </c>
      <c r="AA60" t="str">
        <v>high</v>
      </c>
      <c r="AC60" t="str">
        <v>AGREE</v>
      </c>
      <c r="AD60" t="str">
        <f>IF(OR(H60="",Y60=""),"",IF(UPPER(SUBSTITUTE(SUBSTITUTE(SUBSTITUTE(SUBSTITUTE(H60," ",""),"-",""),".",""),"/",""))=UPPER(SUBSTITUTE(SUBSTITUTE(SUBSTITUTE(SUBSTITUTE(Y60," ",""),"-",""),".",""),"/","")),"OK","DIFF"))</f>
        <v/>
      </c>
      <c r="AE60" t="str">
        <f>IF(OR(I60="",Z60=""),"",IF(ABS(I60-Z60)&lt;=0.01,"OK","DIFF"))</f>
        <v/>
      </c>
    </row>
    <row r="61">
      <c r="A61" t="str">
        <v>B08</v>
      </c>
      <c r="B61" t="str">
        <v>Random</v>
      </c>
      <c r="C61">
        <v>6</v>
      </c>
      <c r="D61" t="str">
        <v>PDF</v>
      </c>
      <c r="E61" t="str">
        <v>FENDER FR ARCH RH</v>
      </c>
      <c r="F61">
        <v>1</v>
      </c>
      <c r="G61">
        <v>95</v>
      </c>
      <c r="H61" t="str">
        <v/>
      </c>
      <c r="I61" t="str">
        <v/>
      </c>
      <c r="J61" t="str">
        <v/>
      </c>
      <c r="K61" t="str">
        <v/>
      </c>
      <c r="L61" t="str">
        <v/>
      </c>
      <c r="M61" t="str">
        <v/>
      </c>
      <c r="N61" t="str">
        <f>IF(H61="","",IF(UPPER(SUBSTITUTE(SUBSTITUTE(SUBSTITUTE(SUBSTITUTE(H61," ",""),"-",""),".",""),"/",""))=UPPER(SUBSTITUTE(SUBSTITUTE(SUBSTITUTE(SUBSTITUTE(T61," ",""),"-",""),".",""),"/","")),"OK","DIFF"))</f>
        <v/>
      </c>
      <c r="O61" t="str">
        <f>IF(I61="","",IF(ABS(I61-U61)&lt;=0.01,"OK","DIFF"))</f>
        <v/>
      </c>
      <c r="P61" t="str">
        <f>IF(OR(N61="DIFF",O61="DIFF"),"YES",IF(AND(N61="OK",O61="OK"),"NO",""))</f>
        <v/>
      </c>
      <c r="Q61" t="str">
        <v/>
      </c>
      <c r="R61" t="str">
        <v/>
      </c>
      <c r="S61" t="str">
        <v/>
      </c>
      <c r="T61" t="str">
        <v>B13186506-00</v>
      </c>
      <c r="U61">
        <v>95</v>
      </c>
      <c r="V61" t="str">
        <v/>
      </c>
      <c r="W61" t="str">
        <v/>
      </c>
      <c r="X61" t="str">
        <v/>
      </c>
      <c r="Y61" t="str">
        <v>B13186506-00</v>
      </c>
      <c r="Z61">
        <v>95</v>
      </c>
      <c r="AA61" t="str">
        <v>high</v>
      </c>
      <c r="AC61" t="str">
        <v>AGREE</v>
      </c>
      <c r="AD61" t="str">
        <f>IF(OR(H61="",Y61=""),"",IF(UPPER(SUBSTITUTE(SUBSTITUTE(SUBSTITUTE(SUBSTITUTE(H61," ",""),"-",""),".",""),"/",""))=UPPER(SUBSTITUTE(SUBSTITUTE(SUBSTITUTE(SUBSTITUTE(Y61," ",""),"-",""),".",""),"/","")),"OK","DIFF"))</f>
        <v/>
      </c>
      <c r="AE61" t="str">
        <f>IF(OR(I61="",Z61=""),"",IF(ABS(I61-Z61)&lt;=0.01,"OK","DIFF"))</f>
        <v/>
      </c>
    </row>
    <row r="62">
      <c r="A62" t="str">
        <v>B08</v>
      </c>
      <c r="B62" t="str">
        <v>Random</v>
      </c>
      <c r="C62">
        <v>7</v>
      </c>
      <c r="D62" t="str">
        <v>PDF</v>
      </c>
      <c r="E62" t="str">
        <v>FRT BUMPER SPOILER (MATT)</v>
      </c>
      <c r="F62">
        <v>1</v>
      </c>
      <c r="G62">
        <v>195</v>
      </c>
      <c r="H62" t="str">
        <v/>
      </c>
      <c r="I62" t="str">
        <v/>
      </c>
      <c r="J62" t="str">
        <v/>
      </c>
      <c r="K62" t="str">
        <v/>
      </c>
      <c r="L62" t="str">
        <v/>
      </c>
      <c r="M62" t="str">
        <v/>
      </c>
      <c r="N62" t="str">
        <f>IF(H62="","",IF(UPPER(SUBSTITUTE(SUBSTITUTE(SUBSTITUTE(SUBSTITUTE(H62," ",""),"-",""),".",""),"/",""))=UPPER(SUBSTITUTE(SUBSTITUTE(SUBSTITUTE(SUBSTITUTE(T62," ",""),"-",""),".",""),"/","")),"OK","DIFF"))</f>
        <v/>
      </c>
      <c r="O62" t="str">
        <f>IF(I62="","",IF(ABS(I62-U62)&lt;=0.01,"OK","DIFF"))</f>
        <v/>
      </c>
      <c r="P62" t="str">
        <f>IF(OR(N62="DIFF",O62="DIFF"),"YES",IF(AND(N62="OK",O62="OK"),"NO",""))</f>
        <v/>
      </c>
      <c r="Q62" t="str">
        <v/>
      </c>
      <c r="R62" t="str">
        <v/>
      </c>
      <c r="S62" t="str">
        <v/>
      </c>
      <c r="T62" t="str">
        <v>B13161539-00</v>
      </c>
      <c r="U62">
        <v>195</v>
      </c>
      <c r="V62" t="str">
        <v/>
      </c>
      <c r="W62" t="str">
        <v/>
      </c>
      <c r="X62" t="str">
        <v/>
      </c>
      <c r="Y62" t="str">
        <v>B13161539-00</v>
      </c>
      <c r="Z62">
        <v>195</v>
      </c>
      <c r="AA62" t="str">
        <v>high</v>
      </c>
      <c r="AC62" t="str">
        <v>AGREE</v>
      </c>
      <c r="AD62" t="str">
        <f>IF(OR(H62="",Y62=""),"",IF(UPPER(SUBSTITUTE(SUBSTITUTE(SUBSTITUTE(SUBSTITUTE(H62," ",""),"-",""),".",""),"/",""))=UPPER(SUBSTITUTE(SUBSTITUTE(SUBSTITUTE(SUBSTITUTE(Y62," ",""),"-",""),".",""),"/","")),"OK","DIFF"))</f>
        <v/>
      </c>
      <c r="AE62" t="str">
        <f>IF(OR(I62="",Z62=""),"",IF(ABS(I62-Z62)&lt;=0.01,"OK","DIFF"))</f>
        <v/>
      </c>
    </row>
    <row r="63">
      <c r="A63" t="str">
        <v>B08</v>
      </c>
      <c r="B63" t="str">
        <v>Random</v>
      </c>
      <c r="C63">
        <v>8</v>
      </c>
      <c r="D63" t="str">
        <v>PDF</v>
      </c>
      <c r="E63" t="str">
        <v>FRT FENDER EMBLEM RH</v>
      </c>
      <c r="F63">
        <v>1</v>
      </c>
      <c r="G63">
        <v>25</v>
      </c>
      <c r="H63" t="str">
        <v/>
      </c>
      <c r="I63" t="str">
        <v/>
      </c>
      <c r="J63" t="str">
        <v/>
      </c>
      <c r="K63" t="str">
        <v/>
      </c>
      <c r="L63" t="str">
        <v/>
      </c>
      <c r="M63" t="str">
        <v/>
      </c>
      <c r="N63" t="str">
        <f>IF(H63="","",IF(UPPER(SUBSTITUTE(SUBSTITUTE(SUBSTITUTE(SUBSTITUTE(H63," ",""),"-",""),".",""),"/",""))=UPPER(SUBSTITUTE(SUBSTITUTE(SUBSTITUTE(SUBSTITUTE(T63," ",""),"-",""),".",""),"/","")),"OK","DIFF"))</f>
        <v/>
      </c>
      <c r="O63" t="str">
        <f>IF(I63="","",IF(ABS(I63-U63)&lt;=0.01,"OK","DIFF"))</f>
        <v/>
      </c>
      <c r="P63" t="str">
        <f>IF(OR(N63="DIFF",O63="DIFF"),"YES",IF(AND(N63="OK",O63="OK"),"NO",""))</f>
        <v/>
      </c>
      <c r="Q63" t="str">
        <v/>
      </c>
      <c r="R63" t="str">
        <v/>
      </c>
      <c r="S63" t="str">
        <v/>
      </c>
      <c r="T63" t="str">
        <v>B13255211-00</v>
      </c>
      <c r="U63">
        <v>25</v>
      </c>
      <c r="V63" t="str">
        <v/>
      </c>
      <c r="W63" t="str">
        <v/>
      </c>
      <c r="X63" t="str">
        <v/>
      </c>
      <c r="Y63" t="str">
        <v>B13255211-00</v>
      </c>
      <c r="Z63">
        <v>25</v>
      </c>
      <c r="AA63" t="str">
        <v>high</v>
      </c>
      <c r="AC63" t="str">
        <v>AGREE</v>
      </c>
      <c r="AD63" t="str">
        <f>IF(OR(H63="",Y63=""),"",IF(UPPER(SUBSTITUTE(SUBSTITUTE(SUBSTITUTE(SUBSTITUTE(H63," ",""),"-",""),".",""),"/",""))=UPPER(SUBSTITUTE(SUBSTITUTE(SUBSTITUTE(SUBSTITUTE(Y63," ",""),"-",""),".",""),"/","")),"OK","DIFF"))</f>
        <v/>
      </c>
      <c r="AE63" t="str">
        <f>IF(OR(I63="",Z63=""),"",IF(ABS(I63-Z63)&lt;=0.01,"OK","DIFF"))</f>
        <v/>
      </c>
    </row>
    <row r="64">
      <c r="A64" t="str">
        <v>B08</v>
      </c>
      <c r="B64" t="str">
        <v>Random</v>
      </c>
      <c r="C64">
        <v>9</v>
      </c>
      <c r="D64" t="str">
        <v>PDF</v>
      </c>
      <c r="E64" t="str">
        <v>FRT BUMPER LOWER TRIM SPRAY</v>
      </c>
      <c r="F64">
        <v>1</v>
      </c>
      <c r="G64">
        <v>95</v>
      </c>
      <c r="H64" t="str">
        <v/>
      </c>
      <c r="I64" t="str">
        <v/>
      </c>
      <c r="J64" t="str">
        <v/>
      </c>
      <c r="K64" t="str">
        <v/>
      </c>
      <c r="L64" t="str">
        <v/>
      </c>
      <c r="M64" t="str">
        <v/>
      </c>
      <c r="N64" t="str">
        <f>IF(H64="","",IF(UPPER(SUBSTITUTE(SUBSTITUTE(SUBSTITUTE(SUBSTITUTE(H64," ",""),"-",""),".",""),"/",""))=UPPER(SUBSTITUTE(SUBSTITUTE(SUBSTITUTE(SUBSTITUTE(T64," ",""),"-",""),".",""),"/","")),"OK","DIFF"))</f>
        <v/>
      </c>
      <c r="O64" t="str">
        <f>IF(I64="","",IF(ABS(I64-U64)&lt;=0.01,"OK","DIFF"))</f>
        <v/>
      </c>
      <c r="P64" t="str">
        <f>IF(OR(N64="DIFF",O64="DIFF"),"YES",IF(AND(N64="OK",O64="OK"),"NO",""))</f>
        <v/>
      </c>
      <c r="Q64" t="str">
        <v/>
      </c>
      <c r="R64" t="str">
        <v/>
      </c>
      <c r="S64" t="str">
        <v/>
      </c>
      <c r="T64" t="str">
        <v>B13161565-00</v>
      </c>
      <c r="U64">
        <v>95</v>
      </c>
      <c r="V64" t="str">
        <v/>
      </c>
      <c r="W64" t="str">
        <v/>
      </c>
      <c r="X64" t="str">
        <v/>
      </c>
      <c r="Y64" t="str">
        <v>B13161565-00</v>
      </c>
      <c r="Z64">
        <v>95</v>
      </c>
      <c r="AA64" t="str">
        <v>high</v>
      </c>
      <c r="AC64" t="str">
        <v>AGREE</v>
      </c>
      <c r="AD64" t="str">
        <f>IF(OR(H64="",Y64=""),"",IF(UPPER(SUBSTITUTE(SUBSTITUTE(SUBSTITUTE(SUBSTITUTE(H64," ",""),"-",""),".",""),"/",""))=UPPER(SUBSTITUTE(SUBSTITUTE(SUBSTITUTE(SUBSTITUTE(Y64," ",""),"-",""),".",""),"/","")),"OK","DIFF"))</f>
        <v/>
      </c>
      <c r="AE64" t="str">
        <f>IF(OR(I64="",Z64=""),"",IF(ABS(I64-Z64)&lt;=0.01,"OK","DIFF"))</f>
        <v/>
      </c>
    </row>
    <row r="65">
      <c r="A65" t="str">
        <v>B08</v>
      </c>
      <c r="B65" t="str">
        <v>Random</v>
      </c>
      <c r="C65">
        <v>10</v>
      </c>
      <c r="D65" t="str">
        <v>PDF</v>
      </c>
      <c r="E65" t="str">
        <v>SUPPORT PANEL</v>
      </c>
      <c r="F65">
        <v>1</v>
      </c>
      <c r="G65">
        <v>350</v>
      </c>
      <c r="H65" t="str">
        <v/>
      </c>
      <c r="I65" t="str">
        <v/>
      </c>
      <c r="J65" t="str">
        <v/>
      </c>
      <c r="K65" t="str">
        <v/>
      </c>
      <c r="L65" t="str">
        <v/>
      </c>
      <c r="M65" t="str">
        <v/>
      </c>
      <c r="N65" t="str">
        <f>IF(H65="","",IF(UPPER(SUBSTITUTE(SUBSTITUTE(SUBSTITUTE(SUBSTITUTE(H65," ",""),"-",""),".",""),"/",""))=UPPER(SUBSTITUTE(SUBSTITUTE(SUBSTITUTE(SUBSTITUTE(T65," ",""),"-",""),".",""),"/","")),"OK","DIFF"))</f>
        <v/>
      </c>
      <c r="O65" t="str">
        <f>IF(I65="","",IF(ABS(I65-U65)&lt;=0.01,"OK","DIFF"))</f>
        <v/>
      </c>
      <c r="P65" t="str">
        <f>IF(OR(N65="DIFF",O65="DIFF"),"YES",IF(AND(N65="OK",O65="OK"),"NO",""))</f>
        <v/>
      </c>
      <c r="Q65" t="str">
        <v/>
      </c>
      <c r="R65" t="str">
        <v/>
      </c>
      <c r="S65" t="str">
        <v/>
      </c>
      <c r="T65" t="str">
        <v>B13443023-00</v>
      </c>
      <c r="U65">
        <v>350</v>
      </c>
      <c r="V65" t="str">
        <v/>
      </c>
      <c r="W65" t="str">
        <v/>
      </c>
      <c r="X65" t="str">
        <v/>
      </c>
      <c r="Y65" t="str">
        <v>B13443023-00</v>
      </c>
      <c r="Z65">
        <v>350</v>
      </c>
      <c r="AA65" t="str">
        <v>high</v>
      </c>
      <c r="AC65" t="str">
        <v>AGREE</v>
      </c>
      <c r="AD65" t="str">
        <f>IF(OR(H65="",Y65=""),"",IF(UPPER(SUBSTITUTE(SUBSTITUTE(SUBSTITUTE(SUBSTITUTE(H65," ",""),"-",""),".",""),"/",""))=UPPER(SUBSTITUTE(SUBSTITUTE(SUBSTITUTE(SUBSTITUTE(Y65," ",""),"-",""),".",""),"/","")),"OK","DIFF"))</f>
        <v/>
      </c>
      <c r="AE65" t="str">
        <f>IF(OR(I65="",Z65=""),"",IF(ABS(I65-Z65)&lt;=0.01,"OK","DIFF"))</f>
        <v/>
      </c>
    </row>
    <row r="66">
      <c r="A66" t="str">
        <v>B08</v>
      </c>
      <c r="B66" t="str">
        <v>Random</v>
      </c>
      <c r="C66">
        <v>11</v>
      </c>
      <c r="D66" t="str">
        <v>PDF</v>
      </c>
      <c r="E66" t="str">
        <v>FRT SUPPOR TOP GARNISH</v>
      </c>
      <c r="F66">
        <v>1</v>
      </c>
      <c r="G66">
        <v>135</v>
      </c>
      <c r="H66" t="str">
        <v/>
      </c>
      <c r="I66" t="str">
        <v/>
      </c>
      <c r="J66" t="str">
        <v/>
      </c>
      <c r="K66" t="str">
        <v/>
      </c>
      <c r="L66" t="str">
        <v/>
      </c>
      <c r="M66" t="str">
        <v/>
      </c>
      <c r="N66" t="str">
        <f>IF(H66="","",IF(UPPER(SUBSTITUTE(SUBSTITUTE(SUBSTITUTE(SUBSTITUTE(H66," ",""),"-",""),".",""),"/",""))=UPPER(SUBSTITUTE(SUBSTITUTE(SUBSTITUTE(SUBSTITUTE(T66," ",""),"-",""),".",""),"/","")),"OK","DIFF"))</f>
        <v/>
      </c>
      <c r="O66" t="str">
        <f>IF(I66="","",IF(ABS(I66-U66)&lt;=0.01,"OK","DIFF"))</f>
        <v/>
      </c>
      <c r="P66" t="str">
        <f>IF(OR(N66="DIFF",O66="DIFF"),"YES",IF(AND(N66="OK",O66="OK"),"NO",""))</f>
        <v/>
      </c>
      <c r="Q66" t="str">
        <v/>
      </c>
      <c r="R66" t="str">
        <v/>
      </c>
      <c r="S66" t="str">
        <v/>
      </c>
      <c r="T66" t="str">
        <v>B13496355-00</v>
      </c>
      <c r="U66">
        <v>135</v>
      </c>
      <c r="V66" t="str">
        <v/>
      </c>
      <c r="W66" t="str">
        <v/>
      </c>
      <c r="X66" t="str">
        <v/>
      </c>
      <c r="Y66" t="str">
        <v>B13496355-00</v>
      </c>
      <c r="Z66">
        <v>135</v>
      </c>
      <c r="AA66" t="str">
        <v>high</v>
      </c>
      <c r="AC66" t="str">
        <v>AGREE</v>
      </c>
      <c r="AD66" t="str">
        <f>IF(OR(H66="",Y66=""),"",IF(UPPER(SUBSTITUTE(SUBSTITUTE(SUBSTITUTE(SUBSTITUTE(H66," ",""),"-",""),".",""),"/",""))=UPPER(SUBSTITUTE(SUBSTITUTE(SUBSTITUTE(SUBSTITUTE(Y66," ",""),"-",""),".",""),"/","")),"OK","DIFF"))</f>
        <v/>
      </c>
      <c r="AE66" t="str">
        <f>IF(OR(I66="",Z66=""),"",IF(ABS(I66-Z66)&lt;=0.01,"OK","DIFF"))</f>
        <v/>
      </c>
    </row>
    <row r="67">
      <c r="A67" t="str">
        <v>B08</v>
      </c>
      <c r="B67" t="str">
        <v>Random</v>
      </c>
      <c r="C67">
        <v>12</v>
      </c>
      <c r="D67" t="str">
        <v>PDF</v>
      </c>
      <c r="E67" t="str">
        <v>FRT BUMPER TOW COVER</v>
      </c>
      <c r="F67">
        <v>1</v>
      </c>
      <c r="G67">
        <v>20</v>
      </c>
      <c r="H67" t="str">
        <v/>
      </c>
      <c r="I67" t="str">
        <v/>
      </c>
      <c r="J67" t="str">
        <v/>
      </c>
      <c r="K67" t="str">
        <v/>
      </c>
      <c r="L67" t="str">
        <v/>
      </c>
      <c r="M67" t="str">
        <v/>
      </c>
      <c r="N67" t="str">
        <f>IF(H67="","",IF(UPPER(SUBSTITUTE(SUBSTITUTE(SUBSTITUTE(SUBSTITUTE(H67," ",""),"-",""),".",""),"/",""))=UPPER(SUBSTITUTE(SUBSTITUTE(SUBSTITUTE(SUBSTITUTE(T67," ",""),"-",""),".",""),"/","")),"OK","DIFF"))</f>
        <v/>
      </c>
      <c r="O67" t="str">
        <f>IF(I67="","",IF(ABS(I67-U67)&lt;=0.01,"OK","DIFF"))</f>
        <v/>
      </c>
      <c r="P67" t="str">
        <f>IF(OR(N67="DIFF",O67="DIFF"),"YES",IF(AND(N67="OK",O67="OK"),"NO",""))</f>
        <v/>
      </c>
      <c r="Q67" t="str">
        <v/>
      </c>
      <c r="R67" t="str">
        <v/>
      </c>
      <c r="S67" t="str">
        <v/>
      </c>
      <c r="T67" t="str">
        <v>B13161596-00</v>
      </c>
      <c r="U67">
        <v>20</v>
      </c>
      <c r="V67" t="str">
        <v/>
      </c>
      <c r="W67" t="str">
        <v/>
      </c>
      <c r="X67" t="str">
        <v/>
      </c>
      <c r="Y67" t="str">
        <v>B13161596-00</v>
      </c>
      <c r="Z67">
        <v>20</v>
      </c>
      <c r="AA67" t="str">
        <v>high</v>
      </c>
      <c r="AC67" t="str">
        <v>AGREE</v>
      </c>
      <c r="AD67" t="str">
        <f>IF(OR(H67="",Y67=""),"",IF(UPPER(SUBSTITUTE(SUBSTITUTE(SUBSTITUTE(SUBSTITUTE(H67," ",""),"-",""),".",""),"/",""))=UPPER(SUBSTITUTE(SUBSTITUTE(SUBSTITUTE(SUBSTITUTE(Y67," ",""),"-",""),".",""),"/","")),"OK","DIFF"))</f>
        <v/>
      </c>
      <c r="AE67" t="str">
        <f>IF(OR(I67="",Z67=""),"",IF(ABS(I67-Z67)&lt;=0.01,"OK","DIFF"))</f>
        <v/>
      </c>
    </row>
    <row r="68">
      <c r="A68" t="str">
        <v>B08</v>
      </c>
      <c r="B68" t="str">
        <v>Random</v>
      </c>
      <c r="C68">
        <v>13</v>
      </c>
      <c r="D68" t="str">
        <v>PDF</v>
      </c>
      <c r="E68" t="str">
        <v>AIR DUCT</v>
      </c>
      <c r="F68">
        <v>1</v>
      </c>
      <c r="G68">
        <v>165</v>
      </c>
      <c r="H68" t="str">
        <v/>
      </c>
      <c r="I68" t="str">
        <v/>
      </c>
      <c r="J68" t="str">
        <v/>
      </c>
      <c r="K68" t="str">
        <v/>
      </c>
      <c r="L68" t="str">
        <v/>
      </c>
      <c r="M68" t="str">
        <v/>
      </c>
      <c r="N68" t="str">
        <f>IF(H68="","",IF(UPPER(SUBSTITUTE(SUBSTITUTE(SUBSTITUTE(SUBSTITUTE(H68," ",""),"-",""),".",""),"/",""))=UPPER(SUBSTITUTE(SUBSTITUTE(SUBSTITUTE(SUBSTITUTE(T68," ",""),"-",""),".",""),"/","")),"OK","DIFF"))</f>
        <v/>
      </c>
      <c r="O68" t="str">
        <f>IF(I68="","",IF(ABS(I68-U68)&lt;=0.01,"OK","DIFF"))</f>
        <v/>
      </c>
      <c r="P68" t="str">
        <f>IF(OR(N68="DIFF",O68="DIFF"),"YES",IF(AND(N68="OK",O68="OK"),"NO",""))</f>
        <v/>
      </c>
      <c r="Q68" t="str">
        <v/>
      </c>
      <c r="R68" t="str">
        <v/>
      </c>
      <c r="S68" t="str">
        <v/>
      </c>
      <c r="T68" t="str">
        <v>B15480080-00</v>
      </c>
      <c r="U68">
        <v>165</v>
      </c>
      <c r="V68" t="str">
        <v/>
      </c>
      <c r="W68" t="str">
        <v/>
      </c>
      <c r="X68" t="str">
        <v/>
      </c>
      <c r="Y68" t="str">
        <v>B15480080-00</v>
      </c>
      <c r="Z68">
        <v>165</v>
      </c>
      <c r="AA68" t="str">
        <v>high</v>
      </c>
      <c r="AC68" t="str">
        <v>AGREE</v>
      </c>
      <c r="AD68" t="str">
        <f>IF(OR(H68="",Y68=""),"",IF(UPPER(SUBSTITUTE(SUBSTITUTE(SUBSTITUTE(SUBSTITUTE(H68," ",""),"-",""),".",""),"/",""))=UPPER(SUBSTITUTE(SUBSTITUTE(SUBSTITUTE(SUBSTITUTE(Y68," ",""),"-",""),".",""),"/","")),"OK","DIFF"))</f>
        <v/>
      </c>
      <c r="AE68" t="str">
        <f>IF(OR(I68="",Z68=""),"",IF(ABS(I68-Z68)&lt;=0.01,"OK","DIFF"))</f>
        <v/>
      </c>
    </row>
    <row r="69">
      <c r="A69" t="str">
        <v>B08</v>
      </c>
      <c r="B69" t="str">
        <v>Random</v>
      </c>
      <c r="C69">
        <v>14</v>
      </c>
      <c r="D69" t="str">
        <v>PDF</v>
      </c>
      <c r="E69" t="str">
        <v>HEADLAMP RH</v>
      </c>
      <c r="F69">
        <v>1</v>
      </c>
      <c r="G69">
        <v>950</v>
      </c>
      <c r="H69" t="str">
        <v/>
      </c>
      <c r="I69" t="str">
        <v/>
      </c>
      <c r="J69" t="str">
        <v/>
      </c>
      <c r="K69" t="str">
        <v/>
      </c>
      <c r="L69" t="str">
        <v/>
      </c>
      <c r="M69" t="str">
        <v/>
      </c>
      <c r="N69" t="str">
        <f>IF(H69="","",IF(UPPER(SUBSTITUTE(SUBSTITUTE(SUBSTITUTE(SUBSTITUTE(H69," ",""),"-",""),".",""),"/",""))=UPPER(SUBSTITUTE(SUBSTITUTE(SUBSTITUTE(SUBSTITUTE(T69," ",""),"-",""),".",""),"/","")),"OK","DIFF"))</f>
        <v/>
      </c>
      <c r="O69" t="str">
        <f>IF(I69="","",IF(ABS(I69-U69)&lt;=0.01,"OK","DIFF"))</f>
        <v/>
      </c>
      <c r="P69" t="str">
        <f>IF(OR(N69="DIFF",O69="DIFF"),"YES",IF(AND(N69="OK",O69="OK"),"NO",""))</f>
        <v/>
      </c>
      <c r="Q69" t="str">
        <v/>
      </c>
      <c r="R69" t="str">
        <v/>
      </c>
      <c r="S69" t="str">
        <v/>
      </c>
      <c r="T69" t="str">
        <v>B13352157-00</v>
      </c>
      <c r="U69">
        <v>950</v>
      </c>
      <c r="V69" t="str">
        <v/>
      </c>
      <c r="W69" t="str">
        <v/>
      </c>
      <c r="X69" t="str">
        <v/>
      </c>
      <c r="Y69" t="str">
        <v>B13352157-00</v>
      </c>
      <c r="Z69">
        <v>950</v>
      </c>
      <c r="AA69" t="str">
        <v>high</v>
      </c>
      <c r="AC69" t="str">
        <v>AGREE</v>
      </c>
      <c r="AD69" t="str">
        <f>IF(OR(H69="",Y69=""),"",IF(UPPER(SUBSTITUTE(SUBSTITUTE(SUBSTITUTE(SUBSTITUTE(H69," ",""),"-",""),".",""),"/",""))=UPPER(SUBSTITUTE(SUBSTITUTE(SUBSTITUTE(SUBSTITUTE(Y69," ",""),"-",""),".",""),"/","")),"OK","DIFF"))</f>
        <v/>
      </c>
      <c r="AE69" t="str">
        <f>IF(OR(I69="",Z69=""),"",IF(ABS(I69-Z69)&lt;=0.01,"OK","DIFF"))</f>
        <v/>
      </c>
    </row>
    <row r="70">
      <c r="A70" t="str">
        <v>B08</v>
      </c>
      <c r="B70" t="str">
        <v>Random</v>
      </c>
      <c r="C70">
        <v>15</v>
      </c>
      <c r="D70" t="str">
        <v>PDF</v>
      </c>
      <c r="E70" t="str">
        <v>FENDER LINER FR RH</v>
      </c>
      <c r="F70">
        <v>1</v>
      </c>
      <c r="G70">
        <v>95</v>
      </c>
      <c r="H70" t="str">
        <v/>
      </c>
      <c r="I70" t="str">
        <v/>
      </c>
      <c r="J70" t="str">
        <v/>
      </c>
      <c r="K70" t="str">
        <v/>
      </c>
      <c r="L70" t="str">
        <v/>
      </c>
      <c r="M70" t="str">
        <v/>
      </c>
      <c r="N70" t="str">
        <f>IF(H70="","",IF(UPPER(SUBSTITUTE(SUBSTITUTE(SUBSTITUTE(SUBSTITUTE(H70," ",""),"-",""),".",""),"/",""))=UPPER(SUBSTITUTE(SUBSTITUTE(SUBSTITUTE(SUBSTITUTE(T70," ",""),"-",""),".",""),"/","")),"OK","DIFF"))</f>
        <v/>
      </c>
      <c r="O70" t="str">
        <f>IF(I70="","",IF(ABS(I70-U70)&lt;=0.01,"OK","DIFF"))</f>
        <v/>
      </c>
      <c r="P70" t="str">
        <f>IF(OR(N70="DIFF",O70="DIFF"),"YES",IF(AND(N70="OK",O70="OK"),"NO",""))</f>
        <v/>
      </c>
      <c r="Q70" t="str">
        <v/>
      </c>
      <c r="R70" t="str">
        <v/>
      </c>
      <c r="S70" t="str">
        <v/>
      </c>
      <c r="T70" t="str">
        <v>B13222127-00</v>
      </c>
      <c r="U70">
        <v>95</v>
      </c>
      <c r="V70" t="str">
        <v/>
      </c>
      <c r="W70" t="str">
        <v/>
      </c>
      <c r="X70" t="str">
        <v/>
      </c>
      <c r="Y70" t="str">
        <v>B13222127-00</v>
      </c>
      <c r="Z70">
        <v>95</v>
      </c>
      <c r="AA70" t="str">
        <v>high</v>
      </c>
      <c r="AC70" t="str">
        <v>AGREE</v>
      </c>
      <c r="AD70" t="str">
        <f>IF(OR(H70="",Y70=""),"",IF(UPPER(SUBSTITUTE(SUBSTITUTE(SUBSTITUTE(SUBSTITUTE(H70," ",""),"-",""),".",""),"/",""))=UPPER(SUBSTITUTE(SUBSTITUTE(SUBSTITUTE(SUBSTITUTE(Y70," ",""),"-",""),".",""),"/","")),"OK","DIFF"))</f>
        <v/>
      </c>
      <c r="AE70" t="str">
        <f>IF(OR(I70="",Z70=""),"",IF(ABS(I70-Z70)&lt;=0.01,"OK","DIFF"))</f>
        <v/>
      </c>
    </row>
    <row r="71">
      <c r="A71" t="str">
        <v>B09</v>
      </c>
      <c r="B71" t="str">
        <v>Random</v>
      </c>
      <c r="C71">
        <v>1</v>
      </c>
      <c r="D71" t="str">
        <v>PDF</v>
      </c>
      <c r="E71" t="str">
        <v>CLIP - SIDE SILL MOULDING MTG</v>
      </c>
      <c r="F71">
        <v>16</v>
      </c>
      <c r="G71">
        <v>48</v>
      </c>
      <c r="H71" t="str">
        <v/>
      </c>
      <c r="I71" t="str">
        <v/>
      </c>
      <c r="J71" t="str">
        <v/>
      </c>
      <c r="K71" t="str">
        <v/>
      </c>
      <c r="L71" t="str">
        <v/>
      </c>
      <c r="M71" t="str">
        <v/>
      </c>
      <c r="N71" t="str">
        <f>IF(H71="","",IF(UPPER(SUBSTITUTE(SUBSTITUTE(SUBSTITUTE(SUBSTITUTE(H71," ",""),"-",""),".",""),"/",""))=UPPER(SUBSTITUTE(SUBSTITUTE(SUBSTITUTE(SUBSTITUTE(T71," ",""),"-",""),".",""),"/","")),"OK","DIFF"))</f>
        <v/>
      </c>
      <c r="O71" t="str">
        <f>IF(I71="","",IF(ABS(I71-U71)&lt;=0.01,"OK","DIFF"))</f>
        <v/>
      </c>
      <c r="P71" t="str">
        <f>IF(OR(N71="DIFF",O71="DIFF"),"YES",IF(AND(N71="OK",O71="OK"),"NO",""))</f>
        <v/>
      </c>
      <c r="Q71" t="str">
        <v/>
      </c>
      <c r="R71" t="str">
        <v/>
      </c>
      <c r="S71" t="str">
        <v/>
      </c>
      <c r="T71" t="str">
        <v>HY87758-G2000</v>
      </c>
      <c r="U71">
        <v>3</v>
      </c>
      <c r="V71" t="str">
        <v/>
      </c>
      <c r="W71" t="str">
        <v/>
      </c>
      <c r="X71" t="str">
        <v/>
      </c>
      <c r="Y71" t="str">
        <v>HY87758-G2000</v>
      </c>
      <c r="Z71">
        <v>3</v>
      </c>
      <c r="AA71" t="str">
        <v>high</v>
      </c>
      <c r="AB71" t="str">
        <v>Stock ID continues on next line as 'IONIQ 16-' (model reference, not part of the part number). Qty 16 is circled by hand in pen.</v>
      </c>
      <c r="AC71" t="str">
        <v>AGREE</v>
      </c>
      <c r="AD71" t="str">
        <f>IF(OR(H71="",Y71=""),"",IF(UPPER(SUBSTITUTE(SUBSTITUTE(SUBSTITUTE(SUBSTITUTE(H71," ",""),"-",""),".",""),"/",""))=UPPER(SUBSTITUTE(SUBSTITUTE(SUBSTITUTE(SUBSTITUTE(Y71," ",""),"-",""),".",""),"/","")),"OK","DIFF"))</f>
        <v/>
      </c>
      <c r="AE71" t="str">
        <f>IF(OR(I71="",Z71=""),"",IF(ABS(I71-Z71)&lt;=0.01,"OK","DIFF"))</f>
        <v/>
      </c>
    </row>
    <row r="72">
      <c r="A72" t="str">
        <v>B09</v>
      </c>
      <c r="B72" t="str">
        <v>Random</v>
      </c>
      <c r="C72">
        <v>2</v>
      </c>
      <c r="D72" t="str">
        <v>PDF</v>
      </c>
      <c r="E72" t="str">
        <v>CAP ASSY- WHEEL HUB</v>
      </c>
      <c r="F72">
        <v>1</v>
      </c>
      <c r="G72">
        <v>175</v>
      </c>
      <c r="H72" t="str">
        <v/>
      </c>
      <c r="I72" t="str">
        <v/>
      </c>
      <c r="J72" t="str">
        <v/>
      </c>
      <c r="K72" t="str">
        <v/>
      </c>
      <c r="L72" t="str">
        <v/>
      </c>
      <c r="M72" t="str">
        <v/>
      </c>
      <c r="N72" t="str">
        <f>IF(H72="","",IF(UPPER(SUBSTITUTE(SUBSTITUTE(SUBSTITUTE(SUBSTITUTE(H72," ",""),"-",""),".",""),"/",""))=UPPER(SUBSTITUTE(SUBSTITUTE(SUBSTITUTE(SUBSTITUTE(T72," ",""),"-",""),".",""),"/","")),"OK","DIFF"))</f>
        <v/>
      </c>
      <c r="O72" t="str">
        <f>IF(I72="","",IF(ABS(I72-U72)&lt;=0.01,"OK","DIFF"))</f>
        <v/>
      </c>
      <c r="P72" t="str">
        <f>IF(OR(N72="DIFF",O72="DIFF"),"YES",IF(AND(N72="OK",O72="OK"),"NO",""))</f>
        <v/>
      </c>
      <c r="Q72" t="str">
        <v/>
      </c>
      <c r="R72" t="str">
        <v/>
      </c>
      <c r="S72" t="str">
        <v/>
      </c>
      <c r="T72" t="str">
        <v>HY52960-G2000</v>
      </c>
      <c r="U72">
        <v>175</v>
      </c>
      <c r="V72" t="str">
        <v/>
      </c>
      <c r="W72" t="str">
        <v/>
      </c>
      <c r="X72" t="str">
        <v/>
      </c>
      <c r="Y72" t="str">
        <v>HY52960-G2000</v>
      </c>
      <c r="Z72">
        <v>175</v>
      </c>
      <c r="AA72" t="str">
        <v>high</v>
      </c>
      <c r="AB72" t="str">
        <v>Stock ID continues on next line as 'IONIQ' (model reference, not part of the part number).</v>
      </c>
      <c r="AC72" t="str">
        <v>AGREE</v>
      </c>
      <c r="AD72" t="str">
        <f>IF(OR(H72="",Y72=""),"",IF(UPPER(SUBSTITUTE(SUBSTITUTE(SUBSTITUTE(SUBSTITUTE(H72," ",""),"-",""),".",""),"/",""))=UPPER(SUBSTITUTE(SUBSTITUTE(SUBSTITUTE(SUBSTITUTE(Y72," ",""),"-",""),".",""),"/","")),"OK","DIFF"))</f>
        <v/>
      </c>
      <c r="AE72" t="str">
        <f>IF(OR(I72="",Z72=""),"",IF(ABS(I72-Z72)&lt;=0.01,"OK","DIFF"))</f>
        <v/>
      </c>
    </row>
    <row r="73">
      <c r="A73" t="str">
        <v>B10</v>
      </c>
      <c r="B73" t="str">
        <v>Random</v>
      </c>
      <c r="C73">
        <v>1</v>
      </c>
      <c r="D73" t="str">
        <v>PDF</v>
      </c>
      <c r="E73" t="str">
        <v>FRT BUMPER LOWER GRILLE MLD</v>
      </c>
      <c r="F73">
        <v>1</v>
      </c>
      <c r="G73">
        <v>125</v>
      </c>
      <c r="H73" t="str">
        <v/>
      </c>
      <c r="I73" t="str">
        <v/>
      </c>
      <c r="J73" t="str">
        <v/>
      </c>
      <c r="K73" t="str">
        <v/>
      </c>
      <c r="L73" t="str">
        <v/>
      </c>
      <c r="M73" t="str">
        <v/>
      </c>
      <c r="N73" t="str">
        <f>IF(H73="","",IF(UPPER(SUBSTITUTE(SUBSTITUTE(SUBSTITUTE(SUBSTITUTE(H73," ",""),"-",""),".",""),"/",""))=UPPER(SUBSTITUTE(SUBSTITUTE(SUBSTITUTE(SUBSTITUTE(T73," ",""),"-",""),".",""),"/","")),"OK","DIFF"))</f>
        <v/>
      </c>
      <c r="O73" t="str">
        <f>IF(I73="","",IF(ABS(I73-U73)&lt;=0.01,"OK","DIFF"))</f>
        <v/>
      </c>
      <c r="P73" t="str">
        <f>IF(OR(N73="DIFF",O73="DIFF"),"YES",IF(AND(N73="OK",O73="OK"),"NO",""))</f>
        <v/>
      </c>
      <c r="Q73" t="str">
        <v/>
      </c>
      <c r="R73" t="str">
        <v/>
      </c>
      <c r="S73" t="str">
        <v/>
      </c>
      <c r="T73" t="str">
        <v>5G0853765A 041</v>
      </c>
      <c r="U73">
        <v>125</v>
      </c>
      <c r="V73" t="str">
        <v/>
      </c>
      <c r="W73" t="str">
        <v/>
      </c>
      <c r="X73" t="str">
        <v/>
      </c>
      <c r="Y73" t="str">
        <v>5G0853765A 041</v>
      </c>
      <c r="Z73">
        <v>125</v>
      </c>
      <c r="AA73" t="str">
        <v>high</v>
      </c>
      <c r="AB73" t="str">
        <v>Stock ID printed with a space before the colour code '041'; second line under stock ID reads 'GOLF 7 2018' (vehicle model, not part of the part number).</v>
      </c>
      <c r="AC73" t="str">
        <v>AGREE</v>
      </c>
      <c r="AD73" t="str">
        <f>IF(OR(H73="",Y73=""),"",IF(UPPER(SUBSTITUTE(SUBSTITUTE(SUBSTITUTE(SUBSTITUTE(H73," ",""),"-",""),".",""),"/",""))=UPPER(SUBSTITUTE(SUBSTITUTE(SUBSTITUTE(SUBSTITUTE(Y73," ",""),"-",""),".",""),"/","")),"OK","DIFF"))</f>
        <v/>
      </c>
      <c r="AE73" t="str">
        <f>IF(OR(I73="",Z73=""),"",IF(ABS(I73-Z73)&lt;=0.01,"OK","DIFF"))</f>
        <v/>
      </c>
    </row>
    <row r="74">
      <c r="A74" t="str">
        <v>B11</v>
      </c>
      <c r="B74" t="str">
        <v>Random</v>
      </c>
      <c r="C74">
        <v>1</v>
      </c>
      <c r="D74" t="str">
        <v>PDF</v>
      </c>
      <c r="E74" t="str">
        <v>FACE FR BUMPER</v>
      </c>
      <c r="F74">
        <v>1</v>
      </c>
      <c r="G74">
        <v>380</v>
      </c>
      <c r="H74" t="str">
        <v/>
      </c>
      <c r="I74" t="str">
        <v/>
      </c>
      <c r="J74" t="str">
        <v/>
      </c>
      <c r="K74" t="str">
        <v/>
      </c>
      <c r="L74" t="str">
        <v/>
      </c>
      <c r="M74" t="str">
        <v/>
      </c>
      <c r="N74" t="str">
        <f>IF(H74="","",IF(UPPER(SUBSTITUTE(SUBSTITUTE(SUBSTITUTE(SUBSTITUTE(H74," ",""),"-",""),".",""),"/",""))=UPPER(SUBSTITUTE(SUBSTITUTE(SUBSTITUTE(SUBSTITUTE(T74," ",""),"-",""),".",""),"/","")),"OK","DIFF"))</f>
        <v/>
      </c>
      <c r="O74" t="str">
        <f>IF(I74="","",IF(ABS(I74-U74)&lt;=0.01,"OK","DIFF"))</f>
        <v/>
      </c>
      <c r="P74" t="str">
        <f>IF(OR(N74="DIFF",O74="DIFF"),"YES",IF(AND(N74="OK",O74="OK"),"NO",""))</f>
        <v/>
      </c>
      <c r="Q74" t="str">
        <v/>
      </c>
      <c r="R74" t="str">
        <v/>
      </c>
      <c r="S74" t="str">
        <v/>
      </c>
      <c r="T74" t="str">
        <v>HD04711-T6A-900ZZ</v>
      </c>
      <c r="U74">
        <v>380</v>
      </c>
      <c r="V74" t="str">
        <v/>
      </c>
      <c r="W74" t="str">
        <v/>
      </c>
      <c r="X74" t="str">
        <v/>
      </c>
      <c r="Y74" t="str">
        <v>HD04711-T6A-900ZZ</v>
      </c>
      <c r="Z74">
        <v>380</v>
      </c>
      <c r="AA74" t="str">
        <v>high</v>
      </c>
      <c r="AC74" t="str">
        <v>AGREE</v>
      </c>
      <c r="AD74" t="str">
        <f>IF(OR(H74="",Y74=""),"",IF(UPPER(SUBSTITUTE(SUBSTITUTE(SUBSTITUTE(SUBSTITUTE(H74," ",""),"-",""),".",""),"/",""))=UPPER(SUBSTITUTE(SUBSTITUTE(SUBSTITUTE(SUBSTITUTE(Y74," ",""),"-",""),".",""),"/","")),"OK","DIFF"))</f>
        <v/>
      </c>
      <c r="AE74" t="str">
        <f>IF(OR(I74="",Z74=""),"",IF(ABS(I74-Z74)&lt;=0.01,"OK","DIFF"))</f>
        <v/>
      </c>
    </row>
    <row r="75">
      <c r="A75" t="str">
        <v>B11</v>
      </c>
      <c r="B75" t="str">
        <v>Random</v>
      </c>
      <c r="C75">
        <v>2</v>
      </c>
      <c r="D75" t="str">
        <v>PDF</v>
      </c>
      <c r="E75" t="str">
        <v>BEAM R FR B/UPPER</v>
      </c>
      <c r="F75">
        <v>1</v>
      </c>
      <c r="G75">
        <v>28</v>
      </c>
      <c r="H75" t="str">
        <v/>
      </c>
      <c r="I75" t="str">
        <v/>
      </c>
      <c r="J75" t="str">
        <v/>
      </c>
      <c r="K75" t="str">
        <v/>
      </c>
      <c r="L75" t="str">
        <v/>
      </c>
      <c r="M75" t="str">
        <v/>
      </c>
      <c r="N75" t="str">
        <f>IF(H75="","",IF(UPPER(SUBSTITUTE(SUBSTITUTE(SUBSTITUTE(SUBSTITUTE(H75," ",""),"-",""),".",""),"/",""))=UPPER(SUBSTITUTE(SUBSTITUTE(SUBSTITUTE(SUBSTITUTE(T75," ",""),"-",""),".",""),"/","")),"OK","DIFF"))</f>
        <v/>
      </c>
      <c r="O75" t="str">
        <f>IF(I75="","",IF(ABS(I75-U75)&lt;=0.01,"OK","DIFF"))</f>
        <v/>
      </c>
      <c r="P75" t="str">
        <f>IF(OR(N75="DIFF",O75="DIFF"),"YES",IF(AND(N75="OK",O75="OK"),"NO",""))</f>
        <v/>
      </c>
      <c r="Q75" t="str">
        <v/>
      </c>
      <c r="R75" t="str">
        <v/>
      </c>
      <c r="S75" t="str">
        <v/>
      </c>
      <c r="T75" t="str">
        <v>HD71140-T6A-003</v>
      </c>
      <c r="U75">
        <v>28</v>
      </c>
      <c r="V75" t="str">
        <v/>
      </c>
      <c r="W75" t="str">
        <v/>
      </c>
      <c r="X75" t="str">
        <v/>
      </c>
      <c r="Y75" t="str">
        <v>HD71140-T6A-003</v>
      </c>
      <c r="Z75">
        <v>28</v>
      </c>
      <c r="AA75" t="str">
        <v>high</v>
      </c>
      <c r="AC75" t="str">
        <v>AGREE</v>
      </c>
      <c r="AD75" t="str">
        <f>IF(OR(H75="",Y75=""),"",IF(UPPER(SUBSTITUTE(SUBSTITUTE(SUBSTITUTE(SUBSTITUTE(H75," ",""),"-",""),".",""),"/",""))=UPPER(SUBSTITUTE(SUBSTITUTE(SUBSTITUTE(SUBSTITUTE(Y75," ",""),"-",""),".",""),"/","")),"OK","DIFF"))</f>
        <v/>
      </c>
      <c r="AE75" t="str">
        <f>IF(OR(I75="",Z75=""),"",IF(ABS(I75-Z75)&lt;=0.01,"OK","DIFF"))</f>
        <v/>
      </c>
    </row>
    <row r="76">
      <c r="A76" t="str">
        <v>B11</v>
      </c>
      <c r="B76" t="str">
        <v>Random</v>
      </c>
      <c r="C76">
        <v>3</v>
      </c>
      <c r="D76" t="str">
        <v>PDF</v>
      </c>
      <c r="E76" t="str">
        <v>CLIP, BUMPER</v>
      </c>
      <c r="F76">
        <v>10</v>
      </c>
      <c r="G76">
        <v>10</v>
      </c>
      <c r="H76" t="str">
        <v/>
      </c>
      <c r="I76" t="str">
        <v/>
      </c>
      <c r="J76" t="str">
        <v/>
      </c>
      <c r="K76" t="str">
        <v/>
      </c>
      <c r="L76" t="str">
        <v/>
      </c>
      <c r="M76" t="str">
        <v/>
      </c>
      <c r="N76" t="str">
        <f>IF(H76="","",IF(UPPER(SUBSTITUTE(SUBSTITUTE(SUBSTITUTE(SUBSTITUTE(H76," ",""),"-",""),".",""),"/",""))=UPPER(SUBSTITUTE(SUBSTITUTE(SUBSTITUTE(SUBSTITUTE(T76," ",""),"-",""),".",""),"/","")),"OK","DIFF"))</f>
        <v/>
      </c>
      <c r="O76" t="str">
        <f>IF(I76="","",IF(ABS(I76-U76)&lt;=0.01,"OK","DIFF"))</f>
        <v/>
      </c>
      <c r="P76" t="str">
        <f>IF(OR(N76="DIFF",O76="DIFF"),"YES",IF(AND(N76="OK",O76="OK"),"NO",""))</f>
        <v/>
      </c>
      <c r="Q76" t="str">
        <v/>
      </c>
      <c r="R76" t="str">
        <v/>
      </c>
      <c r="S76" t="str">
        <v/>
      </c>
      <c r="T76" t="str">
        <v>HD91505-TM8-003A</v>
      </c>
      <c r="U76">
        <v>1</v>
      </c>
      <c r="V76" t="str">
        <v/>
      </c>
      <c r="W76" t="str">
        <v/>
      </c>
      <c r="X76" t="str">
        <v/>
      </c>
      <c r="Y76" t="str">
        <v>HD91505-TM8-003A</v>
      </c>
      <c r="Z76">
        <v>1</v>
      </c>
      <c r="AA76" t="str">
        <v>high</v>
      </c>
      <c r="AB76" t="str">
        <v>Quantity printed as 10 PCS</v>
      </c>
      <c r="AC76" t="str">
        <v>AGREE</v>
      </c>
      <c r="AD76" t="str">
        <f>IF(OR(H76="",Y76=""),"",IF(UPPER(SUBSTITUTE(SUBSTITUTE(SUBSTITUTE(SUBSTITUTE(H76," ",""),"-",""),".",""),"/",""))=UPPER(SUBSTITUTE(SUBSTITUTE(SUBSTITUTE(SUBSTITUTE(Y76," ",""),"-",""),".",""),"/","")),"OK","DIFF"))</f>
        <v/>
      </c>
      <c r="AE76" t="str">
        <f>IF(OR(I76="",Z76=""),"",IF(ABS(I76-Z76)&lt;=0.01,"OK","DIFF"))</f>
        <v/>
      </c>
    </row>
    <row r="77">
      <c r="A77" t="str">
        <v>B11</v>
      </c>
      <c r="B77" t="str">
        <v>Random</v>
      </c>
      <c r="C77">
        <v>4</v>
      </c>
      <c r="D77" t="str">
        <v>PDF</v>
      </c>
      <c r="E77" t="str">
        <v>BASE MIDDLE GRILLE</v>
      </c>
      <c r="F77">
        <v>1</v>
      </c>
      <c r="G77">
        <v>140</v>
      </c>
      <c r="H77" t="str">
        <v/>
      </c>
      <c r="I77" t="str">
        <v/>
      </c>
      <c r="J77" t="str">
        <v/>
      </c>
      <c r="K77" t="str">
        <v/>
      </c>
      <c r="L77" t="str">
        <v/>
      </c>
      <c r="M77" t="str">
        <v/>
      </c>
      <c r="N77" t="str">
        <f>IF(H77="","",IF(UPPER(SUBSTITUTE(SUBSTITUTE(SUBSTITUTE(SUBSTITUTE(H77," ",""),"-",""),".",""),"/",""))=UPPER(SUBSTITUTE(SUBSTITUTE(SUBSTITUTE(SUBSTITUTE(T77," ",""),"-",""),".",""),"/","")),"OK","DIFF"))</f>
        <v/>
      </c>
      <c r="O77" t="str">
        <f>IF(I77="","",IF(ABS(I77-U77)&lt;=0.01,"OK","DIFF"))</f>
        <v/>
      </c>
      <c r="P77" t="str">
        <f>IF(OR(N77="DIFF",O77="DIFF"),"YES",IF(AND(N77="OK",O77="OK"),"NO",""))</f>
        <v/>
      </c>
      <c r="Q77" t="str">
        <v/>
      </c>
      <c r="R77" t="str">
        <v/>
      </c>
      <c r="S77" t="str">
        <v/>
      </c>
      <c r="T77" t="str">
        <v>HD71151-T6A-901</v>
      </c>
      <c r="U77">
        <v>140</v>
      </c>
      <c r="V77" t="str">
        <v/>
      </c>
      <c r="W77" t="str">
        <v/>
      </c>
      <c r="X77" t="str">
        <v/>
      </c>
      <c r="Y77" t="str">
        <v>HD71151-T6A-901</v>
      </c>
      <c r="Z77">
        <v>140</v>
      </c>
      <c r="AA77" t="str">
        <v>high</v>
      </c>
      <c r="AC77" t="str">
        <v>AGREE</v>
      </c>
      <c r="AD77" t="str">
        <f>IF(OR(H77="",Y77=""),"",IF(UPPER(SUBSTITUTE(SUBSTITUTE(SUBSTITUTE(SUBSTITUTE(H77," ",""),"-",""),".",""),"/",""))=UPPER(SUBSTITUTE(SUBSTITUTE(SUBSTITUTE(SUBSTITUTE(Y77," ",""),"-",""),".",""),"/","")),"OK","DIFF"))</f>
        <v/>
      </c>
      <c r="AE77" t="str">
        <f>IF(OR(I77="",Z77=""),"",IF(ABS(I77-Z77)&lt;=0.01,"OK","DIFF"))</f>
        <v/>
      </c>
    </row>
    <row r="78">
      <c r="A78" t="str">
        <v>B11</v>
      </c>
      <c r="B78" t="str">
        <v>Random</v>
      </c>
      <c r="C78">
        <v>5</v>
      </c>
      <c r="D78" t="str">
        <v>PDF</v>
      </c>
      <c r="E78" t="str">
        <v>MOLDING, MIDDLE GRILLE (MIDDLE)</v>
      </c>
      <c r="F78">
        <v>1</v>
      </c>
      <c r="G78">
        <v>130</v>
      </c>
      <c r="H78" t="str">
        <v/>
      </c>
      <c r="I78" t="str">
        <v/>
      </c>
      <c r="J78" t="str">
        <v/>
      </c>
      <c r="K78" t="str">
        <v/>
      </c>
      <c r="L78" t="str">
        <v/>
      </c>
      <c r="M78" t="str">
        <v/>
      </c>
      <c r="N78" t="str">
        <f>IF(H78="","",IF(UPPER(SUBSTITUTE(SUBSTITUTE(SUBSTITUTE(SUBSTITUTE(H78," ",""),"-",""),".",""),"/",""))=UPPER(SUBSTITUTE(SUBSTITUTE(SUBSTITUTE(SUBSTITUTE(T78," ",""),"-",""),".",""),"/","")),"OK","DIFF"))</f>
        <v/>
      </c>
      <c r="O78" t="str">
        <f>IF(I78="","",IF(ABS(I78-U78)&lt;=0.01,"OK","DIFF"))</f>
        <v/>
      </c>
      <c r="P78" t="str">
        <f>IF(OR(N78="DIFF",O78="DIFF"),"YES",IF(AND(N78="OK",O78="OK"),"NO",""))</f>
        <v/>
      </c>
      <c r="Q78" t="str">
        <v/>
      </c>
      <c r="R78" t="str">
        <v/>
      </c>
      <c r="S78" t="str">
        <v/>
      </c>
      <c r="T78" t="str">
        <v>HD71153-T6A-901</v>
      </c>
      <c r="U78">
        <v>130</v>
      </c>
      <c r="V78" t="str">
        <v/>
      </c>
      <c r="W78" t="str">
        <v/>
      </c>
      <c r="X78" t="str">
        <v/>
      </c>
      <c r="Y78" t="str">
        <v>HD71153-T6A-901</v>
      </c>
      <c r="Z78">
        <v>130</v>
      </c>
      <c r="AA78" t="str">
        <v>high</v>
      </c>
      <c r="AC78" t="str">
        <v>AGREE</v>
      </c>
      <c r="AD78" t="str">
        <f>IF(OR(H78="",Y78=""),"",IF(UPPER(SUBSTITUTE(SUBSTITUTE(SUBSTITUTE(SUBSTITUTE(H78," ",""),"-",""),".",""),"/",""))=UPPER(SUBSTITUTE(SUBSTITUTE(SUBSTITUTE(SUBSTITUTE(Y78," ",""),"-",""),".",""),"/","")),"OK","DIFF"))</f>
        <v/>
      </c>
      <c r="AE78" t="str">
        <f>IF(OR(I78="",Z78=""),"",IF(ABS(I78-Z78)&lt;=0.01,"OK","DIFF"))</f>
        <v/>
      </c>
    </row>
    <row r="79">
      <c r="A79" t="str">
        <v>B11</v>
      </c>
      <c r="B79" t="str">
        <v>Random</v>
      </c>
      <c r="C79">
        <v>6</v>
      </c>
      <c r="D79" t="str">
        <v>PDF</v>
      </c>
      <c r="E79" t="str">
        <v>MOLDING R MIDDLE G/LOWER</v>
      </c>
      <c r="F79">
        <v>1</v>
      </c>
      <c r="G79">
        <v>45</v>
      </c>
      <c r="H79" t="str">
        <v/>
      </c>
      <c r="I79" t="str">
        <v/>
      </c>
      <c r="J79" t="str">
        <v/>
      </c>
      <c r="K79" t="str">
        <v/>
      </c>
      <c r="L79" t="str">
        <v/>
      </c>
      <c r="M79" t="str">
        <v/>
      </c>
      <c r="N79" t="str">
        <f>IF(H79="","",IF(UPPER(SUBSTITUTE(SUBSTITUTE(SUBSTITUTE(SUBSTITUTE(H79," ",""),"-",""),".",""),"/",""))=UPPER(SUBSTITUTE(SUBSTITUTE(SUBSTITUTE(SUBSTITUTE(T79," ",""),"-",""),".",""),"/","")),"OK","DIFF"))</f>
        <v/>
      </c>
      <c r="O79" t="str">
        <f>IF(I79="","",IF(ABS(I79-U79)&lt;=0.01,"OK","DIFF"))</f>
        <v/>
      </c>
      <c r="P79" t="str">
        <f>IF(OR(N79="DIFF",O79="DIFF"),"YES",IF(AND(N79="OK",O79="OK"),"NO",""))</f>
        <v/>
      </c>
      <c r="Q79" t="str">
        <v/>
      </c>
      <c r="R79" t="str">
        <v/>
      </c>
      <c r="S79" t="str">
        <v/>
      </c>
      <c r="T79" t="str">
        <v>HD71154-T6A-901</v>
      </c>
      <c r="U79">
        <v>45</v>
      </c>
      <c r="V79" t="str">
        <v/>
      </c>
      <c r="W79" t="str">
        <v/>
      </c>
      <c r="X79" t="str">
        <v/>
      </c>
      <c r="Y79" t="str">
        <v>HD71154-T6A-901</v>
      </c>
      <c r="Z79">
        <v>45</v>
      </c>
      <c r="AA79" t="str">
        <v>high</v>
      </c>
      <c r="AC79" t="str">
        <v>AGREE</v>
      </c>
      <c r="AD79" t="str">
        <f>IF(OR(H79="",Y79=""),"",IF(UPPER(SUBSTITUTE(SUBSTITUTE(SUBSTITUTE(SUBSTITUTE(H79," ",""),"-",""),".",""),"/",""))=UPPER(SUBSTITUTE(SUBSTITUTE(SUBSTITUTE(SUBSTITUTE(Y79," ",""),"-",""),".",""),"/","")),"OK","DIFF"))</f>
        <v/>
      </c>
      <c r="AE79" t="str">
        <f>IF(OR(I79="",Z79=""),"",IF(ABS(I79-Z79)&lt;=0.01,"OK","DIFF"))</f>
        <v/>
      </c>
    </row>
    <row r="80">
      <c r="A80" t="str">
        <v>B12</v>
      </c>
      <c r="B80" t="str">
        <v>Random</v>
      </c>
      <c r="C80">
        <v>1</v>
      </c>
      <c r="D80" t="str">
        <v>PDF</v>
      </c>
      <c r="E80" t="str">
        <v>FRT LH FENDER SIGNAL LAMP</v>
      </c>
      <c r="F80">
        <v>1</v>
      </c>
      <c r="G80">
        <v>65</v>
      </c>
      <c r="H80" t="str">
        <v/>
      </c>
      <c r="I80" t="str">
        <v/>
      </c>
      <c r="J80" t="str">
        <v/>
      </c>
      <c r="K80" t="str">
        <v/>
      </c>
      <c r="L80" t="str">
        <v/>
      </c>
      <c r="M80" t="str">
        <v/>
      </c>
      <c r="N80" t="str">
        <f>IF(H80="","",IF(UPPER(SUBSTITUTE(SUBSTITUTE(SUBSTITUTE(SUBSTITUTE(H80," ",""),"-",""),".",""),"/",""))=UPPER(SUBSTITUTE(SUBSTITUTE(SUBSTITUTE(SUBSTITUTE(T80," ",""),"-",""),".",""),"/","")),"OK","DIFF"))</f>
        <v/>
      </c>
      <c r="O80" t="str">
        <f>IF(I80="","",IF(ABS(I80-U80)&lt;=0.01,"OK","DIFF"))</f>
        <v/>
      </c>
      <c r="P80" t="str">
        <f>IF(OR(N80="DIFF",O80="DIFF"),"YES",IF(AND(N80="OK",O80="OK"),"NO",""))</f>
        <v/>
      </c>
      <c r="Q80" t="str">
        <v/>
      </c>
      <c r="R80" t="str">
        <v/>
      </c>
      <c r="S80" t="str">
        <v/>
      </c>
      <c r="T80" t="str">
        <v/>
      </c>
      <c r="U80">
        <v>65</v>
      </c>
      <c r="V80" t="str">
        <v/>
      </c>
      <c r="W80" t="str">
        <v/>
      </c>
      <c r="X80" t="str">
        <v/>
      </c>
      <c r="Z80">
        <v>65</v>
      </c>
      <c r="AA80" t="str">
        <v>high</v>
      </c>
      <c r="AB80" t="str">
        <v>No part number column on invoice; MODEL column blank.</v>
      </c>
      <c r="AC80" t="str">
        <v>AGREE</v>
      </c>
      <c r="AD80" t="str">
        <f>IF(OR(H80="",Y80=""),"",IF(UPPER(SUBSTITUTE(SUBSTITUTE(SUBSTITUTE(SUBSTITUTE(H80," ",""),"-",""),".",""),"/",""))=UPPER(SUBSTITUTE(SUBSTITUTE(SUBSTITUTE(SUBSTITUTE(Y80," ",""),"-",""),".",""),"/","")),"OK","DIFF"))</f>
        <v/>
      </c>
      <c r="AE80" t="str">
        <f>IF(OR(I80="",Z80=""),"",IF(ABS(I80-Z80)&lt;=0.01,"OK","DIFF"))</f>
        <v/>
      </c>
    </row>
    <row r="81">
      <c r="A81" t="str">
        <v>B12</v>
      </c>
      <c r="B81" t="str">
        <v>Random</v>
      </c>
      <c r="C81">
        <v>2</v>
      </c>
      <c r="D81" t="str">
        <v>PDF</v>
      </c>
      <c r="E81" t="str">
        <v>LH SIDE MIRROR</v>
      </c>
      <c r="F81">
        <v>1</v>
      </c>
      <c r="G81">
        <v>500</v>
      </c>
      <c r="H81" t="str">
        <v/>
      </c>
      <c r="I81" t="str">
        <v/>
      </c>
      <c r="J81" t="str">
        <v/>
      </c>
      <c r="K81" t="str">
        <v/>
      </c>
      <c r="L81" t="str">
        <v/>
      </c>
      <c r="M81" t="str">
        <v/>
      </c>
      <c r="N81" t="str">
        <f>IF(H81="","",IF(UPPER(SUBSTITUTE(SUBSTITUTE(SUBSTITUTE(SUBSTITUTE(H81," ",""),"-",""),".",""),"/",""))=UPPER(SUBSTITUTE(SUBSTITUTE(SUBSTITUTE(SUBSTITUTE(T81," ",""),"-",""),".",""),"/","")),"OK","DIFF"))</f>
        <v/>
      </c>
      <c r="O81" t="str">
        <f>IF(I81="","",IF(ABS(I81-U81)&lt;=0.01,"OK","DIFF"))</f>
        <v/>
      </c>
      <c r="P81" t="str">
        <f>IF(OR(N81="DIFF",O81="DIFF"),"YES",IF(AND(N81="OK",O81="OK"),"NO",""))</f>
        <v/>
      </c>
      <c r="Q81" t="str">
        <v/>
      </c>
      <c r="R81" t="str">
        <v/>
      </c>
      <c r="S81" t="str">
        <v/>
      </c>
      <c r="T81" t="str">
        <v/>
      </c>
      <c r="U81">
        <v>500</v>
      </c>
      <c r="V81" t="str">
        <v/>
      </c>
      <c r="W81" t="str">
        <v/>
      </c>
      <c r="X81" t="str">
        <v/>
      </c>
      <c r="Z81">
        <v>500</v>
      </c>
      <c r="AA81" t="str">
        <v>high</v>
      </c>
      <c r="AC81" t="str">
        <v>AGREE</v>
      </c>
      <c r="AD81" t="str">
        <f>IF(OR(H81="",Y81=""),"",IF(UPPER(SUBSTITUTE(SUBSTITUTE(SUBSTITUTE(SUBSTITUTE(H81," ",""),"-",""),".",""),"/",""))=UPPER(SUBSTITUTE(SUBSTITUTE(SUBSTITUTE(SUBSTITUTE(Y81," ",""),"-",""),".",""),"/","")),"OK","DIFF"))</f>
        <v/>
      </c>
      <c r="AE81" t="str">
        <f>IF(OR(I81="",Z81=""),"",IF(ABS(I81-Z81)&lt;=0.01,"OK","DIFF"))</f>
        <v/>
      </c>
    </row>
    <row r="82">
      <c r="A82" t="str">
        <v>B12</v>
      </c>
      <c r="B82" t="str">
        <v>Random</v>
      </c>
      <c r="C82">
        <v>3</v>
      </c>
      <c r="D82" t="str">
        <v>PDF</v>
      </c>
      <c r="E82" t="str">
        <v>FRT LH DOOR PROTECTOR</v>
      </c>
      <c r="F82">
        <v>1</v>
      </c>
      <c r="G82">
        <v>295</v>
      </c>
      <c r="H82" t="str">
        <v/>
      </c>
      <c r="I82" t="str">
        <v/>
      </c>
      <c r="J82" t="str">
        <v/>
      </c>
      <c r="K82" t="str">
        <v/>
      </c>
      <c r="L82" t="str">
        <v/>
      </c>
      <c r="M82" t="str">
        <v/>
      </c>
      <c r="N82" t="str">
        <f>IF(H82="","",IF(UPPER(SUBSTITUTE(SUBSTITUTE(SUBSTITUTE(SUBSTITUTE(H82," ",""),"-",""),".",""),"/",""))=UPPER(SUBSTITUTE(SUBSTITUTE(SUBSTITUTE(SUBSTITUTE(T82," ",""),"-",""),".",""),"/","")),"OK","DIFF"))</f>
        <v/>
      </c>
      <c r="O82" t="str">
        <f>IF(I82="","",IF(ABS(I82-U82)&lt;=0.01,"OK","DIFF"))</f>
        <v/>
      </c>
      <c r="P82" t="str">
        <f>IF(OR(N82="DIFF",O82="DIFF"),"YES",IF(AND(N82="OK",O82="OK"),"NO",""))</f>
        <v/>
      </c>
      <c r="Q82" t="str">
        <v/>
      </c>
      <c r="R82" t="str">
        <v/>
      </c>
      <c r="S82" t="str">
        <v/>
      </c>
      <c r="T82" t="str">
        <v/>
      </c>
      <c r="U82">
        <v>295</v>
      </c>
      <c r="V82" t="str">
        <v/>
      </c>
      <c r="W82" t="str">
        <v/>
      </c>
      <c r="X82" t="str">
        <v/>
      </c>
      <c r="Z82">
        <v>295</v>
      </c>
      <c r="AA82" t="str">
        <v>high</v>
      </c>
      <c r="AC82" t="str">
        <v>AGREE</v>
      </c>
      <c r="AD82" t="str">
        <f>IF(OR(H82="",Y82=""),"",IF(UPPER(SUBSTITUTE(SUBSTITUTE(SUBSTITUTE(SUBSTITUTE(H82," ",""),"-",""),".",""),"/",""))=UPPER(SUBSTITUTE(SUBSTITUTE(SUBSTITUTE(SUBSTITUTE(Y82," ",""),"-",""),".",""),"/","")),"OK","DIFF"))</f>
        <v/>
      </c>
      <c r="AE82" t="str">
        <f>IF(OR(I82="",Z82=""),"",IF(ABS(I82-Z82)&lt;=0.01,"OK","DIFF"))</f>
        <v/>
      </c>
    </row>
    <row r="83">
      <c r="A83" t="str">
        <v>B12</v>
      </c>
      <c r="B83" t="str">
        <v>Random</v>
      </c>
      <c r="C83">
        <v>4</v>
      </c>
      <c r="D83" t="str">
        <v>PDF</v>
      </c>
      <c r="E83" t="str">
        <v>REAR LH DOOR PROTECTOR</v>
      </c>
      <c r="F83">
        <v>1</v>
      </c>
      <c r="G83">
        <v>295</v>
      </c>
      <c r="H83" t="str">
        <v/>
      </c>
      <c r="I83" t="str">
        <v/>
      </c>
      <c r="J83" t="str">
        <v/>
      </c>
      <c r="K83" t="str">
        <v/>
      </c>
      <c r="L83" t="str">
        <v/>
      </c>
      <c r="M83" t="str">
        <v/>
      </c>
      <c r="N83" t="str">
        <f>IF(H83="","",IF(UPPER(SUBSTITUTE(SUBSTITUTE(SUBSTITUTE(SUBSTITUTE(H83," ",""),"-",""),".",""),"/",""))=UPPER(SUBSTITUTE(SUBSTITUTE(SUBSTITUTE(SUBSTITUTE(T83," ",""),"-",""),".",""),"/","")),"OK","DIFF"))</f>
        <v/>
      </c>
      <c r="O83" t="str">
        <f>IF(I83="","",IF(ABS(I83-U83)&lt;=0.01,"OK","DIFF"))</f>
        <v/>
      </c>
      <c r="P83" t="str">
        <f>IF(OR(N83="DIFF",O83="DIFF"),"YES",IF(AND(N83="OK",O83="OK"),"NO",""))</f>
        <v/>
      </c>
      <c r="Q83" t="str">
        <v/>
      </c>
      <c r="R83" t="str">
        <v/>
      </c>
      <c r="S83" t="str">
        <v/>
      </c>
      <c r="T83" t="str">
        <v/>
      </c>
      <c r="U83">
        <v>295</v>
      </c>
      <c r="V83" t="str">
        <v/>
      </c>
      <c r="W83" t="str">
        <v/>
      </c>
      <c r="X83" t="str">
        <v/>
      </c>
      <c r="Z83">
        <v>295</v>
      </c>
      <c r="AA83" t="str">
        <v>high</v>
      </c>
      <c r="AC83" t="str">
        <v>AGREE</v>
      </c>
      <c r="AD83" t="str">
        <f>IF(OR(H83="",Y83=""),"",IF(UPPER(SUBSTITUTE(SUBSTITUTE(SUBSTITUTE(SUBSTITUTE(H83," ",""),"-",""),".",""),"/",""))=UPPER(SUBSTITUTE(SUBSTITUTE(SUBSTITUTE(SUBSTITUTE(Y83," ",""),"-",""),".",""),"/","")),"OK","DIFF"))</f>
        <v/>
      </c>
      <c r="AE83" t="str">
        <f>IF(OR(I83="",Z83=""),"",IF(ABS(I83-Z83)&lt;=0.01,"OK","DIFF"))</f>
        <v/>
      </c>
    </row>
    <row r="84">
      <c r="A84" t="str">
        <v>B12</v>
      </c>
      <c r="B84" t="str">
        <v>Random</v>
      </c>
      <c r="C84">
        <v>5</v>
      </c>
      <c r="D84" t="str">
        <v>PDF</v>
      </c>
      <c r="E84" t="str">
        <v>DOOR PROTECTOR CLIPS</v>
      </c>
      <c r="F84">
        <v>16</v>
      </c>
      <c r="G84">
        <v>80</v>
      </c>
      <c r="H84" t="str">
        <v/>
      </c>
      <c r="I84" t="str">
        <v/>
      </c>
      <c r="J84" t="str">
        <v/>
      </c>
      <c r="K84" t="str">
        <v/>
      </c>
      <c r="L84" t="str">
        <v/>
      </c>
      <c r="M84" t="str">
        <v/>
      </c>
      <c r="N84" t="str">
        <f>IF(H84="","",IF(UPPER(SUBSTITUTE(SUBSTITUTE(SUBSTITUTE(SUBSTITUTE(H84," ",""),"-",""),".",""),"/",""))=UPPER(SUBSTITUTE(SUBSTITUTE(SUBSTITUTE(SUBSTITUTE(T84," ",""),"-",""),".",""),"/","")),"OK","DIFF"))</f>
        <v/>
      </c>
      <c r="O84" t="str">
        <f>IF(I84="","",IF(ABS(I84-U84)&lt;=0.01,"OK","DIFF"))</f>
        <v/>
      </c>
      <c r="P84" t="str">
        <f>IF(OR(N84="DIFF",O84="DIFF"),"YES",IF(AND(N84="OK",O84="OK"),"NO",""))</f>
        <v/>
      </c>
      <c r="Q84" t="str">
        <v/>
      </c>
      <c r="R84" t="str">
        <v/>
      </c>
      <c r="S84" t="str">
        <v/>
      </c>
      <c r="T84" t="str">
        <v/>
      </c>
      <c r="U84">
        <v>5</v>
      </c>
      <c r="V84" t="str">
        <v/>
      </c>
      <c r="W84" t="str">
        <v/>
      </c>
      <c r="X84" t="str">
        <v/>
      </c>
      <c r="Z84">
        <v>5</v>
      </c>
      <c r="AA84" t="str">
        <v>high</v>
      </c>
      <c r="AC84" t="str">
        <v>AGREE</v>
      </c>
      <c r="AD84" t="str">
        <f>IF(OR(H84="",Y84=""),"",IF(UPPER(SUBSTITUTE(SUBSTITUTE(SUBSTITUTE(SUBSTITUTE(H84," ",""),"-",""),".",""),"/",""))=UPPER(SUBSTITUTE(SUBSTITUTE(SUBSTITUTE(SUBSTITUTE(Y84," ",""),"-",""),".",""),"/","")),"OK","DIFF"))</f>
        <v/>
      </c>
      <c r="AE84" t="str">
        <f>IF(OR(I84="",Z84=""),"",IF(ABS(I84-Z84)&lt;=0.01,"OK","DIFF"))</f>
        <v/>
      </c>
    </row>
    <row r="85">
      <c r="A85" t="str">
        <v>B12</v>
      </c>
      <c r="B85" t="str">
        <v>Random</v>
      </c>
      <c r="C85">
        <v>6</v>
      </c>
      <c r="D85" t="str">
        <v>PDF</v>
      </c>
      <c r="E85" t="str">
        <v>FRT BUMPER</v>
      </c>
      <c r="F85">
        <v>1</v>
      </c>
      <c r="G85">
        <v>495</v>
      </c>
      <c r="H85" t="str">
        <v/>
      </c>
      <c r="I85" t="str">
        <v/>
      </c>
      <c r="J85" t="str">
        <v/>
      </c>
      <c r="K85" t="str">
        <v/>
      </c>
      <c r="L85" t="str">
        <v/>
      </c>
      <c r="M85" t="str">
        <v/>
      </c>
      <c r="N85" t="str">
        <f>IF(H85="","",IF(UPPER(SUBSTITUTE(SUBSTITUTE(SUBSTITUTE(SUBSTITUTE(H85," ",""),"-",""),".",""),"/",""))=UPPER(SUBSTITUTE(SUBSTITUTE(SUBSTITUTE(SUBSTITUTE(T85," ",""),"-",""),".",""),"/","")),"OK","DIFF"))</f>
        <v/>
      </c>
      <c r="O85" t="str">
        <f>IF(I85="","",IF(ABS(I85-U85)&lt;=0.01,"OK","DIFF"))</f>
        <v/>
      </c>
      <c r="P85" t="str">
        <f>IF(OR(N85="DIFF",O85="DIFF"),"YES",IF(AND(N85="OK",O85="OK"),"NO",""))</f>
        <v/>
      </c>
      <c r="Q85" t="str">
        <v/>
      </c>
      <c r="R85" t="str">
        <v/>
      </c>
      <c r="S85" t="str">
        <v/>
      </c>
      <c r="T85" t="str">
        <v/>
      </c>
      <c r="U85">
        <v>495</v>
      </c>
      <c r="V85" t="str">
        <v/>
      </c>
      <c r="W85" t="str">
        <v/>
      </c>
      <c r="X85" t="str">
        <v/>
      </c>
      <c r="Z85">
        <v>495</v>
      </c>
      <c r="AA85" t="str">
        <v>high</v>
      </c>
      <c r="AC85" t="str">
        <v>AGREE</v>
      </c>
      <c r="AD85" t="str">
        <f>IF(OR(H85="",Y85=""),"",IF(UPPER(SUBSTITUTE(SUBSTITUTE(SUBSTITUTE(SUBSTITUTE(H85," ",""),"-",""),".",""),"/",""))=UPPER(SUBSTITUTE(SUBSTITUTE(SUBSTITUTE(SUBSTITUTE(Y85," ",""),"-",""),".",""),"/","")),"OK","DIFF"))</f>
        <v/>
      </c>
      <c r="AE85" t="str">
        <f>IF(OR(I85="",Z85=""),"",IF(ABS(I85-Z85)&lt;=0.01,"OK","DIFF"))</f>
        <v/>
      </c>
    </row>
    <row r="86">
      <c r="A86" t="str">
        <v>B12</v>
      </c>
      <c r="B86" t="str">
        <v>Random</v>
      </c>
      <c r="C86">
        <v>7</v>
      </c>
      <c r="D86" t="str">
        <v>PDF</v>
      </c>
      <c r="E86" t="str">
        <v>FRT BUMPER CLIPS</v>
      </c>
      <c r="F86">
        <v>10</v>
      </c>
      <c r="G86">
        <v>50</v>
      </c>
      <c r="H86" t="str">
        <v/>
      </c>
      <c r="I86" t="str">
        <v/>
      </c>
      <c r="J86" t="str">
        <v/>
      </c>
      <c r="K86" t="str">
        <v/>
      </c>
      <c r="L86" t="str">
        <v/>
      </c>
      <c r="M86" t="str">
        <v/>
      </c>
      <c r="N86" t="str">
        <f>IF(H86="","",IF(UPPER(SUBSTITUTE(SUBSTITUTE(SUBSTITUTE(SUBSTITUTE(H86," ",""),"-",""),".",""),"/",""))=UPPER(SUBSTITUTE(SUBSTITUTE(SUBSTITUTE(SUBSTITUTE(T86," ",""),"-",""),".",""),"/","")),"OK","DIFF"))</f>
        <v/>
      </c>
      <c r="O86" t="str">
        <f>IF(I86="","",IF(ABS(I86-U86)&lt;=0.01,"OK","DIFF"))</f>
        <v/>
      </c>
      <c r="P86" t="str">
        <f>IF(OR(N86="DIFF",O86="DIFF"),"YES",IF(AND(N86="OK",O86="OK"),"NO",""))</f>
        <v/>
      </c>
      <c r="Q86" t="str">
        <v/>
      </c>
      <c r="R86" t="str">
        <v/>
      </c>
      <c r="S86" t="str">
        <v/>
      </c>
      <c r="T86" t="str">
        <v/>
      </c>
      <c r="U86">
        <v>5</v>
      </c>
      <c r="V86" t="str">
        <v/>
      </c>
      <c r="W86" t="str">
        <v/>
      </c>
      <c r="X86" t="str">
        <v/>
      </c>
      <c r="Z86">
        <v>5</v>
      </c>
      <c r="AA86" t="str">
        <v>high</v>
      </c>
      <c r="AC86" t="str">
        <v>AGREE</v>
      </c>
      <c r="AD86" t="str">
        <f>IF(OR(H86="",Y86=""),"",IF(UPPER(SUBSTITUTE(SUBSTITUTE(SUBSTITUTE(SUBSTITUTE(H86," ",""),"-",""),".",""),"/",""))=UPPER(SUBSTITUTE(SUBSTITUTE(SUBSTITUTE(SUBSTITUTE(Y86," ",""),"-",""),".",""),"/","")),"OK","DIFF"))</f>
        <v/>
      </c>
      <c r="AE86" t="str">
        <f>IF(OR(I86="",Z86=""),"",IF(ABS(I86-Z86)&lt;=0.01,"OK","DIFF"))</f>
        <v/>
      </c>
    </row>
    <row r="87">
      <c r="A87" t="str">
        <v>B13</v>
      </c>
      <c r="B87" t="str">
        <v>Random</v>
      </c>
      <c r="C87">
        <v>1</v>
      </c>
      <c r="D87" t="str">
        <v>PDF</v>
      </c>
      <c r="E87" t="str">
        <v>CLIPS</v>
      </c>
      <c r="F87">
        <v>20</v>
      </c>
      <c r="G87">
        <v>70</v>
      </c>
      <c r="H87" t="str">
        <v/>
      </c>
      <c r="I87" t="str">
        <v/>
      </c>
      <c r="J87" t="str">
        <v/>
      </c>
      <c r="K87" t="str">
        <v/>
      </c>
      <c r="L87" t="str">
        <v/>
      </c>
      <c r="M87" t="str">
        <v/>
      </c>
      <c r="N87" t="str">
        <f>IF(H87="","",IF(UPPER(SUBSTITUTE(SUBSTITUTE(SUBSTITUTE(SUBSTITUTE(H87," ",""),"-",""),".",""),"/",""))=UPPER(SUBSTITUTE(SUBSTITUTE(SUBSTITUTE(SUBSTITUTE(T87," ",""),"-",""),".",""),"/","")),"OK","DIFF"))</f>
        <v/>
      </c>
      <c r="O87" t="str">
        <f>IF(I87="","",IF(ABS(I87-U87)&lt;=0.01,"OK","DIFF"))</f>
        <v/>
      </c>
      <c r="P87" t="str">
        <f>IF(OR(N87="DIFF",O87="DIFF"),"YES",IF(AND(N87="OK",O87="OK"),"NO",""))</f>
        <v/>
      </c>
      <c r="Q87" t="str">
        <v/>
      </c>
      <c r="R87" t="str">
        <v/>
      </c>
      <c r="S87" t="str">
        <v/>
      </c>
      <c r="T87" t="str">
        <v/>
      </c>
      <c r="U87">
        <v>70</v>
      </c>
      <c r="V87" t="str">
        <v/>
      </c>
      <c r="W87" t="str">
        <v/>
      </c>
      <c r="X87" t="str">
        <v/>
      </c>
      <c r="Z87">
        <v>70</v>
      </c>
      <c r="AA87" t="str">
        <v>medium</v>
      </c>
      <c r="AB87" t="str">
        <v>No part number is printed. Unit price is printed as $70.00, which is the same as the line amount ($70.00) even though quantity is 20. Qty × unit price does not reconcile; if the $70.00 amount is correct, the effective unit price would be $3.50. Reviewer should confirm with the supplier.</v>
      </c>
      <c r="AC87" t="str">
        <v>AGREE</v>
      </c>
      <c r="AD87" t="str">
        <f>IF(OR(H87="",Y87=""),"",IF(UPPER(SUBSTITUTE(SUBSTITUTE(SUBSTITUTE(SUBSTITUTE(H87," ",""),"-",""),".",""),"/",""))=UPPER(SUBSTITUTE(SUBSTITUTE(SUBSTITUTE(SUBSTITUTE(Y87," ",""),"-",""),".",""),"/","")),"OK","DIFF"))</f>
        <v/>
      </c>
      <c r="AE87" t="str">
        <f>IF(OR(I87="",Z87=""),"",IF(ABS(I87-Z87)&lt;=0.01,"OK","DIFF"))</f>
        <v/>
      </c>
    </row>
    <row r="88">
      <c r="A88" t="str">
        <v>B14</v>
      </c>
      <c r="B88" t="str">
        <v>Random</v>
      </c>
      <c r="C88">
        <v>1</v>
      </c>
      <c r="D88" t="str">
        <v>PDF</v>
      </c>
      <c r="E88" t="str">
        <v>RR BOOT TRIM BOARD</v>
      </c>
      <c r="F88">
        <v>1</v>
      </c>
      <c r="G88">
        <v>160</v>
      </c>
      <c r="H88" t="str">
        <v/>
      </c>
      <c r="I88" t="str">
        <v/>
      </c>
      <c r="J88" t="str">
        <v/>
      </c>
      <c r="K88" t="str">
        <v/>
      </c>
      <c r="L88" t="str">
        <v/>
      </c>
      <c r="M88" t="str">
        <v/>
      </c>
      <c r="N88" t="str">
        <f>IF(H88="","",IF(UPPER(SUBSTITUTE(SUBSTITUTE(SUBSTITUTE(SUBSTITUTE(H88," ",""),"-",""),".",""),"/",""))=UPPER(SUBSTITUTE(SUBSTITUTE(SUBSTITUTE(SUBSTITUTE(T88," ",""),"-",""),".",""),"/","")),"OK","DIFF"))</f>
        <v/>
      </c>
      <c r="O88" t="str">
        <f>IF(I88="","",IF(ABS(I88-U88)&lt;=0.01,"OK","DIFF"))</f>
        <v/>
      </c>
      <c r="P88" t="str">
        <f>IF(OR(N88="DIFF",O88="DIFF"),"YES",IF(AND(N88="OK",O88="OK"),"NO",""))</f>
        <v/>
      </c>
      <c r="Q88" t="str">
        <v/>
      </c>
      <c r="R88" t="str">
        <v/>
      </c>
      <c r="S88" t="str">
        <v/>
      </c>
      <c r="T88" t="str">
        <v>T67751-26080</v>
      </c>
      <c r="U88">
        <v>160</v>
      </c>
      <c r="V88" t="str">
        <v/>
      </c>
      <c r="W88" t="str">
        <v/>
      </c>
      <c r="X88" t="str">
        <v/>
      </c>
      <c r="Y88" t="str">
        <v>T67751-26080</v>
      </c>
      <c r="Z88">
        <v>160</v>
      </c>
      <c r="AA88" t="str">
        <v>high</v>
      </c>
      <c r="AB88" t="str">
        <v>The STOCKID cell has a second line reading "KDH201", which is probably a vehicle model code (Toyota Hiace KDH201) rather than part of the part number; it is not included in part_number. The reviewer should confirm whether it belongs to the stock ID.</v>
      </c>
      <c r="AC88" t="str">
        <v>AGREE</v>
      </c>
      <c r="AD88" t="str">
        <f>IF(OR(H88="",Y88=""),"",IF(UPPER(SUBSTITUTE(SUBSTITUTE(SUBSTITUTE(SUBSTITUTE(H88," ",""),"-",""),".",""),"/",""))=UPPER(SUBSTITUTE(SUBSTITUTE(SUBSTITUTE(SUBSTITUTE(Y88," ",""),"-",""),".",""),"/","")),"OK","DIFF"))</f>
        <v/>
      </c>
      <c r="AE88" t="str">
        <f>IF(OR(I88="",Z88=""),"",IF(ABS(I88-Z88)&lt;=0.01,"OK","DIFF"))</f>
        <v/>
      </c>
    </row>
    <row r="89">
      <c r="A89" t="str">
        <v>B15</v>
      </c>
      <c r="B89" t="str">
        <v>Random</v>
      </c>
      <c r="C89">
        <v>1</v>
      </c>
      <c r="D89" t="str">
        <v>PDF</v>
      </c>
      <c r="E89" t="str">
        <v>HOOD</v>
      </c>
      <c r="F89">
        <v>1</v>
      </c>
      <c r="G89">
        <v>350</v>
      </c>
      <c r="H89" t="str">
        <v/>
      </c>
      <c r="I89" t="str">
        <v/>
      </c>
      <c r="J89" t="str">
        <v/>
      </c>
      <c r="K89" t="str">
        <v/>
      </c>
      <c r="L89" t="str">
        <v/>
      </c>
      <c r="M89" t="str">
        <v/>
      </c>
      <c r="N89" t="str">
        <f>IF(H89="","",IF(UPPER(SUBSTITUTE(SUBSTITUTE(SUBSTITUTE(SUBSTITUTE(H89," ",""),"-",""),".",""),"/",""))=UPPER(SUBSTITUTE(SUBSTITUTE(SUBSTITUTE(SUBSTITUTE(T89," ",""),"-",""),".",""),"/","")),"OK","DIFF"))</f>
        <v/>
      </c>
      <c r="O89" t="str">
        <f>IF(I89="","",IF(ABS(I89-U89)&lt;=0.01,"OK","DIFF"))</f>
        <v/>
      </c>
      <c r="P89" t="str">
        <f>IF(OR(N89="DIFF",O89="DIFF"),"YES",IF(AND(N89="OK",O89="OK"),"NO",""))</f>
        <v/>
      </c>
      <c r="Q89" t="str">
        <v/>
      </c>
      <c r="R89" t="str">
        <v/>
      </c>
      <c r="S89" t="str">
        <v/>
      </c>
      <c r="T89" t="str">
        <v>J5900A623</v>
      </c>
      <c r="U89">
        <v>350</v>
      </c>
      <c r="V89" t="str">
        <v/>
      </c>
      <c r="W89" t="str">
        <v/>
      </c>
      <c r="X89" t="str">
        <v/>
      </c>
      <c r="Y89" t="str">
        <v>J5900A623</v>
      </c>
      <c r="Z89">
        <v>350</v>
      </c>
      <c r="AA89" t="str">
        <v>medium</v>
      </c>
      <c r="AB89" t="str">
        <v>The 'A' is printed slightly distorted (looks like 'Λ'); read as J5900A623.</v>
      </c>
      <c r="AC89" t="str">
        <v>AGREE</v>
      </c>
      <c r="AD89" t="str">
        <f>IF(OR(H89="",Y89=""),"",IF(UPPER(SUBSTITUTE(SUBSTITUTE(SUBSTITUTE(SUBSTITUTE(H89," ",""),"-",""),".",""),"/",""))=UPPER(SUBSTITUTE(SUBSTITUTE(SUBSTITUTE(SUBSTITUTE(Y89," ",""),"-",""),".",""),"/","")),"OK","DIFF"))</f>
        <v/>
      </c>
      <c r="AE89" t="str">
        <f>IF(OR(I89="",Z89=""),"",IF(ABS(I89-Z89)&lt;=0.01,"OK","DIFF"))</f>
        <v/>
      </c>
    </row>
    <row r="90">
      <c r="A90" t="str">
        <v>B15</v>
      </c>
      <c r="B90" t="str">
        <v>Random</v>
      </c>
      <c r="C90">
        <v>2</v>
      </c>
      <c r="D90" t="str">
        <v>PDF</v>
      </c>
      <c r="E90" t="str">
        <v>INSULATOR,HOOD (*)</v>
      </c>
      <c r="F90">
        <v>1</v>
      </c>
      <c r="G90">
        <v>120</v>
      </c>
      <c r="H90" t="str">
        <v/>
      </c>
      <c r="I90" t="str">
        <v/>
      </c>
      <c r="J90" t="str">
        <v/>
      </c>
      <c r="K90" t="str">
        <v/>
      </c>
      <c r="L90" t="str">
        <v/>
      </c>
      <c r="M90" t="str">
        <v/>
      </c>
      <c r="N90" t="str">
        <f>IF(H90="","",IF(UPPER(SUBSTITUTE(SUBSTITUTE(SUBSTITUTE(SUBSTITUTE(H90," ",""),"-",""),".",""),"/",""))=UPPER(SUBSTITUTE(SUBSTITUTE(SUBSTITUTE(SUBSTITUTE(T90," ",""),"-",""),".",""),"/","")),"OK","DIFF"))</f>
        <v/>
      </c>
      <c r="O90" t="str">
        <f>IF(I90="","",IF(ABS(I90-U90)&lt;=0.01,"OK","DIFF"))</f>
        <v/>
      </c>
      <c r="P90" t="str">
        <f>IF(OR(N90="DIFF",O90="DIFF"),"YES",IF(AND(N90="OK",O90="OK"),"NO",""))</f>
        <v/>
      </c>
      <c r="Q90" t="str">
        <v/>
      </c>
      <c r="R90" t="str">
        <v/>
      </c>
      <c r="S90" t="str">
        <v/>
      </c>
      <c r="T90" t="str">
        <v>J5915A302</v>
      </c>
      <c r="U90">
        <v>120</v>
      </c>
      <c r="V90" t="str">
        <v/>
      </c>
      <c r="W90" t="str">
        <v/>
      </c>
      <c r="X90" t="str">
        <v/>
      </c>
      <c r="Y90" t="str">
        <v>J5915A302</v>
      </c>
      <c r="Z90">
        <v>120</v>
      </c>
      <c r="AA90" t="str">
        <v>high</v>
      </c>
      <c r="AC90" t="str">
        <v>AGREE</v>
      </c>
      <c r="AD90" t="str">
        <f>IF(OR(H90="",Y90=""),"",IF(UPPER(SUBSTITUTE(SUBSTITUTE(SUBSTITUTE(SUBSTITUTE(H90," ",""),"-",""),".",""),"/",""))=UPPER(SUBSTITUTE(SUBSTITUTE(SUBSTITUTE(SUBSTITUTE(Y90," ",""),"-",""),".",""),"/","")),"OK","DIFF"))</f>
        <v/>
      </c>
      <c r="AE90" t="str">
        <f>IF(OR(I90="",Z90=""),"",IF(ABS(I90-Z90)&lt;=0.01,"OK","DIFF"))</f>
        <v/>
      </c>
    </row>
    <row r="91">
      <c r="A91" t="str">
        <v>B15</v>
      </c>
      <c r="B91" t="str">
        <v>Random</v>
      </c>
      <c r="C91">
        <v>3</v>
      </c>
      <c r="D91" t="str">
        <v>PDF</v>
      </c>
      <c r="E91" t="str">
        <v>CLIP,HOOD INSULATOR</v>
      </c>
      <c r="F91">
        <v>6</v>
      </c>
      <c r="G91">
        <v>12</v>
      </c>
      <c r="H91" t="str">
        <v/>
      </c>
      <c r="I91" t="str">
        <v/>
      </c>
      <c r="J91" t="str">
        <v/>
      </c>
      <c r="K91" t="str">
        <v/>
      </c>
      <c r="L91" t="str">
        <v/>
      </c>
      <c r="M91" t="str">
        <v/>
      </c>
      <c r="N91" t="str">
        <f>IF(H91="","",IF(UPPER(SUBSTITUTE(SUBSTITUTE(SUBSTITUTE(SUBSTITUTE(H91," ",""),"-",""),".",""),"/",""))=UPPER(SUBSTITUTE(SUBSTITUTE(SUBSTITUTE(SUBSTITUTE(T91," ",""),"-",""),".",""),"/","")),"OK","DIFF"))</f>
        <v/>
      </c>
      <c r="O91" t="str">
        <f>IF(I91="","",IF(ABS(I91-U91)&lt;=0.01,"OK","DIFF"))</f>
        <v/>
      </c>
      <c r="P91" t="str">
        <f>IF(OR(N91="DIFF",O91="DIFF"),"YES",IF(AND(N91="OK",O91="OK"),"NO",""))</f>
        <v/>
      </c>
      <c r="Q91" t="str">
        <v/>
      </c>
      <c r="R91" t="str">
        <v/>
      </c>
      <c r="S91" t="str">
        <v/>
      </c>
      <c r="T91" t="str">
        <v>JMU001282</v>
      </c>
      <c r="U91">
        <v>2</v>
      </c>
      <c r="V91" t="str">
        <v/>
      </c>
      <c r="W91" t="str">
        <v/>
      </c>
      <c r="X91" t="str">
        <v/>
      </c>
      <c r="Y91" t="str">
        <v>JMU001282</v>
      </c>
      <c r="Z91">
        <v>2</v>
      </c>
      <c r="AA91" t="str">
        <v>high</v>
      </c>
      <c r="AC91" t="str">
        <v>AGREE</v>
      </c>
      <c r="AD91" t="str">
        <f>IF(OR(H91="",Y91=""),"",IF(UPPER(SUBSTITUTE(SUBSTITUTE(SUBSTITUTE(SUBSTITUTE(H91," ",""),"-",""),".",""),"/",""))=UPPER(SUBSTITUTE(SUBSTITUTE(SUBSTITUTE(SUBSTITUTE(Y91," ",""),"-",""),".",""),"/","")),"OK","DIFF"))</f>
        <v/>
      </c>
      <c r="AE91" t="str">
        <f>IF(OR(I91="",Z91=""),"",IF(ABS(I91-Z91)&lt;=0.01,"OK","DIFF"))</f>
        <v/>
      </c>
    </row>
    <row r="92">
      <c r="A92" t="str">
        <v>B15</v>
      </c>
      <c r="B92" t="str">
        <v>Random</v>
      </c>
      <c r="C92">
        <v>4</v>
      </c>
      <c r="D92" t="str">
        <v>PDF</v>
      </c>
      <c r="E92" t="str">
        <v>HINGE,HOOD,LH(*)</v>
      </c>
      <c r="F92">
        <v>1</v>
      </c>
      <c r="G92">
        <v>50</v>
      </c>
      <c r="H92" t="str">
        <v/>
      </c>
      <c r="I92" t="str">
        <v/>
      </c>
      <c r="J92" t="str">
        <v/>
      </c>
      <c r="K92" t="str">
        <v/>
      </c>
      <c r="L92" t="str">
        <v/>
      </c>
      <c r="M92" t="str">
        <v/>
      </c>
      <c r="N92" t="str">
        <f>IF(H92="","",IF(UPPER(SUBSTITUTE(SUBSTITUTE(SUBSTITUTE(SUBSTITUTE(H92," ",""),"-",""),".",""),"/",""))=UPPER(SUBSTITUTE(SUBSTITUTE(SUBSTITUTE(SUBSTITUTE(T92," ",""),"-",""),".",""),"/","")),"OK","DIFF"))</f>
        <v/>
      </c>
      <c r="O92" t="str">
        <f>IF(I92="","",IF(ABS(I92-U92)&lt;=0.01,"OK","DIFF"))</f>
        <v/>
      </c>
      <c r="P92" t="str">
        <f>IF(OR(N92="DIFF",O92="DIFF"),"YES",IF(AND(N92="OK",O92="OK"),"NO",""))</f>
        <v/>
      </c>
      <c r="Q92" t="str">
        <v/>
      </c>
      <c r="R92" t="str">
        <v/>
      </c>
      <c r="S92" t="str">
        <v/>
      </c>
      <c r="T92" t="str">
        <v>J5905A157</v>
      </c>
      <c r="U92">
        <v>50</v>
      </c>
      <c r="V92" t="str">
        <v/>
      </c>
      <c r="W92" t="str">
        <v/>
      </c>
      <c r="X92" t="str">
        <v/>
      </c>
      <c r="Y92" t="str">
        <v>J5905A157</v>
      </c>
      <c r="Z92">
        <v>50</v>
      </c>
      <c r="AA92" t="str">
        <v>high</v>
      </c>
      <c r="AC92" t="str">
        <v>AGREE</v>
      </c>
      <c r="AD92" t="str">
        <f>IF(OR(H92="",Y92=""),"",IF(UPPER(SUBSTITUTE(SUBSTITUTE(SUBSTITUTE(SUBSTITUTE(H92," ",""),"-",""),".",""),"/",""))=UPPER(SUBSTITUTE(SUBSTITUTE(SUBSTITUTE(SUBSTITUTE(Y92," ",""),"-",""),".",""),"/","")),"OK","DIFF"))</f>
        <v/>
      </c>
      <c r="AE92" t="str">
        <f>IF(OR(I92="",Z92=""),"",IF(ABS(I92-Z92)&lt;=0.01,"OK","DIFF"))</f>
        <v/>
      </c>
    </row>
    <row r="93">
      <c r="A93" t="str">
        <v>B15</v>
      </c>
      <c r="B93" t="str">
        <v>Random</v>
      </c>
      <c r="C93">
        <v>5</v>
      </c>
      <c r="D93" t="str">
        <v>PDF</v>
      </c>
      <c r="E93" t="str">
        <v>HINGE,HOOD,RH(*)</v>
      </c>
      <c r="F93">
        <v>1</v>
      </c>
      <c r="G93">
        <v>50</v>
      </c>
      <c r="H93" t="str">
        <v/>
      </c>
      <c r="I93" t="str">
        <v/>
      </c>
      <c r="J93" t="str">
        <v/>
      </c>
      <c r="K93" t="str">
        <v/>
      </c>
      <c r="L93" t="str">
        <v/>
      </c>
      <c r="M93" t="str">
        <v/>
      </c>
      <c r="N93" t="str">
        <f>IF(H93="","",IF(UPPER(SUBSTITUTE(SUBSTITUTE(SUBSTITUTE(SUBSTITUTE(H93," ",""),"-",""),".",""),"/",""))=UPPER(SUBSTITUTE(SUBSTITUTE(SUBSTITUTE(SUBSTITUTE(T93," ",""),"-",""),".",""),"/","")),"OK","DIFF"))</f>
        <v/>
      </c>
      <c r="O93" t="str">
        <f>IF(I93="","",IF(ABS(I93-U93)&lt;=0.01,"OK","DIFF"))</f>
        <v/>
      </c>
      <c r="P93" t="str">
        <f>IF(OR(N93="DIFF",O93="DIFF"),"YES",IF(AND(N93="OK",O93="OK"),"NO",""))</f>
        <v/>
      </c>
      <c r="Q93" t="str">
        <v/>
      </c>
      <c r="R93" t="str">
        <v/>
      </c>
      <c r="S93" t="str">
        <v/>
      </c>
      <c r="T93" t="str">
        <v>J5905A158</v>
      </c>
      <c r="U93">
        <v>50</v>
      </c>
      <c r="V93" t="str">
        <v/>
      </c>
      <c r="W93" t="str">
        <v/>
      </c>
      <c r="X93" t="str">
        <v/>
      </c>
      <c r="Y93" t="str">
        <v>J5905A158</v>
      </c>
      <c r="Z93">
        <v>50</v>
      </c>
      <c r="AA93" t="str">
        <v>high</v>
      </c>
      <c r="AC93" t="str">
        <v>AGREE</v>
      </c>
      <c r="AD93" t="str">
        <f>IF(OR(H93="",Y93=""),"",IF(UPPER(SUBSTITUTE(SUBSTITUTE(SUBSTITUTE(SUBSTITUTE(H93," ",""),"-",""),".",""),"/",""))=UPPER(SUBSTITUTE(SUBSTITUTE(SUBSTITUTE(SUBSTITUTE(Y93," ",""),"-",""),".",""),"/","")),"OK","DIFF"))</f>
        <v/>
      </c>
      <c r="AE93" t="str">
        <f>IF(OR(I93="",Z93=""),"",IF(ABS(I93-Z93)&lt;=0.01,"OK","DIFF"))</f>
        <v/>
      </c>
    </row>
    <row r="94">
      <c r="A94" t="str">
        <v>B15</v>
      </c>
      <c r="B94" t="str">
        <v>Random</v>
      </c>
      <c r="C94">
        <v>6</v>
      </c>
      <c r="D94" t="str">
        <v>PDF</v>
      </c>
      <c r="E94" t="str">
        <v>LATCH,HOOD(*)</v>
      </c>
      <c r="F94">
        <v>1</v>
      </c>
      <c r="G94">
        <v>55</v>
      </c>
      <c r="H94" t="str">
        <v/>
      </c>
      <c r="I94" t="str">
        <v/>
      </c>
      <c r="J94" t="str">
        <v/>
      </c>
      <c r="K94" t="str">
        <v/>
      </c>
      <c r="L94" t="str">
        <v/>
      </c>
      <c r="M94" t="str">
        <v/>
      </c>
      <c r="N94" t="str">
        <f>IF(H94="","",IF(UPPER(SUBSTITUTE(SUBSTITUTE(SUBSTITUTE(SUBSTITUTE(H94," ",""),"-",""),".",""),"/",""))=UPPER(SUBSTITUTE(SUBSTITUTE(SUBSTITUTE(SUBSTITUTE(T94," ",""),"-",""),".",""),"/","")),"OK","DIFF"))</f>
        <v/>
      </c>
      <c r="O94" t="str">
        <f>IF(I94="","",IF(ABS(I94-U94)&lt;=0.01,"OK","DIFF"))</f>
        <v/>
      </c>
      <c r="P94" t="str">
        <f>IF(OR(N94="DIFF",O94="DIFF"),"YES",IF(AND(N94="OK",O94="OK"),"NO",""))</f>
        <v/>
      </c>
      <c r="Q94" t="str">
        <v/>
      </c>
      <c r="R94" t="str">
        <v/>
      </c>
      <c r="S94" t="str">
        <v/>
      </c>
      <c r="T94" t="str">
        <v>J5908A186</v>
      </c>
      <c r="U94">
        <v>55</v>
      </c>
      <c r="V94" t="str">
        <v/>
      </c>
      <c r="W94" t="str">
        <v/>
      </c>
      <c r="X94" t="str">
        <v/>
      </c>
      <c r="Y94" t="str">
        <v>J5908A186</v>
      </c>
      <c r="Z94">
        <v>55</v>
      </c>
      <c r="AA94" t="str">
        <v>high</v>
      </c>
      <c r="AC94" t="str">
        <v>AGREE</v>
      </c>
      <c r="AD94" t="str">
        <f>IF(OR(H94="",Y94=""),"",IF(UPPER(SUBSTITUTE(SUBSTITUTE(SUBSTITUTE(SUBSTITUTE(H94," ",""),"-",""),".",""),"/",""))=UPPER(SUBSTITUTE(SUBSTITUTE(SUBSTITUTE(SUBSTITUTE(Y94," ",""),"-",""),".",""),"/","")),"OK","DIFF"))</f>
        <v/>
      </c>
      <c r="AE94" t="str">
        <f>IF(OR(I94="",Z94=""),"",IF(ABS(I94-Z94)&lt;=0.01,"OK","DIFF"))</f>
        <v/>
      </c>
    </row>
    <row r="95">
      <c r="A95" t="str">
        <v>B15</v>
      </c>
      <c r="B95" t="str">
        <v>Random</v>
      </c>
      <c r="C95">
        <v>7</v>
      </c>
      <c r="D95" t="str">
        <v>PDF</v>
      </c>
      <c r="E95" t="str">
        <v>*GARNISH,FR DECK</v>
      </c>
      <c r="F95">
        <v>1</v>
      </c>
      <c r="G95">
        <v>150</v>
      </c>
      <c r="H95" t="str">
        <v/>
      </c>
      <c r="I95" t="str">
        <v/>
      </c>
      <c r="J95" t="str">
        <v/>
      </c>
      <c r="K95" t="str">
        <v/>
      </c>
      <c r="L95" t="str">
        <v/>
      </c>
      <c r="M95" t="str">
        <v/>
      </c>
      <c r="N95" t="str">
        <f>IF(H95="","",IF(UPPER(SUBSTITUTE(SUBSTITUTE(SUBSTITUTE(SUBSTITUTE(H95," ",""),"-",""),".",""),"/",""))=UPPER(SUBSTITUTE(SUBSTITUTE(SUBSTITUTE(SUBSTITUTE(T95," ",""),"-",""),".",""),"/","")),"OK","DIFF"))</f>
        <v/>
      </c>
      <c r="O95" t="str">
        <f>IF(I95="","",IF(ABS(I95-U95)&lt;=0.01,"OK","DIFF"))</f>
        <v/>
      </c>
      <c r="P95" t="str">
        <f>IF(OR(N95="DIFF",O95="DIFF"),"YES",IF(AND(N95="OK",O95="OK"),"NO",""))</f>
        <v/>
      </c>
      <c r="Q95" t="str">
        <v/>
      </c>
      <c r="R95" t="str">
        <v/>
      </c>
      <c r="S95" t="str">
        <v/>
      </c>
      <c r="T95" t="str">
        <v>J7405A471</v>
      </c>
      <c r="U95">
        <v>150</v>
      </c>
      <c r="V95" t="str">
        <v/>
      </c>
      <c r="W95" t="str">
        <v/>
      </c>
      <c r="X95" t="str">
        <v/>
      </c>
      <c r="Y95" t="str">
        <v>J7405A471</v>
      </c>
      <c r="Z95">
        <v>150</v>
      </c>
      <c r="AA95" t="str">
        <v>high</v>
      </c>
      <c r="AC95" t="str">
        <v>AGREE</v>
      </c>
      <c r="AD95" t="str">
        <f>IF(OR(H95="",Y95=""),"",IF(UPPER(SUBSTITUTE(SUBSTITUTE(SUBSTITUTE(SUBSTITUTE(H95," ",""),"-",""),".",""),"/",""))=UPPER(SUBSTITUTE(SUBSTITUTE(SUBSTITUTE(SUBSTITUTE(Y95," ",""),"-",""),".",""),"/","")),"OK","DIFF"))</f>
        <v/>
      </c>
      <c r="AE95" t="str">
        <f>IF(OR(I95="",Z95=""),"",IF(ABS(I95-Z95)&lt;=0.01,"OK","DIFF"))</f>
        <v/>
      </c>
    </row>
    <row r="96">
      <c r="A96" t="str">
        <v>B15</v>
      </c>
      <c r="B96" t="str">
        <v>Random</v>
      </c>
      <c r="C96">
        <v>8</v>
      </c>
      <c r="D96" t="str">
        <v>PDF</v>
      </c>
      <c r="E96" t="str">
        <v>COVER,FR DECK,LH</v>
      </c>
      <c r="F96">
        <v>1</v>
      </c>
      <c r="G96">
        <v>25</v>
      </c>
      <c r="H96" t="str">
        <v/>
      </c>
      <c r="I96" t="str">
        <v/>
      </c>
      <c r="J96" t="str">
        <v/>
      </c>
      <c r="K96" t="str">
        <v/>
      </c>
      <c r="L96" t="str">
        <v/>
      </c>
      <c r="M96" t="str">
        <v/>
      </c>
      <c r="N96" t="str">
        <f>IF(H96="","",IF(UPPER(SUBSTITUTE(SUBSTITUTE(SUBSTITUTE(SUBSTITUTE(H96," ",""),"-",""),".",""),"/",""))=UPPER(SUBSTITUTE(SUBSTITUTE(SUBSTITUTE(SUBSTITUTE(T96," ",""),"-",""),".",""),"/","")),"OK","DIFF"))</f>
        <v/>
      </c>
      <c r="O96" t="str">
        <f>IF(I96="","",IF(ABS(I96-U96)&lt;=0.01,"OK","DIFF"))</f>
        <v/>
      </c>
      <c r="P96" t="str">
        <f>IF(OR(N96="DIFF",O96="DIFF"),"YES",IF(AND(N96="OK",O96="OK"),"NO",""))</f>
        <v/>
      </c>
      <c r="Q96" t="str">
        <v/>
      </c>
      <c r="R96" t="str">
        <v/>
      </c>
      <c r="S96" t="str">
        <v/>
      </c>
      <c r="T96" t="str">
        <v>J7405A555</v>
      </c>
      <c r="U96">
        <v>25</v>
      </c>
      <c r="V96" t="str">
        <v/>
      </c>
      <c r="W96" t="str">
        <v/>
      </c>
      <c r="X96" t="str">
        <v/>
      </c>
      <c r="Y96" t="str">
        <v>J7405A555</v>
      </c>
      <c r="Z96">
        <v>25</v>
      </c>
      <c r="AA96" t="str">
        <v>high</v>
      </c>
      <c r="AC96" t="str">
        <v>AGREE</v>
      </c>
      <c r="AD96" t="str">
        <f>IF(OR(H96="",Y96=""),"",IF(UPPER(SUBSTITUTE(SUBSTITUTE(SUBSTITUTE(SUBSTITUTE(H96," ",""),"-",""),".",""),"/",""))=UPPER(SUBSTITUTE(SUBSTITUTE(SUBSTITUTE(SUBSTITUTE(Y96," ",""),"-",""),".",""),"/","")),"OK","DIFF"))</f>
        <v/>
      </c>
      <c r="AE96" t="str">
        <f>IF(OR(I96="",Z96=""),"",IF(ABS(I96-Z96)&lt;=0.01,"OK","DIFF"))</f>
        <v/>
      </c>
    </row>
    <row r="97">
      <c r="A97" t="str">
        <v>B15</v>
      </c>
      <c r="B97" t="str">
        <v>Random</v>
      </c>
      <c r="C97">
        <v>9</v>
      </c>
      <c r="D97" t="str">
        <v>PDF</v>
      </c>
      <c r="E97" t="str">
        <v>GRILLE,RADIATOR (*)</v>
      </c>
      <c r="F97">
        <v>1</v>
      </c>
      <c r="G97">
        <v>300</v>
      </c>
      <c r="H97" t="str">
        <v/>
      </c>
      <c r="I97" t="str">
        <v/>
      </c>
      <c r="J97" t="str">
        <v/>
      </c>
      <c r="K97" t="str">
        <v/>
      </c>
      <c r="L97" t="str">
        <v/>
      </c>
      <c r="M97" t="str">
        <v/>
      </c>
      <c r="N97" t="str">
        <f>IF(H97="","",IF(UPPER(SUBSTITUTE(SUBSTITUTE(SUBSTITUTE(SUBSTITUTE(H97," ",""),"-",""),".",""),"/",""))=UPPER(SUBSTITUTE(SUBSTITUTE(SUBSTITUTE(SUBSTITUTE(T97," ",""),"-",""),".",""),"/","")),"OK","DIFF"))</f>
        <v/>
      </c>
      <c r="O97" t="str">
        <f>IF(I97="","",IF(ABS(I97-U97)&lt;=0.01,"OK","DIFF"))</f>
        <v/>
      </c>
      <c r="P97" t="str">
        <f>IF(OR(N97="DIFF",O97="DIFF"),"YES",IF(AND(N97="OK",O97="OK"),"NO",""))</f>
        <v/>
      </c>
      <c r="Q97" t="str">
        <v/>
      </c>
      <c r="R97" t="str">
        <v/>
      </c>
      <c r="S97" t="str">
        <v/>
      </c>
      <c r="T97" t="str">
        <v>J6402A377</v>
      </c>
      <c r="U97">
        <v>300</v>
      </c>
      <c r="V97" t="str">
        <v/>
      </c>
      <c r="W97" t="str">
        <v/>
      </c>
      <c r="X97" t="str">
        <v/>
      </c>
      <c r="Y97" t="str">
        <v>J6402A377</v>
      </c>
      <c r="Z97">
        <v>300</v>
      </c>
      <c r="AA97" t="str">
        <v>high</v>
      </c>
      <c r="AC97" t="str">
        <v>AGREE</v>
      </c>
      <c r="AD97" t="str">
        <f>IF(OR(H97="",Y97=""),"",IF(UPPER(SUBSTITUTE(SUBSTITUTE(SUBSTITUTE(SUBSTITUTE(H97," ",""),"-",""),".",""),"/",""))=UPPER(SUBSTITUTE(SUBSTITUTE(SUBSTITUTE(SUBSTITUTE(Y97," ",""),"-",""),".",""),"/","")),"OK","DIFF"))</f>
        <v/>
      </c>
      <c r="AE97" t="str">
        <f>IF(OR(I97="",Z97=""),"",IF(ABS(I97-Z97)&lt;=0.01,"OK","DIFF"))</f>
        <v/>
      </c>
    </row>
    <row r="98">
      <c r="A98" t="str">
        <v>B15</v>
      </c>
      <c r="B98" t="str">
        <v>Random</v>
      </c>
      <c r="C98">
        <v>10</v>
      </c>
      <c r="D98" t="str">
        <v>PDF</v>
      </c>
      <c r="E98" t="str">
        <v>MARK,THREE-DIA(*)</v>
      </c>
      <c r="F98">
        <v>1</v>
      </c>
      <c r="G98">
        <v>30</v>
      </c>
      <c r="H98" t="str">
        <v/>
      </c>
      <c r="I98" t="str">
        <v/>
      </c>
      <c r="J98" t="str">
        <v/>
      </c>
      <c r="K98" t="str">
        <v/>
      </c>
      <c r="L98" t="str">
        <v/>
      </c>
      <c r="M98" t="str">
        <v/>
      </c>
      <c r="N98" t="str">
        <f>IF(H98="","",IF(UPPER(SUBSTITUTE(SUBSTITUTE(SUBSTITUTE(SUBSTITUTE(H98," ",""),"-",""),".",""),"/",""))=UPPER(SUBSTITUTE(SUBSTITUTE(SUBSTITUTE(SUBSTITUTE(T98," ",""),"-",""),".",""),"/","")),"OK","DIFF"))</f>
        <v/>
      </c>
      <c r="O98" t="str">
        <f>IF(I98="","",IF(ABS(I98-U98)&lt;=0.01,"OK","DIFF"))</f>
        <v/>
      </c>
      <c r="P98" t="str">
        <f>IF(OR(N98="DIFF",O98="DIFF"),"YES",IF(AND(N98="OK",O98="OK"),"NO",""))</f>
        <v/>
      </c>
      <c r="Q98" t="str">
        <v/>
      </c>
      <c r="R98" t="str">
        <v/>
      </c>
      <c r="S98" t="str">
        <v/>
      </c>
      <c r="T98" t="str">
        <v>J7415A603</v>
      </c>
      <c r="U98">
        <v>30</v>
      </c>
      <c r="V98" t="str">
        <v/>
      </c>
      <c r="W98" t="str">
        <v/>
      </c>
      <c r="X98" t="str">
        <v/>
      </c>
      <c r="Y98" t="str">
        <v>J7415A603</v>
      </c>
      <c r="Z98">
        <v>30</v>
      </c>
      <c r="AA98" t="str">
        <v>high</v>
      </c>
      <c r="AC98" t="str">
        <v>AGREE</v>
      </c>
      <c r="AD98" t="str">
        <f>IF(OR(H98="",Y98=""),"",IF(UPPER(SUBSTITUTE(SUBSTITUTE(SUBSTITUTE(SUBSTITUTE(H98," ",""),"-",""),".",""),"/",""))=UPPER(SUBSTITUTE(SUBSTITUTE(SUBSTITUTE(SUBSTITUTE(Y98," ",""),"-",""),".",""),"/","")),"OK","DIFF"))</f>
        <v/>
      </c>
      <c r="AE98" t="str">
        <f>IF(OR(I98="",Z98=""),"",IF(ABS(I98-Z98)&lt;=0.01,"OK","DIFF"))</f>
        <v/>
      </c>
    </row>
    <row r="99">
      <c r="A99" t="str">
        <v>B15</v>
      </c>
      <c r="B99" t="str">
        <v>Random</v>
      </c>
      <c r="C99">
        <v>11</v>
      </c>
      <c r="D99" t="str">
        <v>PDF</v>
      </c>
      <c r="E99" t="str">
        <v>FACE,FR BUMPER(*)</v>
      </c>
      <c r="F99">
        <v>1</v>
      </c>
      <c r="G99">
        <v>320</v>
      </c>
      <c r="H99" t="str">
        <v/>
      </c>
      <c r="I99" t="str">
        <v/>
      </c>
      <c r="J99" t="str">
        <v/>
      </c>
      <c r="K99" t="str">
        <v/>
      </c>
      <c r="L99" t="str">
        <v/>
      </c>
      <c r="M99" t="str">
        <v/>
      </c>
      <c r="N99" t="str">
        <f>IF(H99="","",IF(UPPER(SUBSTITUTE(SUBSTITUTE(SUBSTITUTE(SUBSTITUTE(H99," ",""),"-",""),".",""),"/",""))=UPPER(SUBSTITUTE(SUBSTITUTE(SUBSTITUTE(SUBSTITUTE(T99," ",""),"-",""),".",""),"/","")),"OK","DIFF"))</f>
        <v/>
      </c>
      <c r="O99" t="str">
        <f>IF(I99="","",IF(ABS(I99-U99)&lt;=0.01,"OK","DIFF"))</f>
        <v/>
      </c>
      <c r="P99" t="str">
        <f>IF(OR(N99="DIFF",O99="DIFF"),"YES",IF(AND(N99="OK",O99="OK"),"NO",""))</f>
        <v/>
      </c>
      <c r="Q99" t="str">
        <v/>
      </c>
      <c r="R99" t="str">
        <v/>
      </c>
      <c r="S99" t="str">
        <v/>
      </c>
      <c r="T99" t="str">
        <v>J6400H293</v>
      </c>
      <c r="U99">
        <v>320</v>
      </c>
      <c r="V99" t="str">
        <v/>
      </c>
      <c r="W99" t="str">
        <v/>
      </c>
      <c r="X99" t="str">
        <v/>
      </c>
      <c r="Y99" t="str">
        <v>J6400H293</v>
      </c>
      <c r="Z99">
        <v>320</v>
      </c>
      <c r="AA99" t="str">
        <v>high</v>
      </c>
      <c r="AC99" t="str">
        <v>AGREE</v>
      </c>
      <c r="AD99" t="str">
        <f>IF(OR(H99="",Y99=""),"",IF(UPPER(SUBSTITUTE(SUBSTITUTE(SUBSTITUTE(SUBSTITUTE(H99," ",""),"-",""),".",""),"/",""))=UPPER(SUBSTITUTE(SUBSTITUTE(SUBSTITUTE(SUBSTITUTE(Y99," ",""),"-",""),".",""),"/","")),"OK","DIFF"))</f>
        <v/>
      </c>
      <c r="AE99" t="str">
        <f>IF(OR(I99="",Z99=""),"",IF(ABS(I99-Z99)&lt;=0.01,"OK","DIFF"))</f>
        <v/>
      </c>
    </row>
    <row r="100">
      <c r="A100" t="str">
        <v>B15</v>
      </c>
      <c r="B100" t="str">
        <v>Random</v>
      </c>
      <c r="C100">
        <v>12</v>
      </c>
      <c r="D100" t="str">
        <v>PDF</v>
      </c>
      <c r="E100" t="str">
        <v>BRACKET,FR BUMPER SIDE,LH</v>
      </c>
      <c r="F100">
        <v>1</v>
      </c>
      <c r="G100">
        <v>15</v>
      </c>
      <c r="H100" t="str">
        <v/>
      </c>
      <c r="I100" t="str">
        <v/>
      </c>
      <c r="J100" t="str">
        <v/>
      </c>
      <c r="K100" t="str">
        <v/>
      </c>
      <c r="L100" t="str">
        <v/>
      </c>
      <c r="M100" t="str">
        <v/>
      </c>
      <c r="N100" t="str">
        <f>IF(H100="","",IF(UPPER(SUBSTITUTE(SUBSTITUTE(SUBSTITUTE(SUBSTITUTE(H100," ",""),"-",""),".",""),"/",""))=UPPER(SUBSTITUTE(SUBSTITUTE(SUBSTITUTE(SUBSTITUTE(T100," ",""),"-",""),".",""),"/","")),"OK","DIFF"))</f>
        <v/>
      </c>
      <c r="O100" t="str">
        <f>IF(I100="","",IF(ABS(I100-U100)&lt;=0.01,"OK","DIFF"))</f>
        <v/>
      </c>
      <c r="P100" t="str">
        <f>IF(OR(N100="DIFF",O100="DIFF"),"YES",IF(AND(N100="OK",O100="OK"),"NO",""))</f>
        <v/>
      </c>
      <c r="Q100" t="str">
        <v/>
      </c>
      <c r="R100" t="str">
        <v/>
      </c>
      <c r="S100" t="str">
        <v/>
      </c>
      <c r="T100" t="str">
        <v>J6400F221</v>
      </c>
      <c r="U100">
        <v>15</v>
      </c>
      <c r="V100" t="str">
        <v/>
      </c>
      <c r="W100" t="str">
        <v/>
      </c>
      <c r="X100" t="str">
        <v/>
      </c>
      <c r="Y100" t="str">
        <v>J6400F221</v>
      </c>
      <c r="Z100">
        <v>15</v>
      </c>
      <c r="AA100" t="str">
        <v>high</v>
      </c>
      <c r="AC100" t="str">
        <v>AGREE</v>
      </c>
      <c r="AD100" t="str">
        <f>IF(OR(H100="",Y100=""),"",IF(UPPER(SUBSTITUTE(SUBSTITUTE(SUBSTITUTE(SUBSTITUTE(H100," ",""),"-",""),".",""),"/",""))=UPPER(SUBSTITUTE(SUBSTITUTE(SUBSTITUTE(SUBSTITUTE(Y100," ",""),"-",""),".",""),"/","")),"OK","DIFF"))</f>
        <v/>
      </c>
      <c r="AE100" t="str">
        <f>IF(OR(I100="",Z100=""),"",IF(ABS(I100-Z100)&lt;=0.01,"OK","DIFF"))</f>
        <v/>
      </c>
    </row>
    <row r="101">
      <c r="A101" t="str">
        <v>B15</v>
      </c>
      <c r="B101" t="str">
        <v>Random</v>
      </c>
      <c r="C101">
        <v>13</v>
      </c>
      <c r="D101" t="str">
        <v>PDF</v>
      </c>
      <c r="E101" t="str">
        <v>CLIP,FR BUMPER, CLIP SPLASH SHIELD</v>
      </c>
      <c r="F101">
        <v>10</v>
      </c>
      <c r="G101">
        <v>20</v>
      </c>
      <c r="H101" t="str">
        <v/>
      </c>
      <c r="I101" t="str">
        <v/>
      </c>
      <c r="J101" t="str">
        <v/>
      </c>
      <c r="K101" t="str">
        <v/>
      </c>
      <c r="L101" t="str">
        <v/>
      </c>
      <c r="M101" t="str">
        <v/>
      </c>
      <c r="N101" t="str">
        <f>IF(H101="","",IF(UPPER(SUBSTITUTE(SUBSTITUTE(SUBSTITUTE(SUBSTITUTE(H101," ",""),"-",""),".",""),"/",""))=UPPER(SUBSTITUTE(SUBSTITUTE(SUBSTITUTE(SUBSTITUTE(T101," ",""),"-",""),".",""),"/","")),"OK","DIFF"))</f>
        <v/>
      </c>
      <c r="O101" t="str">
        <f>IF(I101="","",IF(ABS(I101-U101)&lt;=0.01,"OK","DIFF"))</f>
        <v/>
      </c>
      <c r="P101" t="str">
        <f>IF(OR(N101="DIFF",O101="DIFF"),"YES",IF(AND(N101="OK",O101="OK"),"NO",""))</f>
        <v/>
      </c>
      <c r="Q101" t="str">
        <v/>
      </c>
      <c r="R101" t="str">
        <v/>
      </c>
      <c r="S101" t="str">
        <v/>
      </c>
      <c r="T101" t="str">
        <v>JMR288150</v>
      </c>
      <c r="U101">
        <v>2</v>
      </c>
      <c r="V101" t="str">
        <v/>
      </c>
      <c r="W101" t="str">
        <v/>
      </c>
      <c r="X101" t="str">
        <v/>
      </c>
      <c r="Y101" t="str">
        <v>JMR288150</v>
      </c>
      <c r="Z101">
        <v>2</v>
      </c>
      <c r="AA101" t="str">
        <v>high</v>
      </c>
      <c r="AC101" t="str">
        <v>AGREE</v>
      </c>
      <c r="AD101" t="str">
        <f>IF(OR(H101="",Y101=""),"",IF(UPPER(SUBSTITUTE(SUBSTITUTE(SUBSTITUTE(SUBSTITUTE(H101," ",""),"-",""),".",""),"/",""))=UPPER(SUBSTITUTE(SUBSTITUTE(SUBSTITUTE(SUBSTITUTE(Y101," ",""),"-",""),".",""),"/","")),"OK","DIFF"))</f>
        <v/>
      </c>
      <c r="AE101" t="str">
        <f>IF(OR(I101="",Z101=""),"",IF(ABS(I101-Z101)&lt;=0.01,"OK","DIFF"))</f>
        <v/>
      </c>
    </row>
    <row r="102">
      <c r="A102" t="str">
        <v>B15</v>
      </c>
      <c r="B102" t="str">
        <v>Random</v>
      </c>
      <c r="C102">
        <v>14</v>
      </c>
      <c r="D102" t="str">
        <v>PDF</v>
      </c>
      <c r="E102" t="str">
        <v>GRILLE,FR UNDER(*)</v>
      </c>
      <c r="F102">
        <v>1</v>
      </c>
      <c r="G102">
        <v>95</v>
      </c>
      <c r="H102" t="str">
        <v/>
      </c>
      <c r="I102" t="str">
        <v/>
      </c>
      <c r="J102" t="str">
        <v/>
      </c>
      <c r="K102" t="str">
        <v/>
      </c>
      <c r="L102" t="str">
        <v/>
      </c>
      <c r="M102" t="str">
        <v/>
      </c>
      <c r="N102" t="str">
        <f>IF(H102="","",IF(UPPER(SUBSTITUTE(SUBSTITUTE(SUBSTITUTE(SUBSTITUTE(H102," ",""),"-",""),".",""),"/",""))=UPPER(SUBSTITUTE(SUBSTITUTE(SUBSTITUTE(SUBSTITUTE(T102," ",""),"-",""),".",""),"/","")),"OK","DIFF"))</f>
        <v/>
      </c>
      <c r="O102" t="str">
        <f>IF(I102="","",IF(ABS(I102-U102)&lt;=0.01,"OK","DIFF"))</f>
        <v/>
      </c>
      <c r="P102" t="str">
        <f>IF(OR(N102="DIFF",O102="DIFF"),"YES",IF(AND(N102="OK",O102="OK"),"NO",""))</f>
        <v/>
      </c>
      <c r="Q102" t="str">
        <v/>
      </c>
      <c r="R102" t="str">
        <v/>
      </c>
      <c r="S102" t="str">
        <v/>
      </c>
      <c r="T102" t="str">
        <v>J6402A268</v>
      </c>
      <c r="U102">
        <v>95</v>
      </c>
      <c r="V102" t="str">
        <v/>
      </c>
      <c r="W102" t="str">
        <v/>
      </c>
      <c r="X102" t="str">
        <v/>
      </c>
      <c r="Y102" t="str">
        <v>J6402A268</v>
      </c>
      <c r="Z102">
        <v>95</v>
      </c>
      <c r="AA102" t="str">
        <v>high</v>
      </c>
      <c r="AC102" t="str">
        <v>AGREE</v>
      </c>
      <c r="AD102" t="str">
        <f>IF(OR(H102="",Y102=""),"",IF(UPPER(SUBSTITUTE(SUBSTITUTE(SUBSTITUTE(SUBSTITUTE(H102," ",""),"-",""),".",""),"/",""))=UPPER(SUBSTITUTE(SUBSTITUTE(SUBSTITUTE(SUBSTITUTE(Y102," ",""),"-",""),".",""),"/","")),"OK","DIFF"))</f>
        <v/>
      </c>
      <c r="AE102" t="str">
        <f>IF(OR(I102="",Z102=""),"",IF(ABS(I102-Z102)&lt;=0.01,"OK","DIFF"))</f>
        <v/>
      </c>
    </row>
    <row r="103">
      <c r="A103" t="str">
        <v>B15</v>
      </c>
      <c r="B103" t="str">
        <v>Random</v>
      </c>
      <c r="C103">
        <v>15</v>
      </c>
      <c r="D103" t="str">
        <v>PDF</v>
      </c>
      <c r="E103" t="str">
        <v>*PANEL,HEADLAMP SUPPORT,UPR</v>
      </c>
      <c r="F103">
        <v>1</v>
      </c>
      <c r="G103">
        <v>150</v>
      </c>
      <c r="H103" t="str">
        <v/>
      </c>
      <c r="I103" t="str">
        <v/>
      </c>
      <c r="J103" t="str">
        <v/>
      </c>
      <c r="K103" t="str">
        <v/>
      </c>
      <c r="L103" t="str">
        <v/>
      </c>
      <c r="M103" t="str">
        <v/>
      </c>
      <c r="N103" t="str">
        <f>IF(H103="","",IF(UPPER(SUBSTITUTE(SUBSTITUTE(SUBSTITUTE(SUBSTITUTE(H103," ",""),"-",""),".",""),"/",""))=UPPER(SUBSTITUTE(SUBSTITUTE(SUBSTITUTE(SUBSTITUTE(T103," ",""),"-",""),".",""),"/","")),"OK","DIFF"))</f>
        <v/>
      </c>
      <c r="O103" t="str">
        <f>IF(I103="","",IF(ABS(I103-U103)&lt;=0.01,"OK","DIFF"))</f>
        <v/>
      </c>
      <c r="P103" t="str">
        <f>IF(OR(N103="DIFF",O103="DIFF"),"YES",IF(AND(N103="OK",O103="OK"),"NO",""))</f>
        <v/>
      </c>
      <c r="Q103" t="str">
        <v/>
      </c>
      <c r="R103" t="str">
        <v/>
      </c>
      <c r="S103" t="str">
        <v/>
      </c>
      <c r="T103" t="str">
        <v>J5256B985</v>
      </c>
      <c r="U103">
        <v>150</v>
      </c>
      <c r="V103" t="str">
        <v/>
      </c>
      <c r="W103" t="str">
        <v/>
      </c>
      <c r="X103" t="str">
        <v/>
      </c>
      <c r="Y103" t="str">
        <v>J5256B985</v>
      </c>
      <c r="Z103">
        <v>150</v>
      </c>
      <c r="AA103" t="str">
        <v>high</v>
      </c>
      <c r="AC103" t="str">
        <v>AGREE</v>
      </c>
      <c r="AD103" t="str">
        <f>IF(OR(H103="",Y103=""),"",IF(UPPER(SUBSTITUTE(SUBSTITUTE(SUBSTITUTE(SUBSTITUTE(H103," ",""),"-",""),".",""),"/",""))=UPPER(SUBSTITUTE(SUBSTITUTE(SUBSTITUTE(SUBSTITUTE(Y103," ",""),"-",""),".",""),"/","")),"OK","DIFF"))</f>
        <v/>
      </c>
      <c r="AE103" t="str">
        <f>IF(OR(I103="",Z103=""),"",IF(ABS(I103-Z103)&lt;=0.01,"OK","DIFF"))</f>
        <v/>
      </c>
    </row>
    <row r="104">
      <c r="A104" t="str">
        <v>B15</v>
      </c>
      <c r="B104" t="str">
        <v>Random</v>
      </c>
      <c r="C104">
        <v>16</v>
      </c>
      <c r="D104" t="str">
        <v>PDF</v>
      </c>
      <c r="E104" t="str">
        <v>PANEL,AIR GUIDE(*)</v>
      </c>
      <c r="F104">
        <v>1</v>
      </c>
      <c r="G104">
        <v>75</v>
      </c>
      <c r="H104" t="str">
        <v/>
      </c>
      <c r="I104" t="str">
        <v/>
      </c>
      <c r="J104" t="str">
        <v/>
      </c>
      <c r="K104" t="str">
        <v/>
      </c>
      <c r="L104" t="str">
        <v/>
      </c>
      <c r="M104" t="str">
        <v/>
      </c>
      <c r="N104" t="str">
        <f>IF(H104="","",IF(UPPER(SUBSTITUTE(SUBSTITUTE(SUBSTITUTE(SUBSTITUTE(H104," ",""),"-",""),".",""),"/",""))=UPPER(SUBSTITUTE(SUBSTITUTE(SUBSTITUTE(SUBSTITUTE(T104," ",""),"-",""),".",""),"/","")),"OK","DIFF"))</f>
        <v/>
      </c>
      <c r="O104" t="str">
        <f>IF(I104="","",IF(ABS(I104-U104)&lt;=0.01,"OK","DIFF"))</f>
        <v/>
      </c>
      <c r="P104" t="str">
        <f>IF(OR(N104="DIFF",O104="DIFF"),"YES",IF(AND(N104="OK",O104="OK"),"NO",""))</f>
        <v/>
      </c>
      <c r="Q104" t="str">
        <v/>
      </c>
      <c r="R104" t="str">
        <v/>
      </c>
      <c r="S104" t="str">
        <v/>
      </c>
      <c r="T104" t="str">
        <v>J1360A090</v>
      </c>
      <c r="U104">
        <v>75</v>
      </c>
      <c r="V104" t="str">
        <v/>
      </c>
      <c r="W104" t="str">
        <v/>
      </c>
      <c r="X104" t="str">
        <v/>
      </c>
      <c r="Y104" t="str">
        <v>J1360A090</v>
      </c>
      <c r="Z104">
        <v>75</v>
      </c>
      <c r="AA104" t="str">
        <v>high</v>
      </c>
      <c r="AC104" t="str">
        <v>AGREE</v>
      </c>
      <c r="AD104" t="str">
        <f>IF(OR(H104="",Y104=""),"",IF(UPPER(SUBSTITUTE(SUBSTITUTE(SUBSTITUTE(SUBSTITUTE(H104," ",""),"-",""),".",""),"/",""))=UPPER(SUBSTITUTE(SUBSTITUTE(SUBSTITUTE(SUBSTITUTE(Y104," ",""),"-",""),".",""),"/","")),"OK","DIFF"))</f>
        <v/>
      </c>
      <c r="AE104" t="str">
        <f>IF(OR(I104="",Z104=""),"",IF(ABS(I104-Z104)&lt;=0.01,"OK","DIFF"))</f>
        <v/>
      </c>
    </row>
    <row r="105">
      <c r="A105" t="str">
        <v>B15</v>
      </c>
      <c r="B105" t="str">
        <v>Random</v>
      </c>
      <c r="C105">
        <v>17</v>
      </c>
      <c r="D105" t="str">
        <v>PDF</v>
      </c>
      <c r="E105" t="str">
        <v>HEADLAMP ASSY,LH(*)</v>
      </c>
      <c r="F105">
        <v>1</v>
      </c>
      <c r="G105">
        <v>320</v>
      </c>
      <c r="H105" t="str">
        <v/>
      </c>
      <c r="I105" t="str">
        <v/>
      </c>
      <c r="J105" t="str">
        <v/>
      </c>
      <c r="K105" t="str">
        <v/>
      </c>
      <c r="L105" t="str">
        <v/>
      </c>
      <c r="M105" t="str">
        <v/>
      </c>
      <c r="N105" t="str">
        <f>IF(H105="","",IF(UPPER(SUBSTITUTE(SUBSTITUTE(SUBSTITUTE(SUBSTITUTE(H105," ",""),"-",""),".",""),"/",""))=UPPER(SUBSTITUTE(SUBSTITUTE(SUBSTITUTE(SUBSTITUTE(T105," ",""),"-",""),".",""),"/","")),"OK","DIFF"))</f>
        <v/>
      </c>
      <c r="O105" t="str">
        <f>IF(I105="","",IF(ABS(I105-U105)&lt;=0.01,"OK","DIFF"))</f>
        <v/>
      </c>
      <c r="P105" t="str">
        <f>IF(OR(N105="DIFF",O105="DIFF"),"YES",IF(AND(N105="OK",O105="OK"),"NO",""))</f>
        <v/>
      </c>
      <c r="Q105" t="str">
        <v/>
      </c>
      <c r="R105" t="str">
        <v/>
      </c>
      <c r="S105" t="str">
        <v/>
      </c>
      <c r="T105" t="str">
        <v>J8301C543</v>
      </c>
      <c r="U105">
        <v>320</v>
      </c>
      <c r="V105" t="str">
        <v/>
      </c>
      <c r="W105" t="str">
        <v/>
      </c>
      <c r="X105" t="str">
        <v/>
      </c>
      <c r="Y105" t="str">
        <v>J8301C543</v>
      </c>
      <c r="Z105">
        <v>320</v>
      </c>
      <c r="AA105" t="str">
        <v>high</v>
      </c>
      <c r="AC105" t="str">
        <v>AGREE</v>
      </c>
      <c r="AD105" t="str">
        <f>IF(OR(H105="",Y105=""),"",IF(UPPER(SUBSTITUTE(SUBSTITUTE(SUBSTITUTE(SUBSTITUTE(H105," ",""),"-",""),".",""),"/",""))=UPPER(SUBSTITUTE(SUBSTITUTE(SUBSTITUTE(SUBSTITUTE(Y105," ",""),"-",""),".",""),"/","")),"OK","DIFF"))</f>
        <v/>
      </c>
      <c r="AE105" t="str">
        <f>IF(OR(I105="",Z105=""),"",IF(ABS(I105-Z105)&lt;=0.01,"OK","DIFF"))</f>
        <v/>
      </c>
    </row>
    <row r="106">
      <c r="A106" t="str">
        <v>B15</v>
      </c>
      <c r="B106" t="str">
        <v>Random</v>
      </c>
      <c r="C106">
        <v>18</v>
      </c>
      <c r="D106" t="str">
        <v>PDF</v>
      </c>
      <c r="E106" t="str">
        <v>PANEL ASSY,FR END(*)</v>
      </c>
      <c r="F106">
        <v>1</v>
      </c>
      <c r="G106">
        <v>420</v>
      </c>
      <c r="H106" t="str">
        <v/>
      </c>
      <c r="I106" t="str">
        <v/>
      </c>
      <c r="J106" t="str">
        <v/>
      </c>
      <c r="K106" t="str">
        <v/>
      </c>
      <c r="L106" t="str">
        <v/>
      </c>
      <c r="M106" t="str">
        <v/>
      </c>
      <c r="N106" t="str">
        <f>IF(H106="","",IF(UPPER(SUBSTITUTE(SUBSTITUTE(SUBSTITUTE(SUBSTITUTE(H106," ",""),"-",""),".",""),"/",""))=UPPER(SUBSTITUTE(SUBSTITUTE(SUBSTITUTE(SUBSTITUTE(T106," ",""),"-",""),".",""),"/","")),"OK","DIFF"))</f>
        <v/>
      </c>
      <c r="O106" t="str">
        <f>IF(I106="","",IF(ABS(I106-U106)&lt;=0.01,"OK","DIFF"))</f>
        <v/>
      </c>
      <c r="P106" t="str">
        <f>IF(OR(N106="DIFF",O106="DIFF"),"YES",IF(AND(N106="OK",O106="OK"),"NO",""))</f>
        <v/>
      </c>
      <c r="Q106" t="str">
        <v/>
      </c>
      <c r="R106" t="str">
        <v/>
      </c>
      <c r="S106" t="str">
        <v/>
      </c>
      <c r="T106" t="str">
        <v>J5256B865</v>
      </c>
      <c r="U106">
        <v>420</v>
      </c>
      <c r="V106" t="str">
        <v/>
      </c>
      <c r="W106" t="str">
        <v/>
      </c>
      <c r="X106" t="str">
        <v/>
      </c>
      <c r="Y106" t="str">
        <v>J5256B865</v>
      </c>
      <c r="Z106">
        <v>420</v>
      </c>
      <c r="AA106" t="str">
        <v>high</v>
      </c>
      <c r="AC106" t="str">
        <v>AGREE</v>
      </c>
      <c r="AD106" t="str">
        <f>IF(OR(H106="",Y106=""),"",IF(UPPER(SUBSTITUTE(SUBSTITUTE(SUBSTITUTE(SUBSTITUTE(H106," ",""),"-",""),".",""),"/",""))=UPPER(SUBSTITUTE(SUBSTITUTE(SUBSTITUTE(SUBSTITUTE(Y106," ",""),"-",""),".",""),"/","")),"OK","DIFF"))</f>
        <v/>
      </c>
      <c r="AE106" t="str">
        <f>IF(OR(I106="",Z106=""),"",IF(ABS(I106-Z106)&lt;=0.01,"OK","DIFF"))</f>
        <v/>
      </c>
    </row>
    <row r="107">
      <c r="A107" t="str">
        <v>B15</v>
      </c>
      <c r="B107" t="str">
        <v>Random</v>
      </c>
      <c r="C107">
        <v>19</v>
      </c>
      <c r="D107" t="str">
        <v>PDF</v>
      </c>
      <c r="E107" t="str">
        <v>CONDENSER ASSY,A/C REFRIGERANT</v>
      </c>
      <c r="F107">
        <v>1</v>
      </c>
      <c r="G107">
        <v>320</v>
      </c>
      <c r="H107" t="str">
        <v/>
      </c>
      <c r="I107" t="str">
        <v/>
      </c>
      <c r="J107" t="str">
        <v/>
      </c>
      <c r="K107" t="str">
        <v/>
      </c>
      <c r="L107" t="str">
        <v/>
      </c>
      <c r="M107" t="str">
        <v/>
      </c>
      <c r="N107" t="str">
        <f>IF(H107="","",IF(UPPER(SUBSTITUTE(SUBSTITUTE(SUBSTITUTE(SUBSTITUTE(H107," ",""),"-",""),".",""),"/",""))=UPPER(SUBSTITUTE(SUBSTITUTE(SUBSTITUTE(SUBSTITUTE(T107," ",""),"-",""),".",""),"/","")),"OK","DIFF"))</f>
        <v/>
      </c>
      <c r="O107" t="str">
        <f>IF(I107="","",IF(ABS(I107-U107)&lt;=0.01,"OK","DIFF"))</f>
        <v/>
      </c>
      <c r="P107" t="str">
        <f>IF(OR(N107="DIFF",O107="DIFF"),"YES",IF(AND(N107="OK",O107="OK"),"NO",""))</f>
        <v/>
      </c>
      <c r="Q107" t="str">
        <v/>
      </c>
      <c r="R107" t="str">
        <v/>
      </c>
      <c r="S107" t="str">
        <v/>
      </c>
      <c r="T107" t="str">
        <v>J7812A339</v>
      </c>
      <c r="U107">
        <v>320</v>
      </c>
      <c r="V107" t="str">
        <v/>
      </c>
      <c r="W107" t="str">
        <v/>
      </c>
      <c r="X107" t="str">
        <v/>
      </c>
      <c r="Y107" t="str">
        <v>J7812A339</v>
      </c>
      <c r="Z107">
        <v>320</v>
      </c>
      <c r="AA107" t="str">
        <v>high</v>
      </c>
      <c r="AC107" t="str">
        <v>AGREE</v>
      </c>
      <c r="AD107" t="str">
        <f>IF(OR(H107="",Y107=""),"",IF(UPPER(SUBSTITUTE(SUBSTITUTE(SUBSTITUTE(SUBSTITUTE(H107," ",""),"-",""),".",""),"/",""))=UPPER(SUBSTITUTE(SUBSTITUTE(SUBSTITUTE(SUBSTITUTE(Y107," ",""),"-",""),".",""),"/","")),"OK","DIFF"))</f>
        <v/>
      </c>
      <c r="AE107" t="str">
        <f>IF(OR(I107="",Z107=""),"",IF(ABS(I107-Z107)&lt;=0.01,"OK","DIFF"))</f>
        <v/>
      </c>
    </row>
    <row r="108">
      <c r="A108" t="str">
        <v>B15</v>
      </c>
      <c r="B108" t="str">
        <v>Random</v>
      </c>
      <c r="C108">
        <v>20</v>
      </c>
      <c r="D108" t="str">
        <v>PDF</v>
      </c>
      <c r="E108" t="str">
        <v>RADIATOR ASSY</v>
      </c>
      <c r="F108">
        <v>1</v>
      </c>
      <c r="G108">
        <v>300</v>
      </c>
      <c r="H108" t="str">
        <v/>
      </c>
      <c r="I108" t="str">
        <v/>
      </c>
      <c r="J108" t="str">
        <v/>
      </c>
      <c r="K108" t="str">
        <v/>
      </c>
      <c r="L108" t="str">
        <v/>
      </c>
      <c r="M108" t="str">
        <v/>
      </c>
      <c r="N108" t="str">
        <f>IF(H108="","",IF(UPPER(SUBSTITUTE(SUBSTITUTE(SUBSTITUTE(SUBSTITUTE(H108," ",""),"-",""),".",""),"/",""))=UPPER(SUBSTITUTE(SUBSTITUTE(SUBSTITUTE(SUBSTITUTE(T108," ",""),"-",""),".",""),"/","")),"OK","DIFF"))</f>
        <v/>
      </c>
      <c r="O108" t="str">
        <f>IF(I108="","",IF(ABS(I108-U108)&lt;=0.01,"OK","DIFF"))</f>
        <v/>
      </c>
      <c r="P108" t="str">
        <f>IF(OR(N108="DIFF",O108="DIFF"),"YES",IF(AND(N108="OK",O108="OK"),"NO",""))</f>
        <v/>
      </c>
      <c r="Q108" t="str">
        <v/>
      </c>
      <c r="R108" t="str">
        <v/>
      </c>
      <c r="S108" t="str">
        <v/>
      </c>
      <c r="T108" t="str">
        <v>J1350A670</v>
      </c>
      <c r="U108">
        <v>300</v>
      </c>
      <c r="V108" t="str">
        <v/>
      </c>
      <c r="W108" t="str">
        <v/>
      </c>
      <c r="X108" t="str">
        <v/>
      </c>
      <c r="Y108" t="str">
        <v>J1350A670</v>
      </c>
      <c r="Z108">
        <v>300</v>
      </c>
      <c r="AA108" t="str">
        <v>high</v>
      </c>
      <c r="AC108" t="str">
        <v>AGREE</v>
      </c>
      <c r="AD108" t="str">
        <f>IF(OR(H108="",Y108=""),"",IF(UPPER(SUBSTITUTE(SUBSTITUTE(SUBSTITUTE(SUBSTITUTE(H108," ",""),"-",""),".",""),"/",""))=UPPER(SUBSTITUTE(SUBSTITUTE(SUBSTITUTE(SUBSTITUTE(Y108," ",""),"-",""),".",""),"/","")),"OK","DIFF"))</f>
        <v/>
      </c>
      <c r="AE108" t="str">
        <f>IF(OR(I108="",Z108=""),"",IF(ABS(I108-Z108)&lt;=0.01,"OK","DIFF"))</f>
        <v/>
      </c>
    </row>
    <row r="109">
      <c r="A109" t="str">
        <v>B15</v>
      </c>
      <c r="B109" t="str">
        <v>Random</v>
      </c>
      <c r="C109">
        <v>21</v>
      </c>
      <c r="D109" t="str">
        <v>PDF</v>
      </c>
      <c r="E109" t="str">
        <v>SHROUD,COOLING FAN(*)</v>
      </c>
      <c r="F109">
        <v>1</v>
      </c>
      <c r="G109">
        <v>95</v>
      </c>
      <c r="H109" t="str">
        <v/>
      </c>
      <c r="I109" t="str">
        <v/>
      </c>
      <c r="J109" t="str">
        <v/>
      </c>
      <c r="K109" t="str">
        <v/>
      </c>
      <c r="L109" t="str">
        <v/>
      </c>
      <c r="M109" t="str">
        <v/>
      </c>
      <c r="N109" t="str">
        <f>IF(H109="","",IF(UPPER(SUBSTITUTE(SUBSTITUTE(SUBSTITUTE(SUBSTITUTE(H109," ",""),"-",""),".",""),"/",""))=UPPER(SUBSTITUTE(SUBSTITUTE(SUBSTITUTE(SUBSTITUTE(T109," ",""),"-",""),".",""),"/","")),"OK","DIFF"))</f>
        <v/>
      </c>
      <c r="O109" t="str">
        <f>IF(I109="","",IF(ABS(I109-U109)&lt;=0.01,"OK","DIFF"))</f>
        <v/>
      </c>
      <c r="P109" t="str">
        <f>IF(OR(N109="DIFF",O109="DIFF"),"YES",IF(AND(N109="OK",O109="OK"),"NO",""))</f>
        <v/>
      </c>
      <c r="Q109" t="str">
        <v/>
      </c>
      <c r="R109" t="str">
        <v/>
      </c>
      <c r="S109" t="str">
        <v/>
      </c>
      <c r="T109" t="str">
        <v>J1355A278</v>
      </c>
      <c r="U109">
        <v>95</v>
      </c>
      <c r="V109" t="str">
        <v/>
      </c>
      <c r="W109" t="str">
        <v/>
      </c>
      <c r="X109" t="str">
        <v/>
      </c>
      <c r="Y109" t="str">
        <v>J1355A278</v>
      </c>
      <c r="Z109">
        <v>95</v>
      </c>
      <c r="AA109" t="str">
        <v>high</v>
      </c>
      <c r="AC109" t="str">
        <v>AGREE</v>
      </c>
      <c r="AD109" t="str">
        <f>IF(OR(H109="",Y109=""),"",IF(UPPER(SUBSTITUTE(SUBSTITUTE(SUBSTITUTE(SUBSTITUTE(H109," ",""),"-",""),".",""),"/",""))=UPPER(SUBSTITUTE(SUBSTITUTE(SUBSTITUTE(SUBSTITUTE(Y109," ",""),"-",""),".",""),"/","")),"OK","DIFF"))</f>
        <v/>
      </c>
      <c r="AE109" t="str">
        <f>IF(OR(I109="",Z109=""),"",IF(ABS(I109-Z109)&lt;=0.01,"OK","DIFF"))</f>
        <v/>
      </c>
    </row>
    <row r="110">
      <c r="A110" t="str">
        <v>B15</v>
      </c>
      <c r="B110" t="str">
        <v>Random</v>
      </c>
      <c r="C110">
        <v>22</v>
      </c>
      <c r="D110" t="str">
        <v>PDF</v>
      </c>
      <c r="E110" t="str">
        <v>MOTOR,COOLING FAN,LH</v>
      </c>
      <c r="F110">
        <v>1</v>
      </c>
      <c r="G110">
        <v>175</v>
      </c>
      <c r="H110" t="str">
        <v/>
      </c>
      <c r="I110" t="str">
        <v/>
      </c>
      <c r="J110" t="str">
        <v/>
      </c>
      <c r="K110" t="str">
        <v/>
      </c>
      <c r="L110" t="str">
        <v/>
      </c>
      <c r="M110" t="str">
        <v/>
      </c>
      <c r="N110" t="str">
        <f>IF(H110="","",IF(UPPER(SUBSTITUTE(SUBSTITUTE(SUBSTITUTE(SUBSTITUTE(H110," ",""),"-",""),".",""),"/",""))=UPPER(SUBSTITUTE(SUBSTITUTE(SUBSTITUTE(SUBSTITUTE(T110," ",""),"-",""),".",""),"/","")),"OK","DIFF"))</f>
        <v/>
      </c>
      <c r="O110" t="str">
        <f>IF(I110="","",IF(ABS(I110-U110)&lt;=0.01,"OK","DIFF"))</f>
        <v/>
      </c>
      <c r="P110" t="str">
        <f>IF(OR(N110="DIFF",O110="DIFF"),"YES",IF(AND(N110="OK",O110="OK"),"NO",""))</f>
        <v/>
      </c>
      <c r="Q110" t="str">
        <v/>
      </c>
      <c r="R110" t="str">
        <v/>
      </c>
      <c r="S110" t="str">
        <v/>
      </c>
      <c r="T110" t="str">
        <v>J1355A279</v>
      </c>
      <c r="U110">
        <v>175</v>
      </c>
      <c r="V110" t="str">
        <v/>
      </c>
      <c r="W110" t="str">
        <v/>
      </c>
      <c r="X110" t="str">
        <v/>
      </c>
      <c r="Y110" t="str">
        <v>J1355A279</v>
      </c>
      <c r="Z110">
        <v>175</v>
      </c>
      <c r="AA110" t="str">
        <v>high</v>
      </c>
      <c r="AC110" t="str">
        <v>AGREE</v>
      </c>
      <c r="AD110" t="str">
        <f>IF(OR(H110="",Y110=""),"",IF(UPPER(SUBSTITUTE(SUBSTITUTE(SUBSTITUTE(SUBSTITUTE(H110," ",""),"-",""),".",""),"/",""))=UPPER(SUBSTITUTE(SUBSTITUTE(SUBSTITUTE(SUBSTITUTE(Y110," ",""),"-",""),".",""),"/","")),"OK","DIFF"))</f>
        <v/>
      </c>
      <c r="AE110" t="str">
        <f>IF(OR(I110="",Z110=""),"",IF(ABS(I110-Z110)&lt;=0.01,"OK","DIFF"))</f>
        <v/>
      </c>
    </row>
    <row r="111">
      <c r="A111" t="str">
        <v>B15</v>
      </c>
      <c r="B111" t="str">
        <v>Random</v>
      </c>
      <c r="C111">
        <v>23</v>
      </c>
      <c r="D111" t="str">
        <v>PDF</v>
      </c>
      <c r="E111" t="str">
        <v>FAN,COOLING,L(*)</v>
      </c>
      <c r="F111">
        <v>1</v>
      </c>
      <c r="G111">
        <v>65</v>
      </c>
      <c r="H111" t="str">
        <v/>
      </c>
      <c r="I111" t="str">
        <v/>
      </c>
      <c r="J111" t="str">
        <v/>
      </c>
      <c r="K111" t="str">
        <v/>
      </c>
      <c r="L111" t="str">
        <v/>
      </c>
      <c r="M111" t="str">
        <v/>
      </c>
      <c r="N111" t="str">
        <f>IF(H111="","",IF(UPPER(SUBSTITUTE(SUBSTITUTE(SUBSTITUTE(SUBSTITUTE(H111," ",""),"-",""),".",""),"/",""))=UPPER(SUBSTITUTE(SUBSTITUTE(SUBSTITUTE(SUBSTITUTE(T111," ",""),"-",""),".",""),"/","")),"OK","DIFF"))</f>
        <v/>
      </c>
      <c r="O111" t="str">
        <f>IF(I111="","",IF(ABS(I111-U111)&lt;=0.01,"OK","DIFF"))</f>
        <v/>
      </c>
      <c r="P111" t="str">
        <f>IF(OR(N111="DIFF",O111="DIFF"),"YES",IF(AND(N111="OK",O111="OK"),"NO",""))</f>
        <v/>
      </c>
      <c r="Q111" t="str">
        <v/>
      </c>
      <c r="R111" t="str">
        <v/>
      </c>
      <c r="S111" t="str">
        <v/>
      </c>
      <c r="T111" t="str">
        <v>J1355A280</v>
      </c>
      <c r="U111">
        <v>65</v>
      </c>
      <c r="V111" t="str">
        <v/>
      </c>
      <c r="W111" t="str">
        <v/>
      </c>
      <c r="X111" t="str">
        <v/>
      </c>
      <c r="Y111" t="str">
        <v>J1355A280</v>
      </c>
      <c r="Z111">
        <v>65</v>
      </c>
      <c r="AA111" t="str">
        <v>high</v>
      </c>
      <c r="AC111" t="str">
        <v>AGREE</v>
      </c>
      <c r="AD111" t="str">
        <f>IF(OR(H111="",Y111=""),"",IF(UPPER(SUBSTITUTE(SUBSTITUTE(SUBSTITUTE(SUBSTITUTE(H111," ",""),"-",""),".",""),"/",""))=UPPER(SUBSTITUTE(SUBSTITUTE(SUBSTITUTE(SUBSTITUTE(Y111," ",""),"-",""),".",""),"/","")),"OK","DIFF"))</f>
        <v/>
      </c>
      <c r="AE111" t="str">
        <f>IF(OR(I111="",Z111=""),"",IF(ABS(I111-Z111)&lt;=0.01,"OK","DIFF"))</f>
        <v/>
      </c>
    </row>
    <row r="112">
      <c r="A112" t="str">
        <v>B15</v>
      </c>
      <c r="B112" t="str">
        <v>Random</v>
      </c>
      <c r="C112">
        <v>24</v>
      </c>
      <c r="D112" t="str">
        <v>PDF</v>
      </c>
      <c r="E112" t="str">
        <v>TANK ASSY,RADIATOR CONDENSOR(*)</v>
      </c>
      <c r="F112">
        <v>1</v>
      </c>
      <c r="G112">
        <v>45</v>
      </c>
      <c r="H112" t="str">
        <v/>
      </c>
      <c r="I112" t="str">
        <v/>
      </c>
      <c r="J112" t="str">
        <v/>
      </c>
      <c r="K112" t="str">
        <v/>
      </c>
      <c r="L112" t="str">
        <v/>
      </c>
      <c r="M112" t="str">
        <v/>
      </c>
      <c r="N112" t="str">
        <f>IF(H112="","",IF(UPPER(SUBSTITUTE(SUBSTITUTE(SUBSTITUTE(SUBSTITUTE(H112," ",""),"-",""),".",""),"/",""))=UPPER(SUBSTITUTE(SUBSTITUTE(SUBSTITUTE(SUBSTITUTE(T112," ",""),"-",""),".",""),"/","")),"OK","DIFF"))</f>
        <v/>
      </c>
      <c r="O112" t="str">
        <f>IF(I112="","",IF(ABS(I112-U112)&lt;=0.01,"OK","DIFF"))</f>
        <v/>
      </c>
      <c r="P112" t="str">
        <f>IF(OR(N112="DIFF",O112="DIFF"),"YES",IF(AND(N112="OK",O112="OK"),"NO",""))</f>
        <v/>
      </c>
      <c r="Q112" t="str">
        <v/>
      </c>
      <c r="R112" t="str">
        <v/>
      </c>
      <c r="S112" t="str">
        <v/>
      </c>
      <c r="T112" t="str">
        <v>J1375A209</v>
      </c>
      <c r="U112">
        <v>45</v>
      </c>
      <c r="V112" t="str">
        <v/>
      </c>
      <c r="W112" t="str">
        <v/>
      </c>
      <c r="X112" t="str">
        <v/>
      </c>
      <c r="Y112" t="str">
        <v>J1375A209</v>
      </c>
      <c r="Z112">
        <v>45</v>
      </c>
      <c r="AA112" t="str">
        <v>high</v>
      </c>
      <c r="AC112" t="str">
        <v>AGREE</v>
      </c>
      <c r="AD112" t="str">
        <f>IF(OR(H112="",Y112=""),"",IF(UPPER(SUBSTITUTE(SUBSTITUTE(SUBSTITUTE(SUBSTITUTE(H112," ",""),"-",""),".",""),"/",""))=UPPER(SUBSTITUTE(SUBSTITUTE(SUBSTITUTE(SUBSTITUTE(Y112," ",""),"-",""),".",""),"/","")),"OK","DIFF"))</f>
        <v/>
      </c>
      <c r="AE112" t="str">
        <f>IF(OR(I112="",Z112=""),"",IF(ABS(I112-Z112)&lt;=0.01,"OK","DIFF"))</f>
        <v/>
      </c>
    </row>
    <row r="113">
      <c r="A113" t="str">
        <v>B15</v>
      </c>
      <c r="B113" t="str">
        <v>Random</v>
      </c>
      <c r="C113">
        <v>25</v>
      </c>
      <c r="D113" t="str">
        <v>PDF</v>
      </c>
      <c r="E113" t="str">
        <v>PANEL,AIR GUIDE,LH</v>
      </c>
      <c r="F113">
        <v>1</v>
      </c>
      <c r="G113">
        <v>15</v>
      </c>
      <c r="H113" t="str">
        <v/>
      </c>
      <c r="I113" t="str">
        <v/>
      </c>
      <c r="J113" t="str">
        <v/>
      </c>
      <c r="K113" t="str">
        <v/>
      </c>
      <c r="L113" t="str">
        <v/>
      </c>
      <c r="M113" t="str">
        <v/>
      </c>
      <c r="N113" t="str">
        <f>IF(H113="","",IF(UPPER(SUBSTITUTE(SUBSTITUTE(SUBSTITUTE(SUBSTITUTE(H113," ",""),"-",""),".",""),"/",""))=UPPER(SUBSTITUTE(SUBSTITUTE(SUBSTITUTE(SUBSTITUTE(T113," ",""),"-",""),".",""),"/","")),"OK","DIFF"))</f>
        <v/>
      </c>
      <c r="O113" t="str">
        <f>IF(I113="","",IF(ABS(I113-U113)&lt;=0.01,"OK","DIFF"))</f>
        <v/>
      </c>
      <c r="P113" t="str">
        <f>IF(OR(N113="DIFF",O113="DIFF"),"YES",IF(AND(N113="OK",O113="OK"),"NO",""))</f>
        <v/>
      </c>
      <c r="Q113" t="str">
        <v/>
      </c>
      <c r="R113" t="str">
        <v/>
      </c>
      <c r="S113" t="str">
        <v/>
      </c>
      <c r="T113" t="str">
        <v>J5379A473</v>
      </c>
      <c r="U113">
        <v>15</v>
      </c>
      <c r="V113" t="str">
        <v/>
      </c>
      <c r="W113" t="str">
        <v/>
      </c>
      <c r="X113" t="str">
        <v/>
      </c>
      <c r="Y113" t="str">
        <v>J5379A473</v>
      </c>
      <c r="Z113">
        <v>15</v>
      </c>
      <c r="AA113" t="str">
        <v>high</v>
      </c>
      <c r="AC113" t="str">
        <v>AGREE</v>
      </c>
      <c r="AD113" t="str">
        <f>IF(OR(H113="",Y113=""),"",IF(UPPER(SUBSTITUTE(SUBSTITUTE(SUBSTITUTE(SUBSTITUTE(H113," ",""),"-",""),".",""),"/",""))=UPPER(SUBSTITUTE(SUBSTITUTE(SUBSTITUTE(SUBSTITUTE(Y113," ",""),"-",""),".",""),"/","")),"OK","DIFF"))</f>
        <v/>
      </c>
      <c r="AE113" t="str">
        <f>IF(OR(I113="",Z113=""),"",IF(ABS(I113-Z113)&lt;=0.01,"OK","DIFF"))</f>
        <v/>
      </c>
    </row>
    <row r="114">
      <c r="A114" t="str">
        <v>B15</v>
      </c>
      <c r="B114" t="str">
        <v>Random</v>
      </c>
      <c r="C114">
        <v>26</v>
      </c>
      <c r="D114" t="str">
        <v>PDF</v>
      </c>
      <c r="E114" t="str">
        <v>*SEAT,BATTERY</v>
      </c>
      <c r="F114">
        <v>1</v>
      </c>
      <c r="G114">
        <v>35</v>
      </c>
      <c r="H114" t="str">
        <v/>
      </c>
      <c r="I114" t="str">
        <v/>
      </c>
      <c r="J114" t="str">
        <v/>
      </c>
      <c r="K114" t="str">
        <v/>
      </c>
      <c r="L114" t="str">
        <v/>
      </c>
      <c r="M114" t="str">
        <v/>
      </c>
      <c r="N114" t="str">
        <f>IF(H114="","",IF(UPPER(SUBSTITUTE(SUBSTITUTE(SUBSTITUTE(SUBSTITUTE(H114," ",""),"-",""),".",""),"/",""))=UPPER(SUBSTITUTE(SUBSTITUTE(SUBSTITUTE(SUBSTITUTE(T114," ",""),"-",""),".",""),"/","")),"OK","DIFF"))</f>
        <v/>
      </c>
      <c r="O114" t="str">
        <f>IF(I114="","",IF(ABS(I114-U114)&lt;=0.01,"OK","DIFF"))</f>
        <v/>
      </c>
      <c r="P114" t="str">
        <f>IF(OR(N114="DIFF",O114="DIFF"),"YES",IF(AND(N114="OK",O114="OK"),"NO",""))</f>
        <v/>
      </c>
      <c r="Q114" t="str">
        <v/>
      </c>
      <c r="R114" t="str">
        <v/>
      </c>
      <c r="S114" t="str">
        <v/>
      </c>
      <c r="T114" t="str">
        <v>J8201A191</v>
      </c>
      <c r="U114">
        <v>35</v>
      </c>
      <c r="V114" t="str">
        <v/>
      </c>
      <c r="W114" t="str">
        <v/>
      </c>
      <c r="X114" t="str">
        <v/>
      </c>
      <c r="Y114" t="str">
        <v>J8201A191</v>
      </c>
      <c r="Z114">
        <v>35</v>
      </c>
      <c r="AA114" t="str">
        <v>high</v>
      </c>
      <c r="AC114" t="str">
        <v>AGREE</v>
      </c>
      <c r="AD114" t="str">
        <f>IF(OR(H114="",Y114=""),"",IF(UPPER(SUBSTITUTE(SUBSTITUTE(SUBSTITUTE(SUBSTITUTE(H114," ",""),"-",""),".",""),"/",""))=UPPER(SUBSTITUTE(SUBSTITUTE(SUBSTITUTE(SUBSTITUTE(Y114," ",""),"-",""),".",""),"/","")),"OK","DIFF"))</f>
        <v/>
      </c>
      <c r="AE114" t="str">
        <f>IF(OR(I114="",Z114=""),"",IF(ABS(I114-Z114)&lt;=0.01,"OK","DIFF"))</f>
        <v/>
      </c>
    </row>
    <row r="115">
      <c r="A115" t="str">
        <v>B15</v>
      </c>
      <c r="B115" t="str">
        <v>Random</v>
      </c>
      <c r="C115">
        <v>27</v>
      </c>
      <c r="D115" t="str">
        <v>PDF</v>
      </c>
      <c r="E115" t="str">
        <v>COVER,RELAY BOX(*) J8565A459</v>
      </c>
      <c r="F115">
        <v>1</v>
      </c>
      <c r="G115">
        <v>105</v>
      </c>
      <c r="H115" t="str">
        <v/>
      </c>
      <c r="I115" t="str">
        <v/>
      </c>
      <c r="J115" t="str">
        <v/>
      </c>
      <c r="K115" t="str">
        <v/>
      </c>
      <c r="L115" t="str">
        <v/>
      </c>
      <c r="M115" t="str">
        <v/>
      </c>
      <c r="N115" t="str">
        <f>IF(H115="","",IF(UPPER(SUBSTITUTE(SUBSTITUTE(SUBSTITUTE(SUBSTITUTE(H115," ",""),"-",""),".",""),"/",""))=UPPER(SUBSTITUTE(SUBSTITUTE(SUBSTITUTE(SUBSTITUTE(T115," ",""),"-",""),".",""),"/","")),"OK","DIFF"))</f>
        <v/>
      </c>
      <c r="O115" t="str">
        <f>IF(I115="","",IF(ABS(I115-U115)&lt;=0.01,"OK","DIFF"))</f>
        <v/>
      </c>
      <c r="P115" t="str">
        <f>IF(OR(N115="DIFF",O115="DIFF"),"YES",IF(AND(N115="OK",O115="OK"),"NO",""))</f>
        <v/>
      </c>
      <c r="Q115" t="str">
        <v/>
      </c>
      <c r="R115" t="str">
        <v/>
      </c>
      <c r="S115" t="str">
        <v/>
      </c>
      <c r="T115" t="str">
        <v>J8565A479</v>
      </c>
      <c r="U115">
        <v>105</v>
      </c>
      <c r="V115" t="str">
        <v/>
      </c>
      <c r="W115" t="str">
        <v/>
      </c>
      <c r="X115" t="str">
        <v/>
      </c>
      <c r="Y115" t="str">
        <v>J8565A479</v>
      </c>
      <c r="Z115">
        <v>105</v>
      </c>
      <c r="AA115" t="str">
        <v>high</v>
      </c>
      <c r="AB115" t="str">
        <v>Description also shows a second number, J8565A459, under the description. The Part No column reads J8565A479.</v>
      </c>
      <c r="AC115" t="str">
        <v>AGREE</v>
      </c>
      <c r="AD115" t="str">
        <f>IF(OR(H115="",Y115=""),"",IF(UPPER(SUBSTITUTE(SUBSTITUTE(SUBSTITUTE(SUBSTITUTE(H115," ",""),"-",""),".",""),"/",""))=UPPER(SUBSTITUTE(SUBSTITUTE(SUBSTITUTE(SUBSTITUTE(Y115," ",""),"-",""),".",""),"/","")),"OK","DIFF"))</f>
        <v/>
      </c>
      <c r="AE115" t="str">
        <f>IF(OR(I115="",Z115=""),"",IF(ABS(I115-Z115)&lt;=0.01,"OK","DIFF"))</f>
        <v/>
      </c>
    </row>
    <row r="116">
      <c r="A116" t="str">
        <v>B15</v>
      </c>
      <c r="B116" t="str">
        <v>Random</v>
      </c>
      <c r="C116">
        <v>28</v>
      </c>
      <c r="D116" t="str">
        <v>PDF</v>
      </c>
      <c r="E116" t="str">
        <v>*BOX ASSY,RELAY</v>
      </c>
      <c r="F116">
        <v>1</v>
      </c>
      <c r="G116">
        <v>225</v>
      </c>
      <c r="H116" t="str">
        <v/>
      </c>
      <c r="I116" t="str">
        <v/>
      </c>
      <c r="J116" t="str">
        <v/>
      </c>
      <c r="K116" t="str">
        <v/>
      </c>
      <c r="L116" t="str">
        <v/>
      </c>
      <c r="M116" t="str">
        <v/>
      </c>
      <c r="N116" t="str">
        <f>IF(H116="","",IF(UPPER(SUBSTITUTE(SUBSTITUTE(SUBSTITUTE(SUBSTITUTE(H116," ",""),"-",""),".",""),"/",""))=UPPER(SUBSTITUTE(SUBSTITUTE(SUBSTITUTE(SUBSTITUTE(T116," ",""),"-",""),".",""),"/","")),"OK","DIFF"))</f>
        <v/>
      </c>
      <c r="O116" t="str">
        <f>IF(I116="","",IF(ABS(I116-U116)&lt;=0.01,"OK","DIFF"))</f>
        <v/>
      </c>
      <c r="P116" t="str">
        <f>IF(OR(N116="DIFF",O116="DIFF"),"YES",IF(AND(N116="OK",O116="OK"),"NO",""))</f>
        <v/>
      </c>
      <c r="Q116" t="str">
        <v/>
      </c>
      <c r="R116" t="str">
        <v/>
      </c>
      <c r="S116" t="str">
        <v/>
      </c>
      <c r="T116" t="str">
        <v>J8565A349</v>
      </c>
      <c r="U116">
        <v>225</v>
      </c>
      <c r="V116" t="str">
        <v/>
      </c>
      <c r="W116" t="str">
        <v/>
      </c>
      <c r="X116" t="str">
        <v/>
      </c>
      <c r="Y116" t="str">
        <v>J8565A349</v>
      </c>
      <c r="Z116">
        <v>225</v>
      </c>
      <c r="AA116" t="str">
        <v>high</v>
      </c>
      <c r="AC116" t="str">
        <v>AGREE</v>
      </c>
      <c r="AD116" t="str">
        <f>IF(OR(H116="",Y116=""),"",IF(UPPER(SUBSTITUTE(SUBSTITUTE(SUBSTITUTE(SUBSTITUTE(H116," ",""),"-",""),".",""),"/",""))=UPPER(SUBSTITUTE(SUBSTITUTE(SUBSTITUTE(SUBSTITUTE(Y116," ",""),"-",""),".",""),"/","")),"OK","DIFF"))</f>
        <v/>
      </c>
      <c r="AE116" t="str">
        <f>IF(OR(I116="",Z116=""),"",IF(ABS(I116-Z116)&lt;=0.01,"OK","DIFF"))</f>
        <v/>
      </c>
    </row>
    <row r="117">
      <c r="A117" t="str">
        <v>B15</v>
      </c>
      <c r="B117" t="str">
        <v>Random</v>
      </c>
      <c r="C117">
        <v>29</v>
      </c>
      <c r="D117" t="str">
        <v>PDF</v>
      </c>
      <c r="E117" t="str">
        <v>WHEELHOUSE,FR INR LH</v>
      </c>
      <c r="F117">
        <v>1</v>
      </c>
      <c r="G117">
        <v>380</v>
      </c>
      <c r="H117" t="str">
        <v/>
      </c>
      <c r="I117" t="str">
        <v/>
      </c>
      <c r="J117" t="str">
        <v/>
      </c>
      <c r="K117" t="str">
        <v/>
      </c>
      <c r="L117" t="str">
        <v/>
      </c>
      <c r="M117" t="str">
        <v/>
      </c>
      <c r="N117" t="str">
        <f>IF(H117="","",IF(UPPER(SUBSTITUTE(SUBSTITUTE(SUBSTITUTE(SUBSTITUTE(H117," ",""),"-",""),".",""),"/",""))=UPPER(SUBSTITUTE(SUBSTITUTE(SUBSTITUTE(SUBSTITUTE(T117," ",""),"-",""),".",""),"/","")),"OK","DIFF"))</f>
        <v/>
      </c>
      <c r="O117" t="str">
        <f>IF(I117="","",IF(ABS(I117-U117)&lt;=0.01,"OK","DIFF"))</f>
        <v/>
      </c>
      <c r="P117" t="str">
        <f>IF(OR(N117="DIFF",O117="DIFF"),"YES",IF(AND(N117="OK",O117="OK"),"NO",""))</f>
        <v/>
      </c>
      <c r="Q117" t="str">
        <v/>
      </c>
      <c r="R117" t="str">
        <v/>
      </c>
      <c r="S117" t="str">
        <v/>
      </c>
      <c r="T117" t="str">
        <v>J5220L593</v>
      </c>
      <c r="U117">
        <v>380</v>
      </c>
      <c r="V117" t="str">
        <v/>
      </c>
      <c r="W117" t="str">
        <v/>
      </c>
      <c r="X117" t="str">
        <v/>
      </c>
      <c r="Y117" t="str">
        <v>J5220L593</v>
      </c>
      <c r="Z117">
        <v>380</v>
      </c>
      <c r="AA117" t="str">
        <v>high</v>
      </c>
      <c r="AC117" t="str">
        <v>AGREE</v>
      </c>
      <c r="AD117" t="str">
        <f>IF(OR(H117="",Y117=""),"",IF(UPPER(SUBSTITUTE(SUBSTITUTE(SUBSTITUTE(SUBSTITUTE(H117," ",""),"-",""),".",""),"/",""))=UPPER(SUBSTITUTE(SUBSTITUTE(SUBSTITUTE(SUBSTITUTE(Y117," ",""),"-",""),".",""),"/","")),"OK","DIFF"))</f>
        <v/>
      </c>
      <c r="AE117" t="str">
        <f>IF(OR(I117="",Z117=""),"",IF(ABS(I117-Z117)&lt;=0.01,"OK","DIFF"))</f>
        <v/>
      </c>
    </row>
    <row r="118">
      <c r="A118" t="str">
        <v>B15</v>
      </c>
      <c r="B118" t="str">
        <v>Random</v>
      </c>
      <c r="C118">
        <v>30</v>
      </c>
      <c r="D118" t="str">
        <v>PDF</v>
      </c>
      <c r="E118" t="str">
        <v>FENDER,FR LH(*)</v>
      </c>
      <c r="F118">
        <v>1</v>
      </c>
      <c r="G118">
        <v>235</v>
      </c>
      <c r="H118" t="str">
        <v/>
      </c>
      <c r="I118" t="str">
        <v/>
      </c>
      <c r="J118" t="str">
        <v/>
      </c>
      <c r="K118" t="str">
        <v/>
      </c>
      <c r="L118" t="str">
        <v/>
      </c>
      <c r="M118" t="str">
        <v/>
      </c>
      <c r="N118" t="str">
        <f>IF(H118="","",IF(UPPER(SUBSTITUTE(SUBSTITUTE(SUBSTITUTE(SUBSTITUTE(H118," ",""),"-",""),".",""),"/",""))=UPPER(SUBSTITUTE(SUBSTITUTE(SUBSTITUTE(SUBSTITUTE(T118," ",""),"-",""),".",""),"/","")),"OK","DIFF"))</f>
        <v/>
      </c>
      <c r="O118" t="str">
        <f>IF(I118="","",IF(ABS(I118-U118)&lt;=0.01,"OK","DIFF"))</f>
        <v/>
      </c>
      <c r="P118" t="str">
        <f>IF(OR(N118="DIFF",O118="DIFF"),"YES",IF(AND(N118="OK",O118="OK"),"NO",""))</f>
        <v/>
      </c>
      <c r="Q118" t="str">
        <v/>
      </c>
      <c r="R118" t="str">
        <v/>
      </c>
      <c r="S118" t="str">
        <v/>
      </c>
      <c r="T118" t="str">
        <v>J5220H941</v>
      </c>
      <c r="U118">
        <v>235</v>
      </c>
      <c r="V118" t="str">
        <v/>
      </c>
      <c r="W118" t="str">
        <v/>
      </c>
      <c r="X118" t="str">
        <v/>
      </c>
      <c r="Y118" t="str">
        <v>J5220H941</v>
      </c>
      <c r="Z118">
        <v>235</v>
      </c>
      <c r="AA118" t="str">
        <v>high</v>
      </c>
      <c r="AC118" t="str">
        <v>AGREE</v>
      </c>
      <c r="AD118" t="str">
        <f>IF(OR(H118="",Y118=""),"",IF(UPPER(SUBSTITUTE(SUBSTITUTE(SUBSTITUTE(SUBSTITUTE(H118," ",""),"-",""),".",""),"/",""))=UPPER(SUBSTITUTE(SUBSTITUTE(SUBSTITUTE(SUBSTITUTE(Y118," ",""),"-",""),".",""),"/","")),"OK","DIFF"))</f>
        <v/>
      </c>
      <c r="AE118" t="str">
        <f>IF(OR(I118="",Z118=""),"",IF(ABS(I118-Z118)&lt;=0.01,"OK","DIFF"))</f>
        <v/>
      </c>
    </row>
    <row r="119">
      <c r="A119" t="str">
        <v>B15</v>
      </c>
      <c r="B119" t="str">
        <v>Random</v>
      </c>
      <c r="C119">
        <v>31</v>
      </c>
      <c r="D119" t="str">
        <v>PDF</v>
      </c>
      <c r="E119" t="str">
        <v>SHIELD,FR WHEELHOUSE,LH(*)</v>
      </c>
      <c r="F119">
        <v>1</v>
      </c>
      <c r="G119">
        <v>85</v>
      </c>
      <c r="H119" t="str">
        <v/>
      </c>
      <c r="I119" t="str">
        <v/>
      </c>
      <c r="J119" t="str">
        <v/>
      </c>
      <c r="K119" t="str">
        <v/>
      </c>
      <c r="L119" t="str">
        <v/>
      </c>
      <c r="M119" t="str">
        <v/>
      </c>
      <c r="N119" t="str">
        <f>IF(H119="","",IF(UPPER(SUBSTITUTE(SUBSTITUTE(SUBSTITUTE(SUBSTITUTE(H119," ",""),"-",""),".",""),"/",""))=UPPER(SUBSTITUTE(SUBSTITUTE(SUBSTITUTE(SUBSTITUTE(T119," ",""),"-",""),".",""),"/","")),"OK","DIFF"))</f>
        <v/>
      </c>
      <c r="O119" t="str">
        <f>IF(I119="","",IF(ABS(I119-U119)&lt;=0.01,"OK","DIFF"))</f>
        <v/>
      </c>
      <c r="P119" t="str">
        <f>IF(OR(N119="DIFF",O119="DIFF"),"YES",IF(AND(N119="OK",O119="OK"),"NO",""))</f>
        <v/>
      </c>
      <c r="Q119" t="str">
        <v/>
      </c>
      <c r="R119" t="str">
        <v/>
      </c>
      <c r="S119" t="str">
        <v/>
      </c>
      <c r="T119" t="str">
        <v>J5370B889</v>
      </c>
      <c r="U119">
        <v>85</v>
      </c>
      <c r="V119" t="str">
        <v/>
      </c>
      <c r="W119" t="str">
        <v/>
      </c>
      <c r="X119" t="str">
        <v/>
      </c>
      <c r="Y119" t="str">
        <v>J5370B889</v>
      </c>
      <c r="Z119">
        <v>85</v>
      </c>
      <c r="AA119" t="str">
        <v>high</v>
      </c>
      <c r="AC119" t="str">
        <v>AGREE</v>
      </c>
      <c r="AD119" t="str">
        <f>IF(OR(H119="",Y119=""),"",IF(UPPER(SUBSTITUTE(SUBSTITUTE(SUBSTITUTE(SUBSTITUTE(H119," ",""),"-",""),".",""),"/",""))=UPPER(SUBSTITUTE(SUBSTITUTE(SUBSTITUTE(SUBSTITUTE(Y119," ",""),"-",""),".",""),"/","")),"OK","DIFF"))</f>
        <v/>
      </c>
      <c r="AE119" t="str">
        <f>IF(OR(I119="",Z119=""),"",IF(ABS(I119-Z119)&lt;=0.01,"OK","DIFF"))</f>
        <v/>
      </c>
    </row>
    <row r="120">
      <c r="A120" t="str">
        <v>B15</v>
      </c>
      <c r="B120" t="str">
        <v>Random</v>
      </c>
      <c r="C120">
        <v>32</v>
      </c>
      <c r="D120" t="str">
        <v>PDF</v>
      </c>
      <c r="E120" t="str">
        <v>CLIP</v>
      </c>
      <c r="F120">
        <v>10</v>
      </c>
      <c r="G120">
        <v>20</v>
      </c>
      <c r="H120" t="str">
        <v/>
      </c>
      <c r="I120" t="str">
        <v/>
      </c>
      <c r="J120" t="str">
        <v/>
      </c>
      <c r="K120" t="str">
        <v/>
      </c>
      <c r="L120" t="str">
        <v/>
      </c>
      <c r="M120" t="str">
        <v/>
      </c>
      <c r="N120" t="str">
        <f>IF(H120="","",IF(UPPER(SUBSTITUTE(SUBSTITUTE(SUBSTITUTE(SUBSTITUTE(H120," ",""),"-",""),".",""),"/",""))=UPPER(SUBSTITUTE(SUBSTITUTE(SUBSTITUTE(SUBSTITUTE(T120," ",""),"-",""),".",""),"/","")),"OK","DIFF"))</f>
        <v/>
      </c>
      <c r="O120" t="str">
        <f>IF(I120="","",IF(ABS(I120-U120)&lt;=0.01,"OK","DIFF"))</f>
        <v/>
      </c>
      <c r="P120" t="str">
        <f>IF(OR(N120="DIFF",O120="DIFF"),"YES",IF(AND(N120="OK",O120="OK"),"NO",""))</f>
        <v/>
      </c>
      <c r="Q120" t="str">
        <v/>
      </c>
      <c r="R120" t="str">
        <v/>
      </c>
      <c r="S120" t="str">
        <v/>
      </c>
      <c r="T120" t="str">
        <v>JMU488006</v>
      </c>
      <c r="U120">
        <v>2</v>
      </c>
      <c r="V120" t="str">
        <v/>
      </c>
      <c r="W120" t="str">
        <v/>
      </c>
      <c r="X120" t="str">
        <v/>
      </c>
      <c r="Y120" t="str">
        <v>JMU488006</v>
      </c>
      <c r="Z120">
        <v>2</v>
      </c>
      <c r="AA120" t="str">
        <v>high</v>
      </c>
      <c r="AC120" t="str">
        <v>AGREE</v>
      </c>
      <c r="AD120" t="str">
        <f>IF(OR(H120="",Y120=""),"",IF(UPPER(SUBSTITUTE(SUBSTITUTE(SUBSTITUTE(SUBSTITUTE(H120," ",""),"-",""),".",""),"/",""))=UPPER(SUBSTITUTE(SUBSTITUTE(SUBSTITUTE(SUBSTITUTE(Y120," ",""),"-",""),".",""),"/","")),"OK","DIFF"))</f>
        <v/>
      </c>
      <c r="AE120" t="str">
        <f>IF(OR(I120="",Z120=""),"",IF(ABS(I120-Z120)&lt;=0.01,"OK","DIFF"))</f>
        <v/>
      </c>
    </row>
    <row r="121">
      <c r="A121" t="str">
        <v>B15</v>
      </c>
      <c r="B121" t="str">
        <v>Random</v>
      </c>
      <c r="C121">
        <v>33</v>
      </c>
      <c r="D121" t="str">
        <v>PDF</v>
      </c>
      <c r="E121" t="str">
        <v>GARNISH,FR PILLAR,LH</v>
      </c>
      <c r="F121">
        <v>1</v>
      </c>
      <c r="G121">
        <v>25</v>
      </c>
      <c r="H121" t="str">
        <v/>
      </c>
      <c r="I121" t="str">
        <v/>
      </c>
      <c r="J121" t="str">
        <v/>
      </c>
      <c r="K121" t="str">
        <v/>
      </c>
      <c r="L121" t="str">
        <v/>
      </c>
      <c r="M121" t="str">
        <v/>
      </c>
      <c r="N121" t="str">
        <f>IF(H121="","",IF(UPPER(SUBSTITUTE(SUBSTITUTE(SUBSTITUTE(SUBSTITUTE(H121," ",""),"-",""),".",""),"/",""))=UPPER(SUBSTITUTE(SUBSTITUTE(SUBSTITUTE(SUBSTITUTE(T121," ",""),"-",""),".",""),"/","")),"OK","DIFF"))</f>
        <v/>
      </c>
      <c r="O121" t="str">
        <f>IF(I121="","",IF(ABS(I121-U121)&lt;=0.01,"OK","DIFF"))</f>
        <v/>
      </c>
      <c r="P121" t="str">
        <f>IF(OR(N121="DIFF",O121="DIFF"),"YES",IF(AND(N121="OK",O121="OK"),"NO",""))</f>
        <v/>
      </c>
      <c r="Q121" t="str">
        <v/>
      </c>
      <c r="R121" t="str">
        <v/>
      </c>
      <c r="S121" t="str">
        <v/>
      </c>
      <c r="T121" t="str">
        <v>J7405A565</v>
      </c>
      <c r="U121">
        <v>25</v>
      </c>
      <c r="V121" t="str">
        <v/>
      </c>
      <c r="W121" t="str">
        <v/>
      </c>
      <c r="X121" t="str">
        <v/>
      </c>
      <c r="Y121" t="str">
        <v>J7405A565</v>
      </c>
      <c r="Z121">
        <v>25</v>
      </c>
      <c r="AA121" t="str">
        <v>high</v>
      </c>
      <c r="AC121" t="str">
        <v>AGREE</v>
      </c>
      <c r="AD121" t="str">
        <f>IF(OR(H121="",Y121=""),"",IF(UPPER(SUBSTITUTE(SUBSTITUTE(SUBSTITUTE(SUBSTITUTE(H121," ",""),"-",""),".",""),"/",""))=UPPER(SUBSTITUTE(SUBSTITUTE(SUBSTITUTE(SUBSTITUTE(Y121," ",""),"-",""),".",""),"/","")),"OK","DIFF"))</f>
        <v/>
      </c>
      <c r="AE121" t="str">
        <f>IF(OR(I121="",Z121=""),"",IF(ABS(I121-Z121)&lt;=0.01,"OK","DIFF"))</f>
        <v/>
      </c>
    </row>
    <row r="122">
      <c r="A122" t="str">
        <v>B15</v>
      </c>
      <c r="B122" t="str">
        <v>Random</v>
      </c>
      <c r="C122">
        <v>34</v>
      </c>
      <c r="D122" t="str">
        <v>PDF</v>
      </c>
      <c r="E122" t="str">
        <v>MARK</v>
      </c>
      <c r="F122">
        <v>1</v>
      </c>
      <c r="G122">
        <v>45</v>
      </c>
      <c r="H122" t="str">
        <v/>
      </c>
      <c r="I122" t="str">
        <v/>
      </c>
      <c r="J122" t="str">
        <v/>
      </c>
      <c r="K122" t="str">
        <v/>
      </c>
      <c r="L122" t="str">
        <v/>
      </c>
      <c r="M122" t="str">
        <v/>
      </c>
      <c r="N122" t="str">
        <f>IF(H122="","",IF(UPPER(SUBSTITUTE(SUBSTITUTE(SUBSTITUTE(SUBSTITUTE(H122," ",""),"-",""),".",""),"/",""))=UPPER(SUBSTITUTE(SUBSTITUTE(SUBSTITUTE(SUBSTITUTE(T122," ",""),"-",""),".",""),"/","")),"OK","DIFF"))</f>
        <v/>
      </c>
      <c r="O122" t="str">
        <f>IF(I122="","",IF(ABS(I122-U122)&lt;=0.01,"OK","DIFF"))</f>
        <v/>
      </c>
      <c r="P122" t="str">
        <f>IF(OR(N122="DIFF",O122="DIFF"),"YES",IF(AND(N122="OK",O122="OK"),"NO",""))</f>
        <v/>
      </c>
      <c r="Q122" t="str">
        <v/>
      </c>
      <c r="R122" t="str">
        <v/>
      </c>
      <c r="S122" t="str">
        <v/>
      </c>
      <c r="T122" t="str">
        <v>ECO EMBLEM</v>
      </c>
      <c r="U122">
        <v>45</v>
      </c>
      <c r="V122" t="str">
        <v/>
      </c>
      <c r="W122" t="str">
        <v/>
      </c>
      <c r="X122" t="str">
        <v/>
      </c>
      <c r="Y122" t="str">
        <v>ECO EMBLEM</v>
      </c>
      <c r="Z122">
        <v>45</v>
      </c>
      <c r="AA122" t="str">
        <v>high</v>
      </c>
      <c r="AB122" t="str">
        <v>The Part No column contains the text 'ECO EMBLEM' rather than a coded part number.</v>
      </c>
      <c r="AC122" t="str">
        <v>AGREE</v>
      </c>
      <c r="AD122" t="str">
        <f>IF(OR(H122="",Y122=""),"",IF(UPPER(SUBSTITUTE(SUBSTITUTE(SUBSTITUTE(SUBSTITUTE(H122," ",""),"-",""),".",""),"/",""))=UPPER(SUBSTITUTE(SUBSTITUTE(SUBSTITUTE(SUBSTITUTE(Y122," ",""),"-",""),".",""),"/","")),"OK","DIFF"))</f>
        <v/>
      </c>
      <c r="AE122" t="str">
        <f>IF(OR(I122="",Z122=""),"",IF(ABS(I122-Z122)&lt;=0.01,"OK","DIFF"))</f>
        <v/>
      </c>
    </row>
    <row r="123">
      <c r="A123" t="str">
        <v>B15</v>
      </c>
      <c r="B123" t="str">
        <v>Random</v>
      </c>
      <c r="C123">
        <v>35</v>
      </c>
      <c r="D123" t="str">
        <v>PDF</v>
      </c>
      <c r="E123" t="str">
        <v>GARNISH,FR FENDER</v>
      </c>
      <c r="F123">
        <v>1</v>
      </c>
      <c r="G123">
        <v>45</v>
      </c>
      <c r="H123" t="str">
        <v/>
      </c>
      <c r="I123" t="str">
        <v/>
      </c>
      <c r="J123" t="str">
        <v/>
      </c>
      <c r="K123" t="str">
        <v/>
      </c>
      <c r="L123" t="str">
        <v/>
      </c>
      <c r="M123" t="str">
        <v/>
      </c>
      <c r="N123" t="str">
        <f>IF(H123="","",IF(UPPER(SUBSTITUTE(SUBSTITUTE(SUBSTITUTE(SUBSTITUTE(H123," ",""),"-",""),".",""),"/",""))=UPPER(SUBSTITUTE(SUBSTITUTE(SUBSTITUTE(SUBSTITUTE(T123," ",""),"-",""),".",""),"/","")),"OK","DIFF"))</f>
        <v/>
      </c>
      <c r="O123" t="str">
        <f>IF(I123="","",IF(ABS(I123-U123)&lt;=0.01,"OK","DIFF"))</f>
        <v/>
      </c>
      <c r="P123" t="str">
        <f>IF(OR(N123="DIFF",O123="DIFF"),"YES",IF(AND(N123="OK",O123="OK"),"NO",""))</f>
        <v/>
      </c>
      <c r="Q123" t="str">
        <v/>
      </c>
      <c r="R123" t="str">
        <v/>
      </c>
      <c r="S123" t="str">
        <v/>
      </c>
      <c r="T123" t="str">
        <v>J7405A646</v>
      </c>
      <c r="U123">
        <v>45</v>
      </c>
      <c r="V123" t="str">
        <v/>
      </c>
      <c r="W123" t="str">
        <v/>
      </c>
      <c r="X123" t="str">
        <v/>
      </c>
      <c r="Y123" t="str">
        <v>J7405A646</v>
      </c>
      <c r="Z123">
        <v>45</v>
      </c>
      <c r="AA123" t="str">
        <v>high</v>
      </c>
      <c r="AC123" t="str">
        <v>AGREE</v>
      </c>
      <c r="AD123" t="str">
        <f>IF(OR(H123="",Y123=""),"",IF(UPPER(SUBSTITUTE(SUBSTITUTE(SUBSTITUTE(SUBSTITUTE(H123," ",""),"-",""),".",""),"/",""))=UPPER(SUBSTITUTE(SUBSTITUTE(SUBSTITUTE(SUBSTITUTE(Y123," ",""),"-",""),".",""),"/","")),"OK","DIFF"))</f>
        <v/>
      </c>
      <c r="AE123" t="str">
        <f>IF(OR(I123="",Z123=""),"",IF(ABS(I123-Z123)&lt;=0.01,"OK","DIFF"))</f>
        <v/>
      </c>
    </row>
    <row r="124">
      <c r="A124" t="str">
        <v>B15</v>
      </c>
      <c r="B124" t="str">
        <v>Random</v>
      </c>
      <c r="C124">
        <v>36</v>
      </c>
      <c r="D124" t="str">
        <v>PDF</v>
      </c>
      <c r="E124" t="str">
        <v>*STRUT,FR SUSP</v>
      </c>
      <c r="F124">
        <v>1</v>
      </c>
      <c r="G124">
        <v>205</v>
      </c>
      <c r="H124" t="str">
        <v/>
      </c>
      <c r="I124" t="str">
        <v/>
      </c>
      <c r="J124" t="str">
        <v/>
      </c>
      <c r="K124" t="str">
        <v/>
      </c>
      <c r="L124" t="str">
        <v/>
      </c>
      <c r="M124" t="str">
        <v/>
      </c>
      <c r="N124" t="str">
        <f>IF(H124="","",IF(UPPER(SUBSTITUTE(SUBSTITUTE(SUBSTITUTE(SUBSTITUTE(H124," ",""),"-",""),".",""),"/",""))=UPPER(SUBSTITUTE(SUBSTITUTE(SUBSTITUTE(SUBSTITUTE(T124," ",""),"-",""),".",""),"/","")),"OK","DIFF"))</f>
        <v/>
      </c>
      <c r="O124" t="str">
        <f>IF(I124="","",IF(ABS(I124-U124)&lt;=0.01,"OK","DIFF"))</f>
        <v/>
      </c>
      <c r="P124" t="str">
        <f>IF(OR(N124="DIFF",O124="DIFF"),"YES",IF(AND(N124="OK",O124="OK"),"NO",""))</f>
        <v/>
      </c>
      <c r="Q124" t="str">
        <v/>
      </c>
      <c r="R124" t="str">
        <v/>
      </c>
      <c r="S124" t="str">
        <v/>
      </c>
      <c r="T124" t="str">
        <v>J4060A589</v>
      </c>
      <c r="U124">
        <v>205</v>
      </c>
      <c r="V124" t="str">
        <v/>
      </c>
      <c r="W124" t="str">
        <v/>
      </c>
      <c r="X124" t="str">
        <v/>
      </c>
      <c r="Y124" t="str">
        <v>J4060A589</v>
      </c>
      <c r="Z124">
        <v>205</v>
      </c>
      <c r="AA124" t="str">
        <v>high</v>
      </c>
      <c r="AC124" t="str">
        <v>AGREE</v>
      </c>
      <c r="AD124" t="str">
        <f>IF(OR(H124="",Y124=""),"",IF(UPPER(SUBSTITUTE(SUBSTITUTE(SUBSTITUTE(SUBSTITUTE(H124," ",""),"-",""),".",""),"/",""))=UPPER(SUBSTITUTE(SUBSTITUTE(SUBSTITUTE(SUBSTITUTE(Y124," ",""),"-",""),".",""),"/","")),"OK","DIFF"))</f>
        <v/>
      </c>
      <c r="AE124" t="str">
        <f>IF(OR(I124="",Z124=""),"",IF(ABS(I124-Z124)&lt;=0.01,"OK","DIFF"))</f>
        <v/>
      </c>
    </row>
    <row r="125">
      <c r="A125" t="str">
        <v>B15</v>
      </c>
      <c r="B125" t="str">
        <v>Random</v>
      </c>
      <c r="C125">
        <v>37</v>
      </c>
      <c r="D125" t="str">
        <v>PDF</v>
      </c>
      <c r="E125" t="str">
        <v>KNUCKLE,LH</v>
      </c>
      <c r="F125">
        <v>1</v>
      </c>
      <c r="G125">
        <v>280</v>
      </c>
      <c r="H125" t="str">
        <v/>
      </c>
      <c r="I125" t="str">
        <v/>
      </c>
      <c r="J125" t="str">
        <v/>
      </c>
      <c r="K125" t="str">
        <v/>
      </c>
      <c r="L125" t="str">
        <v/>
      </c>
      <c r="M125" t="str">
        <v/>
      </c>
      <c r="N125" t="str">
        <f>IF(H125="","",IF(UPPER(SUBSTITUTE(SUBSTITUTE(SUBSTITUTE(SUBSTITUTE(H125," ",""),"-",""),".",""),"/",""))=UPPER(SUBSTITUTE(SUBSTITUTE(SUBSTITUTE(SUBSTITUTE(T125," ",""),"-",""),".",""),"/","")),"OK","DIFF"))</f>
        <v/>
      </c>
      <c r="O125" t="str">
        <f>IF(I125="","",IF(ABS(I125-U125)&lt;=0.01,"OK","DIFF"))</f>
        <v/>
      </c>
      <c r="P125" t="str">
        <f>IF(OR(N125="DIFF",O125="DIFF"),"YES",IF(AND(N125="OK",O125="OK"),"NO",""))</f>
        <v/>
      </c>
      <c r="Q125" t="str">
        <v/>
      </c>
      <c r="R125" t="str">
        <v/>
      </c>
      <c r="S125" t="str">
        <v/>
      </c>
      <c r="T125" t="str">
        <v>J3870A115</v>
      </c>
      <c r="U125">
        <v>280</v>
      </c>
      <c r="V125" t="str">
        <v/>
      </c>
      <c r="W125" t="str">
        <v/>
      </c>
      <c r="X125" t="str">
        <v/>
      </c>
      <c r="Y125" t="str">
        <v>J3870A115</v>
      </c>
      <c r="Z125">
        <v>280</v>
      </c>
      <c r="AA125" t="str">
        <v>high</v>
      </c>
      <c r="AC125" t="str">
        <v>AGREE</v>
      </c>
      <c r="AD125" t="str">
        <f>IF(OR(H125="",Y125=""),"",IF(UPPER(SUBSTITUTE(SUBSTITUTE(SUBSTITUTE(SUBSTITUTE(H125," ",""),"-",""),".",""),"/",""))=UPPER(SUBSTITUTE(SUBSTITUTE(SUBSTITUTE(SUBSTITUTE(Y125," ",""),"-",""),".",""),"/","")),"OK","DIFF"))</f>
        <v/>
      </c>
      <c r="AE125" t="str">
        <f>IF(OR(I125="",Z125=""),"",IF(ABS(I125-Z125)&lt;=0.01,"OK","DIFF"))</f>
        <v/>
      </c>
    </row>
    <row r="126">
      <c r="A126" t="str">
        <v>B15</v>
      </c>
      <c r="B126" t="str">
        <v>Random</v>
      </c>
      <c r="C126">
        <v>38</v>
      </c>
      <c r="D126" t="str">
        <v>PDF</v>
      </c>
      <c r="E126" t="str">
        <v>*BEARING,FR WHEEL HUB (J3885A023)</v>
      </c>
      <c r="F126">
        <v>1</v>
      </c>
      <c r="G126">
        <v>105</v>
      </c>
      <c r="H126" t="str">
        <v/>
      </c>
      <c r="I126" t="str">
        <v/>
      </c>
      <c r="J126" t="str">
        <v/>
      </c>
      <c r="K126" t="str">
        <v/>
      </c>
      <c r="L126" t="str">
        <v/>
      </c>
      <c r="M126" t="str">
        <v/>
      </c>
      <c r="N126" t="str">
        <f>IF(H126="","",IF(UPPER(SUBSTITUTE(SUBSTITUTE(SUBSTITUTE(SUBSTITUTE(H126," ",""),"-",""),".",""),"/",""))=UPPER(SUBSTITUTE(SUBSTITUTE(SUBSTITUTE(SUBSTITUTE(T126," ",""),"-",""),".",""),"/","")),"OK","DIFF"))</f>
        <v/>
      </c>
      <c r="O126" t="str">
        <f>IF(I126="","",IF(ABS(I126-U126)&lt;=0.01,"OK","DIFF"))</f>
        <v/>
      </c>
      <c r="P126" t="str">
        <f>IF(OR(N126="DIFF",O126="DIFF"),"YES",IF(AND(N126="OK",O126="OK"),"NO",""))</f>
        <v/>
      </c>
      <c r="Q126" t="str">
        <v/>
      </c>
      <c r="R126" t="str">
        <v/>
      </c>
      <c r="S126" t="str">
        <v/>
      </c>
      <c r="T126" t="str">
        <v>J3885A039</v>
      </c>
      <c r="U126">
        <v>105</v>
      </c>
      <c r="V126" t="str">
        <v/>
      </c>
      <c r="W126" t="str">
        <v/>
      </c>
      <c r="X126" t="str">
        <v/>
      </c>
      <c r="Y126" t="str">
        <v>J3885A039</v>
      </c>
      <c r="Z126">
        <v>105</v>
      </c>
      <c r="AA126" t="str">
        <v>high</v>
      </c>
      <c r="AB126" t="str">
        <v>Description references J3885A023 in brackets. The Part No column reads J3885A039.</v>
      </c>
      <c r="AC126" t="str">
        <v>AGREE</v>
      </c>
      <c r="AD126" t="str">
        <f>IF(OR(H126="",Y126=""),"",IF(UPPER(SUBSTITUTE(SUBSTITUTE(SUBSTITUTE(SUBSTITUTE(H126," ",""),"-",""),".",""),"/",""))=UPPER(SUBSTITUTE(SUBSTITUTE(SUBSTITUTE(SUBSTITUTE(Y126," ",""),"-",""),".",""),"/","")),"OK","DIFF"))</f>
        <v/>
      </c>
      <c r="AE126" t="str">
        <f>IF(OR(I126="",Z126=""),"",IF(ABS(I126-Z126)&lt;=0.01,"OK","DIFF"))</f>
        <v/>
      </c>
    </row>
    <row r="127">
      <c r="A127" t="str">
        <v>B15</v>
      </c>
      <c r="B127" t="str">
        <v>Random</v>
      </c>
      <c r="C127">
        <v>39</v>
      </c>
      <c r="D127" t="str">
        <v>PDF</v>
      </c>
      <c r="E127" t="str">
        <v>ARM ASSY,FR SUSP,LWR LH(*)</v>
      </c>
      <c r="F127">
        <v>1</v>
      </c>
      <c r="G127">
        <v>195</v>
      </c>
      <c r="H127" t="str">
        <v/>
      </c>
      <c r="I127" t="str">
        <v/>
      </c>
      <c r="J127" t="str">
        <v/>
      </c>
      <c r="K127" t="str">
        <v/>
      </c>
      <c r="L127" t="str">
        <v/>
      </c>
      <c r="M127" t="str">
        <v/>
      </c>
      <c r="N127" t="str">
        <f>IF(H127="","",IF(UPPER(SUBSTITUTE(SUBSTITUTE(SUBSTITUTE(SUBSTITUTE(H127," ",""),"-",""),".",""),"/",""))=UPPER(SUBSTITUTE(SUBSTITUTE(SUBSTITUTE(SUBSTITUTE(T127," ",""),"-",""),".",""),"/","")),"OK","DIFF"))</f>
        <v/>
      </c>
      <c r="O127" t="str">
        <f>IF(I127="","",IF(ABS(I127-U127)&lt;=0.01,"OK","DIFF"))</f>
        <v/>
      </c>
      <c r="P127" t="str">
        <f>IF(OR(N127="DIFF",O127="DIFF"),"YES",IF(AND(N127="OK",O127="OK"),"NO",""))</f>
        <v/>
      </c>
      <c r="Q127" t="str">
        <v/>
      </c>
      <c r="R127" t="str">
        <v/>
      </c>
      <c r="S127" t="str">
        <v/>
      </c>
      <c r="T127" t="str">
        <v>J4013A309</v>
      </c>
      <c r="U127">
        <v>195</v>
      </c>
      <c r="V127" t="str">
        <v/>
      </c>
      <c r="W127" t="str">
        <v/>
      </c>
      <c r="X127" t="str">
        <v/>
      </c>
      <c r="Y127" t="str">
        <v>J4013A309</v>
      </c>
      <c r="Z127">
        <v>195</v>
      </c>
      <c r="AA127" t="str">
        <v>high</v>
      </c>
      <c r="AC127" t="str">
        <v>AGREE</v>
      </c>
      <c r="AD127" t="str">
        <f>IF(OR(H127="",Y127=""),"",IF(UPPER(SUBSTITUTE(SUBSTITUTE(SUBSTITUTE(SUBSTITUTE(H127," ",""),"-",""),".",""),"/",""))=UPPER(SUBSTITUTE(SUBSTITUTE(SUBSTITUTE(SUBSTITUTE(Y127," ",""),"-",""),".",""),"/","")),"OK","DIFF"))</f>
        <v/>
      </c>
      <c r="AE127" t="str">
        <f>IF(OR(I127="",Z127=""),"",IF(ABS(I127-Z127)&lt;=0.01,"OK","DIFF"))</f>
        <v/>
      </c>
    </row>
    <row r="128">
      <c r="A128" t="str">
        <v>B15</v>
      </c>
      <c r="B128" t="str">
        <v>Random</v>
      </c>
      <c r="C128">
        <v>40</v>
      </c>
      <c r="D128" t="str">
        <v>PDF</v>
      </c>
      <c r="E128" t="str">
        <v>LAMP ASSY,FOG,FR</v>
      </c>
      <c r="F128">
        <v>1</v>
      </c>
      <c r="G128">
        <v>235</v>
      </c>
      <c r="H128" t="str">
        <v/>
      </c>
      <c r="I128" t="str">
        <v/>
      </c>
      <c r="J128" t="str">
        <v/>
      </c>
      <c r="K128" t="str">
        <v/>
      </c>
      <c r="L128" t="str">
        <v/>
      </c>
      <c r="M128" t="str">
        <v/>
      </c>
      <c r="N128" t="str">
        <f>IF(H128="","",IF(UPPER(SUBSTITUTE(SUBSTITUTE(SUBSTITUTE(SUBSTITUTE(H128," ",""),"-",""),".",""),"/",""))=UPPER(SUBSTITUTE(SUBSTITUTE(SUBSTITUTE(SUBSTITUTE(T128," ",""),"-",""),".",""),"/","")),"OK","DIFF"))</f>
        <v/>
      </c>
      <c r="O128" t="str">
        <f>IF(I128="","",IF(ABS(I128-U128)&lt;=0.01,"OK","DIFF"))</f>
        <v/>
      </c>
      <c r="P128" t="str">
        <f>IF(OR(N128="DIFF",O128="DIFF"),"YES",IF(AND(N128="OK",O128="OK"),"NO",""))</f>
        <v/>
      </c>
      <c r="Q128" t="str">
        <v/>
      </c>
      <c r="R128" t="str">
        <v/>
      </c>
      <c r="S128" t="str">
        <v/>
      </c>
      <c r="T128" t="str">
        <v>J8321A545</v>
      </c>
      <c r="U128">
        <v>235</v>
      </c>
      <c r="V128" t="str">
        <v/>
      </c>
      <c r="W128" t="str">
        <v/>
      </c>
      <c r="X128" t="str">
        <v/>
      </c>
      <c r="Y128" t="str">
        <v>J8321A545</v>
      </c>
      <c r="Z128">
        <v>235</v>
      </c>
      <c r="AA128" t="str">
        <v>high</v>
      </c>
      <c r="AC128" t="str">
        <v>AGREE</v>
      </c>
      <c r="AD128" t="str">
        <f>IF(OR(H128="",Y128=""),"",IF(UPPER(SUBSTITUTE(SUBSTITUTE(SUBSTITUTE(SUBSTITUTE(H128," ",""),"-",""),".",""),"/",""))=UPPER(SUBSTITUTE(SUBSTITUTE(SUBSTITUTE(SUBSTITUTE(Y128," ",""),"-",""),".",""),"/","")),"OK","DIFF"))</f>
        <v/>
      </c>
      <c r="AE128" t="str">
        <f>IF(OR(I128="",Z128=""),"",IF(ABS(I128-Z128)&lt;=0.01,"OK","DIFF"))</f>
        <v/>
      </c>
    </row>
    <row r="129">
      <c r="A129" t="str">
        <v>B15</v>
      </c>
      <c r="B129" t="str">
        <v>Random</v>
      </c>
      <c r="C129">
        <v>41</v>
      </c>
      <c r="D129" t="str">
        <v>PDF</v>
      </c>
      <c r="E129" t="str">
        <v>GARNISH,FR BUMPER,LH(*)</v>
      </c>
      <c r="F129">
        <v>1</v>
      </c>
      <c r="G129">
        <v>95</v>
      </c>
      <c r="H129" t="str">
        <v/>
      </c>
      <c r="I129" t="str">
        <v/>
      </c>
      <c r="J129" t="str">
        <v/>
      </c>
      <c r="K129" t="str">
        <v/>
      </c>
      <c r="L129" t="str">
        <v/>
      </c>
      <c r="M129" t="str">
        <v/>
      </c>
      <c r="N129" t="str">
        <f>IF(H129="","",IF(UPPER(SUBSTITUTE(SUBSTITUTE(SUBSTITUTE(SUBSTITUTE(H129," ",""),"-",""),".",""),"/",""))=UPPER(SUBSTITUTE(SUBSTITUTE(SUBSTITUTE(SUBSTITUTE(T129," ",""),"-",""),".",""),"/","")),"OK","DIFF"))</f>
        <v/>
      </c>
      <c r="O129" t="str">
        <f>IF(I129="","",IF(ABS(I129-U129)&lt;=0.01,"OK","DIFF"))</f>
        <v/>
      </c>
      <c r="P129" t="str">
        <f>IF(OR(N129="DIFF",O129="DIFF"),"YES",IF(AND(N129="OK",O129="OK"),"NO",""))</f>
        <v/>
      </c>
      <c r="Q129" t="str">
        <v/>
      </c>
      <c r="R129" t="str">
        <v/>
      </c>
      <c r="S129" t="str">
        <v/>
      </c>
      <c r="T129" t="str">
        <v>J6402A273</v>
      </c>
      <c r="U129">
        <v>95</v>
      </c>
      <c r="V129" t="str">
        <v/>
      </c>
      <c r="W129" t="str">
        <v/>
      </c>
      <c r="X129" t="str">
        <v/>
      </c>
      <c r="Y129" t="str">
        <v>J6402A273</v>
      </c>
      <c r="Z129">
        <v>95</v>
      </c>
      <c r="AA129" t="str">
        <v>high</v>
      </c>
      <c r="AC129" t="str">
        <v>AGREE</v>
      </c>
      <c r="AD129" t="str">
        <f>IF(OR(H129="",Y129=""),"",IF(UPPER(SUBSTITUTE(SUBSTITUTE(SUBSTITUTE(SUBSTITUTE(H129," ",""),"-",""),".",""),"/",""))=UPPER(SUBSTITUTE(SUBSTITUTE(SUBSTITUTE(SUBSTITUTE(Y129," ",""),"-",""),".",""),"/","")),"OK","DIFF"))</f>
        <v/>
      </c>
      <c r="AE129" t="str">
        <f>IF(OR(I129="",Z129=""),"",IF(ABS(I129-Z129)&lt;=0.01,"OK","DIFF"))</f>
        <v/>
      </c>
    </row>
    <row r="130">
      <c r="A130" t="str">
        <v>B15</v>
      </c>
      <c r="B130" t="str">
        <v>Random</v>
      </c>
      <c r="C130">
        <v>42</v>
      </c>
      <c r="D130" t="str">
        <v>PDF</v>
      </c>
      <c r="E130" t="str">
        <v>HOSE,RADIATOR,LWR(*)</v>
      </c>
      <c r="F130">
        <v>1</v>
      </c>
      <c r="G130">
        <v>25</v>
      </c>
      <c r="H130" t="str">
        <v/>
      </c>
      <c r="I130" t="str">
        <v/>
      </c>
      <c r="J130" t="str">
        <v/>
      </c>
      <c r="K130" t="str">
        <v/>
      </c>
      <c r="L130" t="str">
        <v/>
      </c>
      <c r="M130" t="str">
        <v/>
      </c>
      <c r="N130" t="str">
        <f>IF(H130="","",IF(UPPER(SUBSTITUTE(SUBSTITUTE(SUBSTITUTE(SUBSTITUTE(H130," ",""),"-",""),".",""),"/",""))=UPPER(SUBSTITUTE(SUBSTITUTE(SUBSTITUTE(SUBSTITUTE(T130," ",""),"-",""),".",""),"/","")),"OK","DIFF"))</f>
        <v/>
      </c>
      <c r="O130" t="str">
        <f>IF(I130="","",IF(ABS(I130-U130)&lt;=0.01,"OK","DIFF"))</f>
        <v/>
      </c>
      <c r="P130" t="str">
        <f>IF(OR(N130="DIFF",O130="DIFF"),"YES",IF(AND(N130="OK",O130="OK"),"NO",""))</f>
        <v/>
      </c>
      <c r="Q130" t="str">
        <v/>
      </c>
      <c r="R130" t="str">
        <v/>
      </c>
      <c r="S130" t="str">
        <v/>
      </c>
      <c r="T130" t="str">
        <v>J1370A424</v>
      </c>
      <c r="U130">
        <v>25</v>
      </c>
      <c r="V130" t="str">
        <v/>
      </c>
      <c r="W130" t="str">
        <v/>
      </c>
      <c r="X130" t="str">
        <v/>
      </c>
      <c r="Y130" t="str">
        <v>J1370A424</v>
      </c>
      <c r="Z130">
        <v>25</v>
      </c>
      <c r="AA130" t="str">
        <v>high</v>
      </c>
      <c r="AC130" t="str">
        <v>AGREE</v>
      </c>
      <c r="AD130" t="str">
        <f>IF(OR(H130="",Y130=""),"",IF(UPPER(SUBSTITUTE(SUBSTITUTE(SUBSTITUTE(SUBSTITUTE(H130," ",""),"-",""),".",""),"/",""))=UPPER(SUBSTITUTE(SUBSTITUTE(SUBSTITUTE(SUBSTITUTE(Y130," ",""),"-",""),".",""),"/","")),"OK","DIFF"))</f>
        <v/>
      </c>
      <c r="AE130" t="str">
        <f>IF(OR(I130="",Z130=""),"",IF(ABS(I130-Z130)&lt;=0.01,"OK","DIFF"))</f>
        <v/>
      </c>
    </row>
    <row r="131">
      <c r="A131" t="str">
        <v>B16</v>
      </c>
      <c r="B131" t="str">
        <v>Random</v>
      </c>
      <c r="C131">
        <v>1</v>
      </c>
      <c r="D131" t="str">
        <v>PDF</v>
      </c>
      <c r="E131" t="str">
        <v>FRT BUMPER</v>
      </c>
      <c r="F131">
        <v>1</v>
      </c>
      <c r="G131">
        <v>1900</v>
      </c>
      <c r="H131" t="str">
        <v/>
      </c>
      <c r="I131" t="str">
        <v/>
      </c>
      <c r="J131" t="str">
        <v/>
      </c>
      <c r="K131" t="str">
        <v/>
      </c>
      <c r="L131" t="str">
        <v/>
      </c>
      <c r="M131" t="str">
        <v/>
      </c>
      <c r="N131" t="str">
        <f>IF(H131="","",IF(UPPER(SUBSTITUTE(SUBSTITUTE(SUBSTITUTE(SUBSTITUTE(H131," ",""),"-",""),".",""),"/",""))=UPPER(SUBSTITUTE(SUBSTITUTE(SUBSTITUTE(SUBSTITUTE(T131," ",""),"-",""),".",""),"/","")),"OK","DIFF"))</f>
        <v/>
      </c>
      <c r="O131" t="str">
        <f>IF(I131="","",IF(ABS(I131-U131)&lt;=0.01,"OK","DIFF"))</f>
        <v/>
      </c>
      <c r="P131" t="str">
        <f>IF(OR(N131="DIFF",O131="DIFF"),"YES",IF(AND(N131="OK",O131="OK"),"NO",""))</f>
        <v/>
      </c>
      <c r="Q131" t="str">
        <v/>
      </c>
      <c r="R131" t="str">
        <v/>
      </c>
      <c r="S131" t="str">
        <v/>
      </c>
      <c r="T131" t="str">
        <v>5E0807221AA</v>
      </c>
      <c r="U131">
        <v>1900</v>
      </c>
      <c r="V131" t="str">
        <v/>
      </c>
      <c r="W131" t="str">
        <v/>
      </c>
      <c r="X131" t="str">
        <v/>
      </c>
      <c r="Y131" t="str">
        <v>5E0807221AA</v>
      </c>
      <c r="Z131">
        <v>1900</v>
      </c>
      <c r="AA131" t="str">
        <v>high</v>
      </c>
      <c r="AC131" t="str">
        <v>AGREE</v>
      </c>
      <c r="AD131" t="str">
        <f>IF(OR(H131="",Y131=""),"",IF(UPPER(SUBSTITUTE(SUBSTITUTE(SUBSTITUTE(SUBSTITUTE(H131," ",""),"-",""),".",""),"/",""))=UPPER(SUBSTITUTE(SUBSTITUTE(SUBSTITUTE(SUBSTITUTE(Y131," ",""),"-",""),".",""),"/","")),"OK","DIFF"))</f>
        <v/>
      </c>
      <c r="AE131" t="str">
        <f>IF(OR(I131="",Z131=""),"",IF(ABS(I131-Z131)&lt;=0.01,"OK","DIFF"))</f>
        <v/>
      </c>
    </row>
    <row r="132">
      <c r="A132" t="str">
        <v>B16</v>
      </c>
      <c r="B132" t="str">
        <v>Random</v>
      </c>
      <c r="C132">
        <v>2</v>
      </c>
      <c r="D132" t="str">
        <v>PDF</v>
      </c>
      <c r="E132" t="str">
        <v>FRONT BUMPER SIDE GRILLE LH</v>
      </c>
      <c r="F132">
        <v>1</v>
      </c>
      <c r="G132">
        <v>125</v>
      </c>
      <c r="H132" t="str">
        <v/>
      </c>
      <c r="I132" t="str">
        <v/>
      </c>
      <c r="J132" t="str">
        <v/>
      </c>
      <c r="K132" t="str">
        <v/>
      </c>
      <c r="L132" t="str">
        <v/>
      </c>
      <c r="M132" t="str">
        <v/>
      </c>
      <c r="N132" t="str">
        <f>IF(H132="","",IF(UPPER(SUBSTITUTE(SUBSTITUTE(SUBSTITUTE(SUBSTITUTE(H132," ",""),"-",""),".",""),"/",""))=UPPER(SUBSTITUTE(SUBSTITUTE(SUBSTITUTE(SUBSTITUTE(T132," ",""),"-",""),".",""),"/","")),"OK","DIFF"))</f>
        <v/>
      </c>
      <c r="O132" t="str">
        <f>IF(I132="","",IF(ABS(I132-U132)&lt;=0.01,"OK","DIFF"))</f>
        <v/>
      </c>
      <c r="P132" t="str">
        <f>IF(OR(N132="DIFF",O132="DIFF"),"YES",IF(AND(N132="OK",O132="OK"),"NO",""))</f>
        <v/>
      </c>
      <c r="Q132" t="str">
        <v/>
      </c>
      <c r="R132" t="str">
        <v/>
      </c>
      <c r="S132" t="str">
        <v/>
      </c>
      <c r="T132" t="str">
        <v>5E0807681H 9B9</v>
      </c>
      <c r="U132">
        <v>125</v>
      </c>
      <c r="V132" t="str">
        <v/>
      </c>
      <c r="W132" t="str">
        <v/>
      </c>
      <c r="X132" t="str">
        <v/>
      </c>
      <c r="Y132" t="str">
        <v>5E0807681H 9B9</v>
      </c>
      <c r="Z132">
        <v>125</v>
      </c>
      <c r="AA132" t="str">
        <v>high</v>
      </c>
      <c r="AC132" t="str">
        <v>AGREE</v>
      </c>
      <c r="AD132" t="str">
        <f>IF(OR(H132="",Y132=""),"",IF(UPPER(SUBSTITUTE(SUBSTITUTE(SUBSTITUTE(SUBSTITUTE(H132," ",""),"-",""),".",""),"/",""))=UPPER(SUBSTITUTE(SUBSTITUTE(SUBSTITUTE(SUBSTITUTE(Y132," ",""),"-",""),".",""),"/","")),"OK","DIFF"))</f>
        <v/>
      </c>
      <c r="AE132" t="str">
        <f>IF(OR(I132="",Z132=""),"",IF(ABS(I132-Z132)&lt;=0.01,"OK","DIFF"))</f>
        <v/>
      </c>
    </row>
    <row r="133">
      <c r="A133" t="str">
        <v>B16</v>
      </c>
      <c r="B133" t="str">
        <v>Random</v>
      </c>
      <c r="C133">
        <v>3</v>
      </c>
      <c r="D133" t="str">
        <v>PDF</v>
      </c>
      <c r="E133" t="str">
        <v>FRT BUMPER GRILLE TRIM LH</v>
      </c>
      <c r="F133">
        <v>1</v>
      </c>
      <c r="G133">
        <v>195</v>
      </c>
      <c r="H133" t="str">
        <v/>
      </c>
      <c r="I133" t="str">
        <v/>
      </c>
      <c r="J133" t="str">
        <v/>
      </c>
      <c r="K133" t="str">
        <v/>
      </c>
      <c r="L133" t="str">
        <v/>
      </c>
      <c r="M133" t="str">
        <v/>
      </c>
      <c r="N133" t="str">
        <f>IF(H133="","",IF(UPPER(SUBSTITUTE(SUBSTITUTE(SUBSTITUTE(SUBSTITUTE(H133," ",""),"-",""),".",""),"/",""))=UPPER(SUBSTITUTE(SUBSTITUTE(SUBSTITUTE(SUBSTITUTE(T133," ",""),"-",""),".",""),"/","")),"OK","DIFF"))</f>
        <v/>
      </c>
      <c r="O133" t="str">
        <f>IF(I133="","",IF(ABS(I133-U133)&lt;=0.01,"OK","DIFF"))</f>
        <v/>
      </c>
      <c r="P133" t="str">
        <f>IF(OR(N133="DIFF",O133="DIFF"),"YES",IF(AND(N133="OK",O133="OK"),"NO",""))</f>
        <v/>
      </c>
      <c r="Q133" t="str">
        <v/>
      </c>
      <c r="R133" t="str">
        <v/>
      </c>
      <c r="S133" t="str">
        <v/>
      </c>
      <c r="T133" t="str">
        <v>5E0853793 041</v>
      </c>
      <c r="U133">
        <v>195</v>
      </c>
      <c r="V133" t="str">
        <v/>
      </c>
      <c r="W133" t="str">
        <v/>
      </c>
      <c r="X133" t="str">
        <v/>
      </c>
      <c r="Y133" t="str">
        <v>5E0853793 041</v>
      </c>
      <c r="Z133">
        <v>195</v>
      </c>
      <c r="AA133" t="str">
        <v>high</v>
      </c>
      <c r="AC133" t="str">
        <v>AGREE</v>
      </c>
      <c r="AD133" t="str">
        <f>IF(OR(H133="",Y133=""),"",IF(UPPER(SUBSTITUTE(SUBSTITUTE(SUBSTITUTE(SUBSTITUTE(H133," ",""),"-",""),".",""),"/",""))=UPPER(SUBSTITUTE(SUBSTITUTE(SUBSTITUTE(SUBSTITUTE(Y133," ",""),"-",""),".",""),"/","")),"OK","DIFF"))</f>
        <v/>
      </c>
      <c r="AE133" t="str">
        <f>IF(OR(I133="",Z133=""),"",IF(ABS(I133-Z133)&lt;=0.01,"OK","DIFF"))</f>
        <v/>
      </c>
    </row>
    <row r="134">
      <c r="A134" t="str">
        <v>B16</v>
      </c>
      <c r="B134" t="str">
        <v>Random</v>
      </c>
      <c r="C134">
        <v>4</v>
      </c>
      <c r="D134" t="str">
        <v>PDF</v>
      </c>
      <c r="E134" t="str">
        <v>SENSOR CORNER LH</v>
      </c>
      <c r="F134">
        <v>1</v>
      </c>
      <c r="G134">
        <v>195</v>
      </c>
      <c r="H134" t="str">
        <v/>
      </c>
      <c r="I134" t="str">
        <v/>
      </c>
      <c r="J134" t="str">
        <v/>
      </c>
      <c r="K134" t="str">
        <v/>
      </c>
      <c r="L134" t="str">
        <v/>
      </c>
      <c r="M134" t="str">
        <v/>
      </c>
      <c r="N134" t="str">
        <f>IF(H134="","",IF(UPPER(SUBSTITUTE(SUBSTITUTE(SUBSTITUTE(SUBSTITUTE(H134," ",""),"-",""),".",""),"/",""))=UPPER(SUBSTITUTE(SUBSTITUTE(SUBSTITUTE(SUBSTITUTE(T134," ",""),"-",""),".",""),"/","")),"OK","DIFF"))</f>
        <v/>
      </c>
      <c r="O134" t="str">
        <f>IF(I134="","",IF(ABS(I134-U134)&lt;=0.01,"OK","DIFF"))</f>
        <v/>
      </c>
      <c r="P134" t="str">
        <f>IF(OR(N134="DIFF",O134="DIFF"),"YES",IF(AND(N134="OK",O134="OK"),"NO",""))</f>
        <v/>
      </c>
      <c r="Q134" t="str">
        <v/>
      </c>
      <c r="R134" t="str">
        <v>I/O/Q among digits</v>
      </c>
      <c r="S134" t="str">
        <v/>
      </c>
      <c r="T134" t="str">
        <v>5Q0919275C GRU</v>
      </c>
      <c r="U134">
        <v>195</v>
      </c>
      <c r="V134" t="str">
        <v/>
      </c>
      <c r="W134" t="str">
        <v/>
      </c>
      <c r="X134" t="str">
        <v/>
      </c>
      <c r="Y134" t="str">
        <v>5Q0919275C GRU</v>
      </c>
      <c r="Z134">
        <v>195</v>
      </c>
      <c r="AA134" t="str">
        <v>high</v>
      </c>
      <c r="AC134" t="str">
        <v>AGREE</v>
      </c>
      <c r="AD134" t="str">
        <f>IF(OR(H134="",Y134=""),"",IF(UPPER(SUBSTITUTE(SUBSTITUTE(SUBSTITUTE(SUBSTITUTE(H134," ",""),"-",""),".",""),"/",""))=UPPER(SUBSTITUTE(SUBSTITUTE(SUBSTITUTE(SUBSTITUTE(Y134," ",""),"-",""),".",""),"/","")),"OK","DIFF"))</f>
        <v/>
      </c>
      <c r="AE134" t="str">
        <f>IF(OR(I134="",Z134=""),"",IF(ABS(I134-Z134)&lt;=0.01,"OK","DIFF"))</f>
        <v/>
      </c>
    </row>
    <row r="135">
      <c r="A135" t="str">
        <v>B16</v>
      </c>
      <c r="B135" t="str">
        <v>Random</v>
      </c>
      <c r="C135">
        <v>5</v>
      </c>
      <c r="D135" t="str">
        <v>PDF</v>
      </c>
      <c r="E135" t="str">
        <v>FRT FENDER LH</v>
      </c>
      <c r="F135">
        <v>1</v>
      </c>
      <c r="G135">
        <v>1100</v>
      </c>
      <c r="H135" t="str">
        <v/>
      </c>
      <c r="I135" t="str">
        <v/>
      </c>
      <c r="J135" t="str">
        <v/>
      </c>
      <c r="K135" t="str">
        <v/>
      </c>
      <c r="L135" t="str">
        <v/>
      </c>
      <c r="M135" t="str">
        <v/>
      </c>
      <c r="N135" t="str">
        <f>IF(H135="","",IF(UPPER(SUBSTITUTE(SUBSTITUTE(SUBSTITUTE(SUBSTITUTE(H135," ",""),"-",""),".",""),"/",""))=UPPER(SUBSTITUTE(SUBSTITUTE(SUBSTITUTE(SUBSTITUTE(T135," ",""),"-",""),".",""),"/","")),"OK","DIFF"))</f>
        <v/>
      </c>
      <c r="O135" t="str">
        <f>IF(I135="","",IF(ABS(I135-U135)&lt;=0.01,"OK","DIFF"))</f>
        <v/>
      </c>
      <c r="P135" t="str">
        <f>IF(OR(N135="DIFF",O135="DIFF"),"YES",IF(AND(N135="OK",O135="OK"),"NO",""))</f>
        <v/>
      </c>
      <c r="Q135" t="str">
        <v/>
      </c>
      <c r="R135" t="str">
        <v/>
      </c>
      <c r="S135" t="str">
        <v/>
      </c>
      <c r="T135" t="str">
        <v>5E0821105C</v>
      </c>
      <c r="U135">
        <v>1100</v>
      </c>
      <c r="V135" t="str">
        <v/>
      </c>
      <c r="W135" t="str">
        <v/>
      </c>
      <c r="X135" t="str">
        <v/>
      </c>
      <c r="Y135" t="str">
        <v>5E0821105C</v>
      </c>
      <c r="Z135">
        <v>1100</v>
      </c>
      <c r="AA135" t="str">
        <v>high</v>
      </c>
      <c r="AC135" t="str">
        <v>AGREE</v>
      </c>
      <c r="AD135" t="str">
        <f>IF(OR(H135="",Y135=""),"",IF(UPPER(SUBSTITUTE(SUBSTITUTE(SUBSTITUTE(SUBSTITUTE(H135," ",""),"-",""),".",""),"/",""))=UPPER(SUBSTITUTE(SUBSTITUTE(SUBSTITUTE(SUBSTITUTE(Y135," ",""),"-",""),".",""),"/","")),"OK","DIFF"))</f>
        <v/>
      </c>
      <c r="AE135" t="str">
        <f>IF(OR(I135="",Z135=""),"",IF(ABS(I135-Z135)&lt;=0.01,"OK","DIFF"))</f>
        <v/>
      </c>
    </row>
    <row r="136">
      <c r="A136" t="str">
        <v>B16</v>
      </c>
      <c r="B136" t="str">
        <v>Random</v>
      </c>
      <c r="C136">
        <v>6</v>
      </c>
      <c r="D136" t="str">
        <v>PDF</v>
      </c>
      <c r="E136" t="str">
        <v>FRT FENDER COWLING LH</v>
      </c>
      <c r="F136">
        <v>1</v>
      </c>
      <c r="G136">
        <v>275</v>
      </c>
      <c r="H136" t="str">
        <v/>
      </c>
      <c r="I136" t="str">
        <v/>
      </c>
      <c r="J136" t="str">
        <v/>
      </c>
      <c r="K136" t="str">
        <v/>
      </c>
      <c r="L136" t="str">
        <v/>
      </c>
      <c r="M136" t="str">
        <v/>
      </c>
      <c r="N136" t="str">
        <f>IF(H136="","",IF(UPPER(SUBSTITUTE(SUBSTITUTE(SUBSTITUTE(SUBSTITUTE(H136," ",""),"-",""),".",""),"/",""))=UPPER(SUBSTITUTE(SUBSTITUTE(SUBSTITUTE(SUBSTITUTE(T136," ",""),"-",""),".",""),"/","")),"OK","DIFF"))</f>
        <v/>
      </c>
      <c r="O136" t="str">
        <f>IF(I136="","",IF(ABS(I136-U136)&lt;=0.01,"OK","DIFF"))</f>
        <v/>
      </c>
      <c r="P136" t="str">
        <f>IF(OR(N136="DIFF",O136="DIFF"),"YES",IF(AND(N136="OK",O136="OK"),"NO",""))</f>
        <v/>
      </c>
      <c r="Q136" t="str">
        <v/>
      </c>
      <c r="R136" t="str">
        <v/>
      </c>
      <c r="S136" t="str">
        <v/>
      </c>
      <c r="T136" t="str">
        <v>5E0809957K</v>
      </c>
      <c r="U136">
        <v>275</v>
      </c>
      <c r="V136" t="str">
        <v/>
      </c>
      <c r="W136" t="str">
        <v/>
      </c>
      <c r="X136" t="str">
        <v/>
      </c>
      <c r="Y136" t="str">
        <v>5E0809957K</v>
      </c>
      <c r="Z136">
        <v>275</v>
      </c>
      <c r="AA136" t="str">
        <v>high</v>
      </c>
      <c r="AC136" t="str">
        <v>AGREE</v>
      </c>
      <c r="AD136" t="str">
        <f>IF(OR(H136="",Y136=""),"",IF(UPPER(SUBSTITUTE(SUBSTITUTE(SUBSTITUTE(SUBSTITUTE(H136," ",""),"-",""),".",""),"/",""))=UPPER(SUBSTITUTE(SUBSTITUTE(SUBSTITUTE(SUBSTITUTE(Y136," ",""),"-",""),".",""),"/","")),"OK","DIFF"))</f>
        <v/>
      </c>
      <c r="AE136" t="str">
        <f>IF(OR(I136="",Z136=""),"",IF(ABS(I136-Z136)&lt;=0.01,"OK","DIFF"))</f>
        <v/>
      </c>
    </row>
    <row r="137">
      <c r="A137" t="str">
        <v>B16</v>
      </c>
      <c r="B137" t="str">
        <v>Random</v>
      </c>
      <c r="C137">
        <v>7</v>
      </c>
      <c r="D137" t="str">
        <v>PDF</v>
      </c>
      <c r="E137" t="str">
        <v>HEADLAMP LH</v>
      </c>
      <c r="F137">
        <v>1</v>
      </c>
      <c r="G137">
        <v>2100</v>
      </c>
      <c r="H137" t="str">
        <v/>
      </c>
      <c r="I137" t="str">
        <v/>
      </c>
      <c r="J137" t="str">
        <v/>
      </c>
      <c r="K137" t="str">
        <v/>
      </c>
      <c r="L137" t="str">
        <v/>
      </c>
      <c r="M137" t="str">
        <v/>
      </c>
      <c r="N137" t="str">
        <f>IF(H137="","",IF(UPPER(SUBSTITUTE(SUBSTITUTE(SUBSTITUTE(SUBSTITUTE(H137," ",""),"-",""),".",""),"/",""))=UPPER(SUBSTITUTE(SUBSTITUTE(SUBSTITUTE(SUBSTITUTE(T137," ",""),"-",""),".",""),"/","")),"OK","DIFF"))</f>
        <v/>
      </c>
      <c r="O137" t="str">
        <f>IF(I137="","",IF(ABS(I137-U137)&lt;=0.01,"OK","DIFF"))</f>
        <v/>
      </c>
      <c r="P137" t="str">
        <f>IF(OR(N137="DIFF",O137="DIFF"),"YES",IF(AND(N137="OK",O137="OK"),"NO",""))</f>
        <v/>
      </c>
      <c r="Q137" t="str">
        <v/>
      </c>
      <c r="R137" t="str">
        <v/>
      </c>
      <c r="S137" t="str">
        <v/>
      </c>
      <c r="T137" t="str">
        <v>5E2941015E</v>
      </c>
      <c r="U137">
        <v>2100</v>
      </c>
      <c r="V137" t="str">
        <v/>
      </c>
      <c r="W137" t="str">
        <v/>
      </c>
      <c r="X137" t="str">
        <v/>
      </c>
      <c r="Y137" t="str">
        <v>5E2941015E</v>
      </c>
      <c r="Z137">
        <v>2100</v>
      </c>
      <c r="AA137" t="str">
        <v>high</v>
      </c>
      <c r="AC137" t="str">
        <v>AGREE</v>
      </c>
      <c r="AD137" t="str">
        <f>IF(OR(H137="",Y137=""),"",IF(UPPER(SUBSTITUTE(SUBSTITUTE(SUBSTITUTE(SUBSTITUTE(H137," ",""),"-",""),".",""),"/",""))=UPPER(SUBSTITUTE(SUBSTITUTE(SUBSTITUTE(SUBSTITUTE(Y137," ",""),"-",""),".",""),"/","")),"OK","DIFF"))</f>
        <v/>
      </c>
      <c r="AE137" t="str">
        <f>IF(OR(I137="",Z137=""),"",IF(ABS(I137-Z137)&lt;=0.01,"OK","DIFF"))</f>
        <v/>
      </c>
    </row>
    <row r="138">
      <c r="A138" t="str">
        <v>B16</v>
      </c>
      <c r="B138" t="str">
        <v>Random</v>
      </c>
      <c r="C138">
        <v>8</v>
      </c>
      <c r="D138" t="str">
        <v>PDF</v>
      </c>
      <c r="E138" t="str">
        <v>FRT FENDER BKT LH</v>
      </c>
      <c r="F138">
        <v>1</v>
      </c>
      <c r="G138">
        <v>145</v>
      </c>
      <c r="H138" t="str">
        <v/>
      </c>
      <c r="I138" t="str">
        <v/>
      </c>
      <c r="J138" t="str">
        <v/>
      </c>
      <c r="K138" t="str">
        <v/>
      </c>
      <c r="L138" t="str">
        <v/>
      </c>
      <c r="M138" t="str">
        <v/>
      </c>
      <c r="N138" t="str">
        <f>IF(H138="","",IF(UPPER(SUBSTITUTE(SUBSTITUTE(SUBSTITUTE(SUBSTITUTE(H138," ",""),"-",""),".",""),"/",""))=UPPER(SUBSTITUTE(SUBSTITUTE(SUBSTITUTE(SUBSTITUTE(T138," ",""),"-",""),".",""),"/","")),"OK","DIFF"))</f>
        <v/>
      </c>
      <c r="O138" t="str">
        <f>IF(I138="","",IF(ABS(I138-U138)&lt;=0.01,"OK","DIFF"))</f>
        <v/>
      </c>
      <c r="P138" t="str">
        <f>IF(OR(N138="DIFF",O138="DIFF"),"YES",IF(AND(N138="OK",O138="OK"),"NO",""))</f>
        <v/>
      </c>
      <c r="Q138" t="str">
        <v/>
      </c>
      <c r="R138" t="str">
        <v/>
      </c>
      <c r="S138" t="str">
        <v/>
      </c>
      <c r="T138" t="str">
        <v>5E2821353</v>
      </c>
      <c r="U138">
        <v>145</v>
      </c>
      <c r="V138" t="str">
        <v/>
      </c>
      <c r="W138" t="str">
        <v/>
      </c>
      <c r="X138" t="str">
        <v/>
      </c>
      <c r="Y138" t="str">
        <v>5E2821353</v>
      </c>
      <c r="Z138">
        <v>145</v>
      </c>
      <c r="AA138" t="str">
        <v>high</v>
      </c>
      <c r="AC138" t="str">
        <v>AGREE</v>
      </c>
      <c r="AD138" t="str">
        <f>IF(OR(H138="",Y138=""),"",IF(UPPER(SUBSTITUTE(SUBSTITUTE(SUBSTITUTE(SUBSTITUTE(H138," ",""),"-",""),".",""),"/",""))=UPPER(SUBSTITUTE(SUBSTITUTE(SUBSTITUTE(SUBSTITUTE(Y138," ",""),"-",""),".",""),"/","")),"OK","DIFF"))</f>
        <v/>
      </c>
      <c r="AE138" t="str">
        <f>IF(OR(I138="",Z138=""),"",IF(ABS(I138-Z138)&lt;=0.01,"OK","DIFF"))</f>
        <v/>
      </c>
    </row>
    <row r="139">
      <c r="A139" t="str">
        <v>B17</v>
      </c>
      <c r="B139" t="str">
        <v>Random</v>
      </c>
      <c r="C139">
        <v>1</v>
      </c>
      <c r="D139" t="str">
        <v>PDF</v>
      </c>
      <c r="E139" t="str">
        <v>HEADLAMP LH (LED)</v>
      </c>
      <c r="F139">
        <v>1</v>
      </c>
      <c r="G139">
        <v>1780</v>
      </c>
      <c r="H139" t="str">
        <v/>
      </c>
      <c r="I139" t="str">
        <v/>
      </c>
      <c r="J139" t="str">
        <v/>
      </c>
      <c r="K139" t="str">
        <v/>
      </c>
      <c r="L139" t="str">
        <v/>
      </c>
      <c r="M139" t="str">
        <v/>
      </c>
      <c r="N139" t="str">
        <f>IF(H139="","",IF(UPPER(SUBSTITUTE(SUBSTITUTE(SUBSTITUTE(SUBSTITUTE(H139," ",""),"-",""),".",""),"/",""))=UPPER(SUBSTITUTE(SUBSTITUTE(SUBSTITUTE(SUBSTITUTE(T139," ",""),"-",""),".",""),"/","")),"OK","DIFF"))</f>
        <v/>
      </c>
      <c r="O139" t="str">
        <f>IF(I139="","",IF(ABS(I139-U139)&lt;=0.01,"OK","DIFF"))</f>
        <v/>
      </c>
      <c r="P139" t="str">
        <f>IF(OR(N139="DIFF",O139="DIFF"),"YES",IF(AND(N139="OK",O139="OK"),"NO",""))</f>
        <v/>
      </c>
      <c r="Q139" t="str">
        <v/>
      </c>
      <c r="R139" t="str">
        <v/>
      </c>
      <c r="S139" t="str">
        <v/>
      </c>
      <c r="T139" t="str">
        <v>GSKI-51-041A</v>
      </c>
      <c r="U139">
        <v>1780</v>
      </c>
      <c r="V139" t="str">
        <v/>
      </c>
      <c r="W139" t="str">
        <v/>
      </c>
      <c r="X139" t="str">
        <v/>
      </c>
      <c r="Y139" t="str">
        <v>GSK1-51-041A</v>
      </c>
      <c r="Z139">
        <v>1780</v>
      </c>
      <c r="AA139" t="str">
        <v>high</v>
      </c>
      <c r="AB139" t="str">
        <v>Pink highlighter mark crosses the part number but all characters remain legible. 'MZ 6 GL' printed below is a vehicle/model note, not part of the part number. Page 2 is a separate invoice (AR202508-09728 dated 23/08/2025, GRF5-51-075A PROTECTOR LH, qty 1, 50.00, subtotal 50.00). It is not listed as a missed line because it belongs to a different bill.</v>
      </c>
      <c r="AC139" t="str">
        <v>PN DIFFERS</v>
      </c>
      <c r="AD139" t="str">
        <f>IF(OR(H139="",Y139=""),"",IF(UPPER(SUBSTITUTE(SUBSTITUTE(SUBSTITUTE(SUBSTITUTE(H139," ",""),"-",""),".",""),"/",""))=UPPER(SUBSTITUTE(SUBSTITUTE(SUBSTITUTE(SUBSTITUTE(Y139," ",""),"-",""),".",""),"/","")),"OK","DIFF"))</f>
        <v/>
      </c>
      <c r="AE139" t="str">
        <f>IF(OR(I139="",Z139=""),"",IF(ABS(I139-Z139)&lt;=0.01,"OK","DIFF"))</f>
        <v/>
      </c>
    </row>
    <row r="140">
      <c r="A140" t="str">
        <v>B18</v>
      </c>
      <c r="B140" t="str">
        <v>Random</v>
      </c>
      <c r="C140">
        <v>1</v>
      </c>
      <c r="D140" t="str">
        <v>PDF</v>
      </c>
      <c r="E140" t="str">
        <v>BRACKET</v>
      </c>
      <c r="F140">
        <v>1</v>
      </c>
      <c r="G140">
        <v>70</v>
      </c>
      <c r="H140" t="str">
        <v/>
      </c>
      <c r="I140" t="str">
        <v/>
      </c>
      <c r="J140" t="str">
        <v/>
      </c>
      <c r="K140" t="str">
        <v/>
      </c>
      <c r="L140" t="str">
        <v/>
      </c>
      <c r="M140" t="str">
        <v/>
      </c>
      <c r="N140" t="str">
        <f>IF(H140="","",IF(UPPER(SUBSTITUTE(SUBSTITUTE(SUBSTITUTE(SUBSTITUTE(H140," ",""),"-",""),".",""),"/",""))=UPPER(SUBSTITUTE(SUBSTITUTE(SUBSTITUTE(SUBSTITUTE(T140," ",""),"-",""),".",""),"/","")),"OK","DIFF"))</f>
        <v/>
      </c>
      <c r="O140" t="str">
        <f>IF(I140="","",IF(ABS(I140-U140)&lt;=0.01,"OK","DIFF"))</f>
        <v/>
      </c>
      <c r="P140" t="str">
        <f>IF(OR(N140="DIFF",O140="DIFF"),"YES",IF(AND(N140="OK",O140="OK"),"NO",""))</f>
        <v/>
      </c>
      <c r="Q140" t="str">
        <v/>
      </c>
      <c r="R140" t="str">
        <v/>
      </c>
      <c r="S140" t="str">
        <v>yes</v>
      </c>
      <c r="T140" t="str">
        <v>1 MBA205 620 34 01</v>
      </c>
      <c r="U140">
        <v>70</v>
      </c>
      <c r="V140" t="str">
        <v/>
      </c>
      <c r="W140" t="str">
        <v/>
      </c>
      <c r="X140" t="str">
        <v/>
      </c>
      <c r="Y140" t="str">
        <v>MBA205 620 34 01</v>
      </c>
      <c r="Z140">
        <v>70</v>
      </c>
      <c r="AA140" t="str">
        <v>high</v>
      </c>
      <c r="AB140" t="str">
        <v>Printed as '1 MBA205 620 34 01' in the PART NO. column. The leading '1' appears to be the line or item sequence number and is excluded. A reviewer should confirm this. LOC 1E-7C.</v>
      </c>
      <c r="AC140" t="str">
        <v>PN DIFFERS</v>
      </c>
      <c r="AD140" t="str">
        <f>IF(OR(H140="",Y140=""),"",IF(UPPER(SUBSTITUTE(SUBSTITUTE(SUBSTITUTE(SUBSTITUTE(H140," ",""),"-",""),".",""),"/",""))=UPPER(SUBSTITUTE(SUBSTITUTE(SUBSTITUTE(SUBSTITUTE(Y140," ",""),"-",""),".",""),"/","")),"OK","DIFF"))</f>
        <v/>
      </c>
      <c r="AE140" t="str">
        <f>IF(OR(I140="",Z140=""),"",IF(ABS(I140-Z140)&lt;=0.01,"OK","DIFF"))</f>
        <v/>
      </c>
    </row>
    <row r="141">
      <c r="A141" t="str">
        <v>B19</v>
      </c>
      <c r="B141" t="str">
        <v>Random</v>
      </c>
      <c r="C141">
        <v>1</v>
      </c>
      <c r="D141" t="str">
        <v>PDF</v>
      </c>
      <c r="E141" t="str">
        <v>FRT BUMPER</v>
      </c>
      <c r="F141">
        <v>1</v>
      </c>
      <c r="G141">
        <v>300</v>
      </c>
      <c r="H141" t="str">
        <v/>
      </c>
      <c r="I141" t="str">
        <v/>
      </c>
      <c r="J141" t="str">
        <v/>
      </c>
      <c r="K141" t="str">
        <v/>
      </c>
      <c r="L141" t="str">
        <v/>
      </c>
      <c r="M141" t="str">
        <v/>
      </c>
      <c r="N141" t="str">
        <f>IF(H141="","",IF(UPPER(SUBSTITUTE(SUBSTITUTE(SUBSTITUTE(SUBSTITUTE(H141," ",""),"-",""),".",""),"/",""))=UPPER(SUBSTITUTE(SUBSTITUTE(SUBSTITUTE(SUBSTITUTE(T141," ",""),"-",""),".",""),"/","")),"OK","DIFF"))</f>
        <v/>
      </c>
      <c r="O141" t="str">
        <f>IF(I141="","",IF(ABS(I141-U141)&lt;=0.01,"OK","DIFF"))</f>
        <v/>
      </c>
      <c r="P141" t="str">
        <f>IF(OR(N141="DIFF",O141="DIFF"),"YES",IF(AND(N141="OK",O141="OK"),"NO",""))</f>
        <v/>
      </c>
      <c r="Q141" t="str">
        <v/>
      </c>
      <c r="R141" t="str">
        <v>PN differs by one look-alike char</v>
      </c>
      <c r="S141" t="str">
        <v/>
      </c>
      <c r="T141" t="str">
        <v>S57702-SJ000</v>
      </c>
      <c r="U141">
        <v>300</v>
      </c>
      <c r="V141" t="str">
        <v/>
      </c>
      <c r="W141" t="str">
        <v/>
      </c>
      <c r="X141" t="str">
        <v/>
      </c>
      <c r="Y141" t="str">
        <v>S57702-SJ000</v>
      </c>
      <c r="Z141">
        <v>300</v>
      </c>
      <c r="AA141" t="str">
        <v>medium</v>
      </c>
      <c r="AB141" t="str">
        <v>A handwritten tick or slash crosses the '57' after the 'S'. The digit '7' is partly obscured.</v>
      </c>
      <c r="AC141" t="str">
        <v>AGREE</v>
      </c>
      <c r="AD141" t="str">
        <f>IF(OR(H141="",Y141=""),"",IF(UPPER(SUBSTITUTE(SUBSTITUTE(SUBSTITUTE(SUBSTITUTE(H141," ",""),"-",""),".",""),"/",""))=UPPER(SUBSTITUTE(SUBSTITUTE(SUBSTITUTE(SUBSTITUTE(Y141," ",""),"-",""),".",""),"/","")),"OK","DIFF"))</f>
        <v/>
      </c>
      <c r="AE141" t="str">
        <f>IF(OR(I141="",Z141=""),"",IF(ABS(I141-Z141)&lt;=0.01,"OK","DIFF"))</f>
        <v/>
      </c>
    </row>
    <row r="142">
      <c r="A142" t="str">
        <v>B19</v>
      </c>
      <c r="B142" t="str">
        <v>Random</v>
      </c>
      <c r="C142">
        <v>2</v>
      </c>
      <c r="D142" t="str">
        <v>PDF</v>
      </c>
      <c r="E142" t="str">
        <v>ENERGY ABSORBER FRT BUMPER</v>
      </c>
      <c r="F142">
        <v>1</v>
      </c>
      <c r="G142">
        <v>50</v>
      </c>
      <c r="H142" t="str">
        <v/>
      </c>
      <c r="I142" t="str">
        <v/>
      </c>
      <c r="J142" t="str">
        <v/>
      </c>
      <c r="K142" t="str">
        <v/>
      </c>
      <c r="L142" t="str">
        <v/>
      </c>
      <c r="M142" t="str">
        <v/>
      </c>
      <c r="N142" t="str">
        <f>IF(H142="","",IF(UPPER(SUBSTITUTE(SUBSTITUTE(SUBSTITUTE(SUBSTITUTE(H142," ",""),"-",""),".",""),"/",""))=UPPER(SUBSTITUTE(SUBSTITUTE(SUBSTITUTE(SUBSTITUTE(T142," ",""),"-",""),".",""),"/","")),"OK","DIFF"))</f>
        <v/>
      </c>
      <c r="O142" t="str">
        <f>IF(I142="","",IF(ABS(I142-U142)&lt;=0.01,"OK","DIFF"))</f>
        <v/>
      </c>
      <c r="P142" t="str">
        <f>IF(OR(N142="DIFF",O142="DIFF"),"YES",IF(AND(N142="OK",O142="OK"),"NO",""))</f>
        <v/>
      </c>
      <c r="Q142" t="str">
        <v/>
      </c>
      <c r="R142" t="str">
        <v/>
      </c>
      <c r="S142" t="str">
        <v/>
      </c>
      <c r="T142" t="str">
        <v>S57705-SJ010</v>
      </c>
      <c r="U142">
        <v>50</v>
      </c>
      <c r="V142" t="str">
        <v/>
      </c>
      <c r="W142" t="str">
        <v/>
      </c>
      <c r="X142" t="str">
        <v/>
      </c>
      <c r="Y142" t="str">
        <v>S57705-SJ010</v>
      </c>
      <c r="Z142">
        <v>50</v>
      </c>
      <c r="AA142" t="str">
        <v>high</v>
      </c>
      <c r="AC142" t="str">
        <v>AGREE</v>
      </c>
      <c r="AD142" t="str">
        <f>IF(OR(H142="",Y142=""),"",IF(UPPER(SUBSTITUTE(SUBSTITUTE(SUBSTITUTE(SUBSTITUTE(H142," ",""),"-",""),".",""),"/",""))=UPPER(SUBSTITUTE(SUBSTITUTE(SUBSTITUTE(SUBSTITUTE(Y142," ",""),"-",""),".",""),"/","")),"OK","DIFF"))</f>
        <v/>
      </c>
      <c r="AE142" t="str">
        <f>IF(OR(I142="",Z142=""),"",IF(ABS(I142-Z142)&lt;=0.01,"OK","DIFF"))</f>
        <v/>
      </c>
    </row>
    <row r="143">
      <c r="A143" t="str">
        <v>B19</v>
      </c>
      <c r="B143" t="str">
        <v>Random</v>
      </c>
      <c r="C143">
        <v>3</v>
      </c>
      <c r="D143" t="str">
        <v>PDF</v>
      </c>
      <c r="E143" t="str">
        <v>NOZZLE-LAMP WASHER LH</v>
      </c>
      <c r="F143">
        <v>1</v>
      </c>
      <c r="G143">
        <v>50</v>
      </c>
      <c r="H143" t="str">
        <v/>
      </c>
      <c r="I143" t="str">
        <v/>
      </c>
      <c r="J143" t="str">
        <v/>
      </c>
      <c r="K143" t="str">
        <v/>
      </c>
      <c r="L143" t="str">
        <v/>
      </c>
      <c r="M143" t="str">
        <v/>
      </c>
      <c r="N143" t="str">
        <f>IF(H143="","",IF(UPPER(SUBSTITUTE(SUBSTITUTE(SUBSTITUTE(SUBSTITUTE(H143," ",""),"-",""),".",""),"/",""))=UPPER(SUBSTITUTE(SUBSTITUTE(SUBSTITUTE(SUBSTITUTE(T143," ",""),"-",""),".",""),"/","")),"OK","DIFF"))</f>
        <v/>
      </c>
      <c r="O143" t="str">
        <f>IF(I143="","",IF(ABS(I143-U143)&lt;=0.01,"OK","DIFF"))</f>
        <v/>
      </c>
      <c r="P143" t="str">
        <f>IF(OR(N143="DIFF",O143="DIFF"),"YES",IF(AND(N143="OK",O143="OK"),"NO",""))</f>
        <v/>
      </c>
      <c r="Q143" t="str">
        <v/>
      </c>
      <c r="R143" t="str">
        <v/>
      </c>
      <c r="S143" t="str">
        <v/>
      </c>
      <c r="T143" t="str">
        <v>S86636-SJ110</v>
      </c>
      <c r="U143">
        <v>50</v>
      </c>
      <c r="V143" t="str">
        <v/>
      </c>
      <c r="W143" t="str">
        <v/>
      </c>
      <c r="X143" t="str">
        <v/>
      </c>
      <c r="Y143" t="str">
        <v>S86636-SJ110</v>
      </c>
      <c r="Z143">
        <v>50</v>
      </c>
      <c r="AA143" t="str">
        <v>medium</v>
      </c>
      <c r="AB143" t="str">
        <v>The character after 'SJ' looks like either '1' or 'I' in this font. Read as '1'. Page 2 of the PDF is a separate invoice (AR202512-11258, same date) for S86636-SJ130W6 COVER ASSY-LAMP WASHER NOZZLE LH, qty 1, 55.00. It is not part of this bill and so is not listed as a missed line.</v>
      </c>
      <c r="AC143" t="str">
        <v>AGREE</v>
      </c>
      <c r="AD143" t="str">
        <f>IF(OR(H143="",Y143=""),"",IF(UPPER(SUBSTITUTE(SUBSTITUTE(SUBSTITUTE(SUBSTITUTE(H143," ",""),"-",""),".",""),"/",""))=UPPER(SUBSTITUTE(SUBSTITUTE(SUBSTITUTE(SUBSTITUTE(Y143," ",""),"-",""),".",""),"/","")),"OK","DIFF"))</f>
        <v/>
      </c>
      <c r="AE143" t="str">
        <f>IF(OR(I143="",Z143=""),"",IF(ABS(I143-Z143)&lt;=0.01,"OK","DIFF"))</f>
        <v/>
      </c>
    </row>
    <row r="144">
      <c r="A144" t="str">
        <v>B20</v>
      </c>
      <c r="B144" t="str">
        <v>Random</v>
      </c>
      <c r="C144">
        <v>1</v>
      </c>
      <c r="D144" t="str">
        <v>PDF</v>
      </c>
      <c r="E144" t="str">
        <v>DUCT-EXTENSION</v>
      </c>
      <c r="F144">
        <v>1</v>
      </c>
      <c r="G144">
        <v>42</v>
      </c>
      <c r="H144" t="str">
        <v/>
      </c>
      <c r="I144" t="str">
        <v/>
      </c>
      <c r="J144" t="str">
        <v/>
      </c>
      <c r="K144" t="str">
        <v/>
      </c>
      <c r="L144" t="str">
        <v/>
      </c>
      <c r="M144" t="str">
        <v/>
      </c>
      <c r="N144" t="str">
        <f>IF(H144="","",IF(UPPER(SUBSTITUTE(SUBSTITUTE(SUBSTITUTE(SUBSTITUTE(H144," ",""),"-",""),".",""),"/",""))=UPPER(SUBSTITUTE(SUBSTITUTE(SUBSTITUTE(SUBSTITUTE(T144," ",""),"-",""),".",""),"/","")),"OK","DIFF"))</f>
        <v/>
      </c>
      <c r="O144" t="str">
        <f>IF(I144="","",IF(ABS(I144-U144)&lt;=0.01,"OK","DIFF"))</f>
        <v/>
      </c>
      <c r="P144" t="str">
        <f>IF(OR(N144="DIFF",O144="DIFF"),"YES",IF(AND(N144="OK",O144="OK"),"NO",""))</f>
        <v/>
      </c>
      <c r="Q144" t="str">
        <v/>
      </c>
      <c r="R144" t="str">
        <v/>
      </c>
      <c r="S144" t="str">
        <v/>
      </c>
      <c r="T144" t="str">
        <v>A28212-H8000</v>
      </c>
      <c r="U144">
        <v>42</v>
      </c>
      <c r="V144" t="str">
        <v/>
      </c>
      <c r="W144" t="str">
        <v/>
      </c>
      <c r="X144" t="str">
        <v/>
      </c>
      <c r="Y144" t="str">
        <v>A28212-H8000</v>
      </c>
      <c r="Z144">
        <v>42</v>
      </c>
      <c r="AA144" t="str">
        <v>high</v>
      </c>
      <c r="AC144" t="str">
        <v>AGREE</v>
      </c>
      <c r="AD144" t="str">
        <f>IF(OR(H144="",Y144=""),"",IF(UPPER(SUBSTITUTE(SUBSTITUTE(SUBSTITUTE(SUBSTITUTE(H144," ",""),"-",""),".",""),"/",""))=UPPER(SUBSTITUTE(SUBSTITUTE(SUBSTITUTE(SUBSTITUTE(Y144," ",""),"-",""),".",""),"/","")),"OK","DIFF"))</f>
        <v/>
      </c>
      <c r="AE144" t="str">
        <f>IF(OR(I144="",Z144=""),"",IF(ABS(I144-Z144)&lt;=0.01,"OK","DIFF"))</f>
        <v/>
      </c>
    </row>
    <row r="145">
      <c r="A145" t="str">
        <v>B20</v>
      </c>
      <c r="B145" t="str">
        <v>Random</v>
      </c>
      <c r="C145">
        <v>2</v>
      </c>
      <c r="D145" t="str">
        <v>PDF</v>
      </c>
      <c r="E145" t="str">
        <v>RESERVOIR &amp; PUMP ASSY-WASHER</v>
      </c>
      <c r="F145">
        <v>1</v>
      </c>
      <c r="G145">
        <v>70</v>
      </c>
      <c r="H145" t="str">
        <v/>
      </c>
      <c r="I145" t="str">
        <v/>
      </c>
      <c r="J145" t="str">
        <v/>
      </c>
      <c r="K145" t="str">
        <v/>
      </c>
      <c r="L145" t="str">
        <v/>
      </c>
      <c r="M145" t="str">
        <v/>
      </c>
      <c r="N145" t="str">
        <f>IF(H145="","",IF(UPPER(SUBSTITUTE(SUBSTITUTE(SUBSTITUTE(SUBSTITUTE(H145," ",""),"-",""),".",""),"/",""))=UPPER(SUBSTITUTE(SUBSTITUTE(SUBSTITUTE(SUBSTITUTE(T145," ",""),"-",""),".",""),"/","")),"OK","DIFF"))</f>
        <v/>
      </c>
      <c r="O145" t="str">
        <f>IF(I145="","",IF(ABS(I145-U145)&lt;=0.01,"OK","DIFF"))</f>
        <v/>
      </c>
      <c r="P145" t="str">
        <f>IF(OR(N145="DIFF",O145="DIFF"),"YES",IF(AND(N145="OK",O145="OK"),"NO",""))</f>
        <v/>
      </c>
      <c r="Q145" t="str">
        <v/>
      </c>
      <c r="R145" t="str">
        <v/>
      </c>
      <c r="S145" t="str">
        <v/>
      </c>
      <c r="T145" t="str">
        <v>A98610-H8000</v>
      </c>
      <c r="U145">
        <v>70</v>
      </c>
      <c r="V145" t="str">
        <v/>
      </c>
      <c r="W145" t="str">
        <v/>
      </c>
      <c r="X145" t="str">
        <v/>
      </c>
      <c r="Y145" t="str">
        <v>A98610-H8000</v>
      </c>
      <c r="Z145">
        <v>70</v>
      </c>
      <c r="AA145" t="str">
        <v>high</v>
      </c>
      <c r="AC145" t="str">
        <v>AGREE</v>
      </c>
      <c r="AD145" t="str">
        <f>IF(OR(H145="",Y145=""),"",IF(UPPER(SUBSTITUTE(SUBSTITUTE(SUBSTITUTE(SUBSTITUTE(H145," ",""),"-",""),".",""),"/",""))=UPPER(SUBSTITUTE(SUBSTITUTE(SUBSTITUTE(SUBSTITUTE(Y145," ",""),"-",""),".",""),"/","")),"OK","DIFF"))</f>
        <v/>
      </c>
      <c r="AE145" t="str">
        <f>IF(OR(I145="",Z145=""),"",IF(ABS(I145-Z145)&lt;=0.01,"OK","DIFF"))</f>
        <v/>
      </c>
    </row>
    <row r="146">
      <c r="A146" t="str">
        <v>B20</v>
      </c>
      <c r="B146" t="str">
        <v>Random</v>
      </c>
      <c r="C146">
        <v>3</v>
      </c>
      <c r="D146" t="str">
        <v>PDF</v>
      </c>
      <c r="E146" t="str">
        <v>BRACKET ASSY-FENDER &amp; BPR MTG</v>
      </c>
      <c r="F146">
        <v>1</v>
      </c>
      <c r="G146">
        <v>18</v>
      </c>
      <c r="H146" t="str">
        <v/>
      </c>
      <c r="I146" t="str">
        <v/>
      </c>
      <c r="J146" t="str">
        <v/>
      </c>
      <c r="K146" t="str">
        <v/>
      </c>
      <c r="L146" t="str">
        <v/>
      </c>
      <c r="M146" t="str">
        <v/>
      </c>
      <c r="N146" t="str">
        <f>IF(H146="","",IF(UPPER(SUBSTITUTE(SUBSTITUTE(SUBSTITUTE(SUBSTITUTE(H146," ",""),"-",""),".",""),"/",""))=UPPER(SUBSTITUTE(SUBSTITUTE(SUBSTITUTE(SUBSTITUTE(T146," ",""),"-",""),".",""),"/","")),"OK","DIFF"))</f>
        <v/>
      </c>
      <c r="O146" t="str">
        <f>IF(I146="","",IF(ABS(I146-U146)&lt;=0.01,"OK","DIFF"))</f>
        <v/>
      </c>
      <c r="P146" t="str">
        <f>IF(OR(N146="DIFF",O146="DIFF"),"YES",IF(AND(N146="OK",O146="OK"),"NO",""))</f>
        <v/>
      </c>
      <c r="Q146" t="str">
        <v/>
      </c>
      <c r="R146" t="str">
        <v/>
      </c>
      <c r="S146" t="str">
        <v/>
      </c>
      <c r="T146" t="str">
        <v>A64587-H8400</v>
      </c>
      <c r="U146">
        <v>18</v>
      </c>
      <c r="V146" t="str">
        <v/>
      </c>
      <c r="W146" t="str">
        <v/>
      </c>
      <c r="X146" t="str">
        <v/>
      </c>
      <c r="Y146" t="str">
        <v>A64587-H8400</v>
      </c>
      <c r="Z146">
        <v>18</v>
      </c>
      <c r="AA146" t="str">
        <v>high</v>
      </c>
      <c r="AC146" t="str">
        <v>AGREE</v>
      </c>
      <c r="AD146" t="str">
        <f>IF(OR(H146="",Y146=""),"",IF(UPPER(SUBSTITUTE(SUBSTITUTE(SUBSTITUTE(SUBSTITUTE(H146," ",""),"-",""),".",""),"/",""))=UPPER(SUBSTITUTE(SUBSTITUTE(SUBSTITUTE(SUBSTITUTE(Y146," ",""),"-",""),".",""),"/","")),"OK","DIFF"))</f>
        <v/>
      </c>
      <c r="AE146" t="str">
        <f>IF(OR(I146="",Z146=""),"",IF(ABS(I146-Z146)&lt;=0.01,"OK","DIFF"))</f>
        <v/>
      </c>
    </row>
    <row r="147">
      <c r="A147" t="str">
        <v>B20</v>
      </c>
      <c r="B147" t="str">
        <v>Random</v>
      </c>
      <c r="C147">
        <v>4</v>
      </c>
      <c r="D147" t="str">
        <v>PDF</v>
      </c>
      <c r="E147" t="str">
        <v>CLIP-MOUNTING</v>
      </c>
      <c r="F147">
        <v>1</v>
      </c>
      <c r="G147">
        <v>2.3</v>
      </c>
      <c r="H147" t="str">
        <v/>
      </c>
      <c r="I147" t="str">
        <v/>
      </c>
      <c r="J147" t="str">
        <v/>
      </c>
      <c r="K147" t="str">
        <v/>
      </c>
      <c r="L147" t="str">
        <v/>
      </c>
      <c r="M147" t="str">
        <v/>
      </c>
      <c r="N147" t="str">
        <f>IF(H147="","",IF(UPPER(SUBSTITUTE(SUBSTITUTE(SUBSTITUTE(SUBSTITUTE(H147," ",""),"-",""),".",""),"/",""))=UPPER(SUBSTITUTE(SUBSTITUTE(SUBSTITUTE(SUBSTITUTE(T147," ",""),"-",""),".",""),"/","")),"OK","DIFF"))</f>
        <v/>
      </c>
      <c r="O147" t="str">
        <f>IF(I147="","",IF(ABS(I147-U147)&lt;=0.01,"OK","DIFF"))</f>
        <v/>
      </c>
      <c r="P147" t="str">
        <f>IF(OR(N147="DIFF",O147="DIFF"),"YES",IF(AND(N147="OK",O147="OK"),"NO",""))</f>
        <v/>
      </c>
      <c r="Q147" t="str">
        <v/>
      </c>
      <c r="R147" t="str">
        <v/>
      </c>
      <c r="S147" t="str">
        <v/>
      </c>
      <c r="T147" t="str">
        <v>A92173-0U000</v>
      </c>
      <c r="U147">
        <v>2.3</v>
      </c>
      <c r="V147" t="str">
        <v/>
      </c>
      <c r="W147" t="str">
        <v/>
      </c>
      <c r="X147" t="str">
        <v/>
      </c>
      <c r="Y147" t="str">
        <v>A92173-0U000</v>
      </c>
      <c r="Z147">
        <v>2.3</v>
      </c>
      <c r="AA147" t="str">
        <v>medium</v>
      </c>
      <c r="AB147" t="str">
        <v>The character after the dash looks like zero (0) but could be the letter O; '0U000' is a typical code pattern.</v>
      </c>
      <c r="AC147" t="str">
        <v>AGREE</v>
      </c>
      <c r="AD147" t="str">
        <f>IF(OR(H147="",Y147=""),"",IF(UPPER(SUBSTITUTE(SUBSTITUTE(SUBSTITUTE(SUBSTITUTE(H147," ",""),"-",""),".",""),"/",""))=UPPER(SUBSTITUTE(SUBSTITUTE(SUBSTITUTE(SUBSTITUTE(Y147," ",""),"-",""),".",""),"/","")),"OK","DIFF"))</f>
        <v/>
      </c>
      <c r="AE147" t="str">
        <f>IF(OR(I147="",Z147=""),"",IF(ABS(I147-Z147)&lt;=0.01,"OK","DIFF"))</f>
        <v/>
      </c>
    </row>
    <row r="148">
      <c r="A148" t="str">
        <v>B20</v>
      </c>
      <c r="B148" t="str">
        <v>Random</v>
      </c>
      <c r="C148">
        <v>5</v>
      </c>
      <c r="D148" t="str">
        <v>PDF</v>
      </c>
      <c r="E148" t="str">
        <v>CAP WHEEL</v>
      </c>
      <c r="F148">
        <v>1</v>
      </c>
      <c r="G148">
        <v>21</v>
      </c>
      <c r="H148" t="str">
        <v/>
      </c>
      <c r="I148" t="str">
        <v/>
      </c>
      <c r="J148" t="str">
        <v/>
      </c>
      <c r="K148" t="str">
        <v/>
      </c>
      <c r="L148" t="str">
        <v/>
      </c>
      <c r="M148" t="str">
        <v/>
      </c>
      <c r="N148" t="str">
        <f>IF(H148="","",IF(UPPER(SUBSTITUTE(SUBSTITUTE(SUBSTITUTE(SUBSTITUTE(H148," ",""),"-",""),".",""),"/",""))=UPPER(SUBSTITUTE(SUBSTITUTE(SUBSTITUTE(SUBSTITUTE(T148," ",""),"-",""),".",""),"/","")),"OK","DIFF"))</f>
        <v/>
      </c>
      <c r="O148" t="str">
        <f>IF(I148="","",IF(ABS(I148-U148)&lt;=0.01,"OK","DIFF"))</f>
        <v/>
      </c>
      <c r="P148" t="str">
        <f>IF(OR(N148="DIFF",O148="DIFF"),"YES",IF(AND(N148="OK",O148="OK"),"NO",""))</f>
        <v/>
      </c>
      <c r="Q148" t="str">
        <v/>
      </c>
      <c r="R148" t="str">
        <v/>
      </c>
      <c r="S148" t="str">
        <v/>
      </c>
      <c r="T148" t="str">
        <v>A52960-H8200</v>
      </c>
      <c r="U148">
        <v>21</v>
      </c>
      <c r="V148" t="str">
        <v/>
      </c>
      <c r="W148" t="str">
        <v/>
      </c>
      <c r="X148" t="str">
        <v/>
      </c>
      <c r="Y148" t="str">
        <v>A52960-H8200</v>
      </c>
      <c r="Z148">
        <v>21</v>
      </c>
      <c r="AA148" t="str">
        <v>high</v>
      </c>
      <c r="AC148" t="str">
        <v>AGREE</v>
      </c>
      <c r="AD148" t="str">
        <f>IF(OR(H148="",Y148=""),"",IF(UPPER(SUBSTITUTE(SUBSTITUTE(SUBSTITUTE(SUBSTITUTE(H148," ",""),"-",""),".",""),"/",""))=UPPER(SUBSTITUTE(SUBSTITUTE(SUBSTITUTE(SUBSTITUTE(Y148," ",""),"-",""),".",""),"/","")),"OK","DIFF"))</f>
        <v/>
      </c>
      <c r="AE148" t="str">
        <f>IF(OR(I148="",Z148=""),"",IF(ABS(I148-Z148)&lt;=0.01,"OK","DIFF"))</f>
        <v/>
      </c>
    </row>
    <row r="149">
      <c r="A149" t="str">
        <v>B20</v>
      </c>
      <c r="B149" t="str">
        <v>Random</v>
      </c>
      <c r="C149">
        <v>6</v>
      </c>
      <c r="D149" t="str">
        <v>PDF</v>
      </c>
      <c r="E149" t="str">
        <v>FENDER BKT LH</v>
      </c>
      <c r="F149">
        <v>1</v>
      </c>
      <c r="G149">
        <v>18</v>
      </c>
      <c r="H149" t="str">
        <v/>
      </c>
      <c r="I149" t="str">
        <v/>
      </c>
      <c r="J149" t="str">
        <v/>
      </c>
      <c r="K149" t="str">
        <v/>
      </c>
      <c r="L149" t="str">
        <v/>
      </c>
      <c r="M149" t="str">
        <v/>
      </c>
      <c r="N149" t="str">
        <f>IF(H149="","",IF(UPPER(SUBSTITUTE(SUBSTITUTE(SUBSTITUTE(SUBSTITUTE(H149," ",""),"-",""),".",""),"/",""))=UPPER(SUBSTITUTE(SUBSTITUTE(SUBSTITUTE(SUBSTITUTE(T149," ",""),"-",""),".",""),"/","")),"OK","DIFF"))</f>
        <v/>
      </c>
      <c r="O149" t="str">
        <f>IF(I149="","",IF(ABS(I149-U149)&lt;=0.01,"OK","DIFF"))</f>
        <v/>
      </c>
      <c r="P149" t="str">
        <f>IF(OR(N149="DIFF",O149="DIFF"),"YES",IF(AND(N149="OK",O149="OK"),"NO",""))</f>
        <v/>
      </c>
      <c r="Q149" t="str">
        <v/>
      </c>
      <c r="R149" t="str">
        <v/>
      </c>
      <c r="S149" t="str">
        <v/>
      </c>
      <c r="T149" t="str">
        <v>A64577-H8400</v>
      </c>
      <c r="U149">
        <v>18</v>
      </c>
      <c r="V149" t="str">
        <v/>
      </c>
      <c r="W149" t="str">
        <v/>
      </c>
      <c r="X149" t="str">
        <v/>
      </c>
      <c r="Y149" t="str">
        <v>A64577-H8400</v>
      </c>
      <c r="Z149">
        <v>18</v>
      </c>
      <c r="AA149" t="str">
        <v>high</v>
      </c>
      <c r="AB149" t="str">
        <v>Handwritten tick mark next to this row.</v>
      </c>
      <c r="AC149" t="str">
        <v>AGREE</v>
      </c>
      <c r="AD149" t="str">
        <f>IF(OR(H149="",Y149=""),"",IF(UPPER(SUBSTITUTE(SUBSTITUTE(SUBSTITUTE(SUBSTITUTE(H149," ",""),"-",""),".",""),"/",""))=UPPER(SUBSTITUTE(SUBSTITUTE(SUBSTITUTE(SUBSTITUTE(Y149," ",""),"-",""),".",""),"/","")),"OK","DIFF"))</f>
        <v/>
      </c>
      <c r="AE149" t="str">
        <f>IF(OR(I149="",Z149=""),"",IF(ABS(I149-Z149)&lt;=0.01,"OK","DIFF"))</f>
        <v/>
      </c>
    </row>
    <row r="150">
      <c r="A150" t="str">
        <v>B21</v>
      </c>
      <c r="B150" t="str">
        <v>Random</v>
      </c>
      <c r="C150">
        <v>1</v>
      </c>
      <c r="D150" t="str">
        <v>PDF</v>
      </c>
      <c r="E150" t="str">
        <v>BONNET</v>
      </c>
      <c r="F150">
        <v>1</v>
      </c>
      <c r="G150">
        <v>430</v>
      </c>
      <c r="H150" t="str">
        <v/>
      </c>
      <c r="I150" t="str">
        <v/>
      </c>
      <c r="J150" t="str">
        <v/>
      </c>
      <c r="K150" t="str">
        <v/>
      </c>
      <c r="L150" t="str">
        <v/>
      </c>
      <c r="M150" t="str">
        <v/>
      </c>
      <c r="N150" t="str">
        <f>IF(H150="","",IF(UPPER(SUBSTITUTE(SUBSTITUTE(SUBSTITUTE(SUBSTITUTE(H150," ",""),"-",""),".",""),"/",""))=UPPER(SUBSTITUTE(SUBSTITUTE(SUBSTITUTE(SUBSTITUTE(T150," ",""),"-",""),".",""),"/","")),"OK","DIFF"))</f>
        <v/>
      </c>
      <c r="O150" t="str">
        <f>IF(I150="","",IF(ABS(I150-U150)&lt;=0.01,"OK","DIFF"))</f>
        <v/>
      </c>
      <c r="P150" t="str">
        <f>IF(OR(N150="DIFF",O150="DIFF"),"YES",IF(AND(N150="OK",O150="OK"),"NO",""))</f>
        <v/>
      </c>
      <c r="Q150" t="str">
        <v/>
      </c>
      <c r="R150" t="str">
        <v/>
      </c>
      <c r="S150" t="str">
        <v/>
      </c>
      <c r="T150" t="str">
        <v>NF510M-5RYMA</v>
      </c>
      <c r="U150">
        <v>430</v>
      </c>
      <c r="V150" t="str">
        <v/>
      </c>
      <c r="W150" t="str">
        <v/>
      </c>
      <c r="X150" t="str">
        <v/>
      </c>
      <c r="Y150" t="str">
        <v>NF510M-5RYMA</v>
      </c>
      <c r="Z150">
        <v>430</v>
      </c>
      <c r="AA150" t="str">
        <v>medium</v>
      </c>
      <c r="AB150" t="str">
        <v>Faint print; part number reads as 'NF510M-5RYMA', so the 'M' and the 'O/0' are uncertain.</v>
      </c>
      <c r="AC150" t="str">
        <v>AGREE</v>
      </c>
      <c r="AD150" t="str">
        <f>IF(OR(H150="",Y150=""),"",IF(UPPER(SUBSTITUTE(SUBSTITUTE(SUBSTITUTE(SUBSTITUTE(H150," ",""),"-",""),".",""),"/",""))=UPPER(SUBSTITUTE(SUBSTITUTE(SUBSTITUTE(SUBSTITUTE(Y150," ",""),"-",""),".",""),"/","")),"OK","DIFF"))</f>
        <v/>
      </c>
      <c r="AE150" t="str">
        <f>IF(OR(I150="",Z150=""),"",IF(ABS(I150-Z150)&lt;=0.01,"OK","DIFF"))</f>
        <v/>
      </c>
    </row>
    <row r="151">
      <c r="A151" t="str">
        <v>B21</v>
      </c>
      <c r="B151" t="str">
        <v>Random</v>
      </c>
      <c r="C151">
        <v>2</v>
      </c>
      <c r="D151" t="str">
        <v>PDF</v>
      </c>
      <c r="E151" t="str">
        <v>HEAD LAMP ASSY LH (5RY2B)</v>
      </c>
      <c r="F151">
        <v>1</v>
      </c>
      <c r="G151">
        <v>1200</v>
      </c>
      <c r="H151" t="str">
        <v/>
      </c>
      <c r="I151" t="str">
        <v/>
      </c>
      <c r="J151" t="str">
        <v/>
      </c>
      <c r="K151" t="str">
        <v/>
      </c>
      <c r="L151" t="str">
        <v/>
      </c>
      <c r="M151" t="str">
        <v/>
      </c>
      <c r="N151" t="str">
        <f>IF(H151="","",IF(UPPER(SUBSTITUTE(SUBSTITUTE(SUBSTITUTE(SUBSTITUTE(H151," ",""),"-",""),".",""),"/",""))=UPPER(SUBSTITUTE(SUBSTITUTE(SUBSTITUTE(SUBSTITUTE(T151," ",""),"-",""),".",""),"/","")),"OK","DIFF"))</f>
        <v/>
      </c>
      <c r="O151" t="str">
        <f>IF(I151="","",IF(ABS(I151-U151)&lt;=0.01,"OK","DIFF"))</f>
        <v/>
      </c>
      <c r="P151" t="str">
        <f>IF(OR(N151="DIFF",O151="DIFF"),"YES",IF(AND(N151="OK",O151="OK"),"NO",""))</f>
        <v/>
      </c>
      <c r="Q151" t="str">
        <v/>
      </c>
      <c r="R151" t="str">
        <v/>
      </c>
      <c r="S151" t="str">
        <v/>
      </c>
      <c r="T151" t="str">
        <v>N26060-5RY1B</v>
      </c>
      <c r="U151">
        <v>1200</v>
      </c>
      <c r="V151" t="str">
        <v/>
      </c>
      <c r="W151" t="str">
        <v/>
      </c>
      <c r="X151" t="str">
        <v/>
      </c>
      <c r="Y151" t="str">
        <v>N26060-5RY1B</v>
      </c>
      <c r="Z151">
        <v>1200</v>
      </c>
      <c r="AA151" t="str">
        <v>high</v>
      </c>
      <c r="AC151" t="str">
        <v>AGREE</v>
      </c>
      <c r="AD151" t="str">
        <f>IF(OR(H151="",Y151=""),"",IF(UPPER(SUBSTITUTE(SUBSTITUTE(SUBSTITUTE(SUBSTITUTE(H151," ",""),"-",""),".",""),"/",""))=UPPER(SUBSTITUTE(SUBSTITUTE(SUBSTITUTE(SUBSTITUTE(Y151," ",""),"-",""),".",""),"/","")),"OK","DIFF"))</f>
        <v/>
      </c>
      <c r="AE151" t="str">
        <f>IF(OR(I151="",Z151=""),"",IF(ABS(I151-Z151)&lt;=0.01,"OK","DIFF"))</f>
        <v/>
      </c>
    </row>
    <row r="152">
      <c r="A152" t="str">
        <v>B21</v>
      </c>
      <c r="B152" t="str">
        <v>Random</v>
      </c>
      <c r="C152">
        <v>3</v>
      </c>
      <c r="D152" t="str">
        <v>PDF</v>
      </c>
      <c r="E152" t="str">
        <v>FRT BUMPER MLDG LH</v>
      </c>
      <c r="F152">
        <v>1</v>
      </c>
      <c r="G152">
        <v>100</v>
      </c>
      <c r="H152" t="str">
        <v/>
      </c>
      <c r="I152" t="str">
        <v/>
      </c>
      <c r="J152" t="str">
        <v/>
      </c>
      <c r="K152" t="str">
        <v/>
      </c>
      <c r="L152" t="str">
        <v/>
      </c>
      <c r="M152" t="str">
        <v/>
      </c>
      <c r="N152" t="str">
        <f>IF(H152="","",IF(UPPER(SUBSTITUTE(SUBSTITUTE(SUBSTITUTE(SUBSTITUTE(H152," ",""),"-",""),".",""),"/",""))=UPPER(SUBSTITUTE(SUBSTITUTE(SUBSTITUTE(SUBSTITUTE(T152," ",""),"-",""),".",""),"/","")),"OK","DIFF"))</f>
        <v/>
      </c>
      <c r="O152" t="str">
        <f>IF(I152="","",IF(ABS(I152-U152)&lt;=0.01,"OK","DIFF"))</f>
        <v/>
      </c>
      <c r="P152" t="str">
        <f>IF(OR(N152="DIFF",O152="DIFF"),"YES",IF(AND(N152="OK",O152="OK"),"NO",""))</f>
        <v/>
      </c>
      <c r="Q152" t="str">
        <v/>
      </c>
      <c r="R152" t="str">
        <v/>
      </c>
      <c r="S152" t="str">
        <v/>
      </c>
      <c r="T152" t="str">
        <v>N62087-5RY0A</v>
      </c>
      <c r="U152">
        <v>100</v>
      </c>
      <c r="V152" t="str">
        <v/>
      </c>
      <c r="W152" t="str">
        <v/>
      </c>
      <c r="X152" t="str">
        <v/>
      </c>
      <c r="Y152" t="str">
        <v>N62087-5RY0A</v>
      </c>
      <c r="Z152">
        <v>100</v>
      </c>
      <c r="AA152" t="str">
        <v>high</v>
      </c>
      <c r="AC152" t="str">
        <v>AGREE</v>
      </c>
      <c r="AD152" t="str">
        <f>IF(OR(H152="",Y152=""),"",IF(UPPER(SUBSTITUTE(SUBSTITUTE(SUBSTITUTE(SUBSTITUTE(H152," ",""),"-",""),".",""),"/",""))=UPPER(SUBSTITUTE(SUBSTITUTE(SUBSTITUTE(SUBSTITUTE(Y152," ",""),"-",""),".",""),"/","")),"OK","DIFF"))</f>
        <v/>
      </c>
      <c r="AE152" t="str">
        <f>IF(OR(I152="",Z152=""),"",IF(ABS(I152-Z152)&lt;=0.01,"OK","DIFF"))</f>
        <v/>
      </c>
    </row>
    <row r="153">
      <c r="A153" t="str">
        <v>B21</v>
      </c>
      <c r="B153" t="str">
        <v>Random</v>
      </c>
      <c r="C153">
        <v>4</v>
      </c>
      <c r="D153" t="str">
        <v>PDF</v>
      </c>
      <c r="E153" t="str">
        <v>FRT BUMPER GROTA</v>
      </c>
      <c r="F153">
        <v>1</v>
      </c>
      <c r="G153">
        <v>350</v>
      </c>
      <c r="H153" t="str">
        <v/>
      </c>
      <c r="I153" t="str">
        <v/>
      </c>
      <c r="J153" t="str">
        <v/>
      </c>
      <c r="K153" t="str">
        <v/>
      </c>
      <c r="L153" t="str">
        <v/>
      </c>
      <c r="M153" t="str">
        <v/>
      </c>
      <c r="N153" t="str">
        <f>IF(H153="","",IF(UPPER(SUBSTITUTE(SUBSTITUTE(SUBSTITUTE(SUBSTITUTE(H153," ",""),"-",""),".",""),"/",""))=UPPER(SUBSTITUTE(SUBSTITUTE(SUBSTITUTE(SUBSTITUTE(T153," ",""),"-",""),".",""),"/","")),"OK","DIFF"))</f>
        <v/>
      </c>
      <c r="O153" t="str">
        <f>IF(I153="","",IF(ABS(I153-U153)&lt;=0.01,"OK","DIFF"))</f>
        <v/>
      </c>
      <c r="P153" t="str">
        <f>IF(OR(N153="DIFF",O153="DIFF"),"YES",IF(AND(N153="OK",O153="OK"),"NO",""))</f>
        <v/>
      </c>
      <c r="Q153" t="str">
        <v/>
      </c>
      <c r="R153" t="str">
        <v/>
      </c>
      <c r="S153" t="str">
        <v/>
      </c>
      <c r="T153" t="str">
        <v>N62022-5RY0H</v>
      </c>
      <c r="U153">
        <v>350</v>
      </c>
      <c r="V153" t="str">
        <v/>
      </c>
      <c r="W153" t="str">
        <v/>
      </c>
      <c r="X153" t="str">
        <v/>
      </c>
      <c r="Y153" t="str">
        <v>N62022-5RY0H</v>
      </c>
      <c r="Z153">
        <v>350</v>
      </c>
      <c r="AA153" t="str">
        <v>medium</v>
      </c>
      <c r="AB153" t="str">
        <v>Last character is faint; it could be H or B. The description on the document is closer to 'FRT BUMPER (5RJ6?A)'.</v>
      </c>
      <c r="AC153" t="str">
        <v>AGREE</v>
      </c>
      <c r="AD153" t="str">
        <f>IF(OR(H153="",Y153=""),"",IF(UPPER(SUBSTITUTE(SUBSTITUTE(SUBSTITUTE(SUBSTITUTE(H153," ",""),"-",""),".",""),"/",""))=UPPER(SUBSTITUTE(SUBSTITUTE(SUBSTITUTE(SUBSTITUTE(Y153," ",""),"-",""),".",""),"/","")),"OK","DIFF"))</f>
        <v/>
      </c>
      <c r="AE153" t="str">
        <f>IF(OR(I153="",Z153=""),"",IF(ABS(I153-Z153)&lt;=0.01,"OK","DIFF"))</f>
        <v/>
      </c>
    </row>
    <row r="154">
      <c r="A154" t="str">
        <v>B21</v>
      </c>
      <c r="B154" t="str">
        <v>Random</v>
      </c>
      <c r="C154">
        <v>5</v>
      </c>
      <c r="D154" t="str">
        <v>PDF</v>
      </c>
      <c r="E154" t="str">
        <v>FOG LAMP CVR LH</v>
      </c>
      <c r="F154">
        <v>1</v>
      </c>
      <c r="G154">
        <v>65</v>
      </c>
      <c r="H154" t="str">
        <v/>
      </c>
      <c r="I154" t="str">
        <v/>
      </c>
      <c r="J154" t="str">
        <v/>
      </c>
      <c r="K154" t="str">
        <v/>
      </c>
      <c r="L154" t="str">
        <v/>
      </c>
      <c r="M154" t="str">
        <v/>
      </c>
      <c r="N154" t="str">
        <f>IF(H154="","",IF(UPPER(SUBSTITUTE(SUBSTITUTE(SUBSTITUTE(SUBSTITUTE(H154," ",""),"-",""),".",""),"/",""))=UPPER(SUBSTITUTE(SUBSTITUTE(SUBSTITUTE(SUBSTITUTE(T154," ",""),"-",""),".",""),"/","")),"OK","DIFF"))</f>
        <v/>
      </c>
      <c r="O154" t="str">
        <f>IF(I154="","",IF(ABS(I154-U154)&lt;=0.01,"OK","DIFF"))</f>
        <v/>
      </c>
      <c r="P154" t="str">
        <f>IF(OR(N154="DIFF",O154="DIFF"),"YES",IF(AND(N154="OK",O154="OK"),"NO",""))</f>
        <v/>
      </c>
      <c r="Q154" t="str">
        <v/>
      </c>
      <c r="R154" t="str">
        <v/>
      </c>
      <c r="S154" t="str">
        <v/>
      </c>
      <c r="T154" t="str">
        <v>N62253-5RY0A</v>
      </c>
      <c r="U154">
        <v>65</v>
      </c>
      <c r="V154" t="str">
        <v/>
      </c>
      <c r="W154" t="str">
        <v/>
      </c>
      <c r="X154" t="str">
        <v/>
      </c>
      <c r="Y154" t="str">
        <v>N62253-5RY0A</v>
      </c>
      <c r="Z154">
        <v>65</v>
      </c>
      <c r="AA154" t="str">
        <v>high</v>
      </c>
      <c r="AC154" t="str">
        <v>AGREE</v>
      </c>
      <c r="AD154" t="str">
        <f>IF(OR(H154="",Y154=""),"",IF(UPPER(SUBSTITUTE(SUBSTITUTE(SUBSTITUTE(SUBSTITUTE(H154," ",""),"-",""),".",""),"/",""))=UPPER(SUBSTITUTE(SUBSTITUTE(SUBSTITUTE(SUBSTITUTE(Y154," ",""),"-",""),".",""),"/","")),"OK","DIFF"))</f>
        <v/>
      </c>
      <c r="AE154" t="str">
        <f>IF(OR(I154="",Z154=""),"",IF(ABS(I154-Z154)&lt;=0.01,"OK","DIFF"))</f>
        <v/>
      </c>
    </row>
    <row r="155">
      <c r="A155" t="str">
        <v>B21</v>
      </c>
      <c r="B155" t="str">
        <v>Random</v>
      </c>
      <c r="C155">
        <v>6</v>
      </c>
      <c r="D155" t="str">
        <v>PDF</v>
      </c>
      <c r="E155" t="str">
        <v>BONNET HINGE RH</v>
      </c>
      <c r="F155">
        <v>1</v>
      </c>
      <c r="G155">
        <v>35</v>
      </c>
      <c r="H155" t="str">
        <v/>
      </c>
      <c r="I155" t="str">
        <v/>
      </c>
      <c r="J155" t="str">
        <v/>
      </c>
      <c r="K155" t="str">
        <v/>
      </c>
      <c r="L155" t="str">
        <v/>
      </c>
      <c r="M155" t="str">
        <v/>
      </c>
      <c r="N155" t="str">
        <f>IF(H155="","",IF(UPPER(SUBSTITUTE(SUBSTITUTE(SUBSTITUTE(SUBSTITUTE(H155," ",""),"-",""),".",""),"/",""))=UPPER(SUBSTITUTE(SUBSTITUTE(SUBSTITUTE(SUBSTITUTE(T155," ",""),"-",""),".",""),"/","")),"OK","DIFF"))</f>
        <v/>
      </c>
      <c r="O155" t="str">
        <f>IF(I155="","",IF(ABS(I155-U155)&lt;=0.01,"OK","DIFF"))</f>
        <v/>
      </c>
      <c r="P155" t="str">
        <f>IF(OR(N155="DIFF",O155="DIFF"),"YES",IF(AND(N155="OK",O155="OK"),"NO",""))</f>
        <v/>
      </c>
      <c r="Q155" t="str">
        <v/>
      </c>
      <c r="R155" t="str">
        <v/>
      </c>
      <c r="S155" t="str">
        <v/>
      </c>
      <c r="T155" t="str">
        <v>N65400-5RB0A</v>
      </c>
      <c r="U155">
        <v>35</v>
      </c>
      <c r="V155" t="str">
        <v/>
      </c>
      <c r="W155" t="str">
        <v/>
      </c>
      <c r="X155" t="str">
        <v/>
      </c>
      <c r="Y155" t="str">
        <v>N65400-5RB0A</v>
      </c>
      <c r="Z155">
        <v>35</v>
      </c>
      <c r="AA155" t="str">
        <v>high</v>
      </c>
      <c r="AC155" t="str">
        <v>AGREE</v>
      </c>
      <c r="AD155" t="str">
        <f>IF(OR(H155="",Y155=""),"",IF(UPPER(SUBSTITUTE(SUBSTITUTE(SUBSTITUTE(SUBSTITUTE(H155," ",""),"-",""),".",""),"/",""))=UPPER(SUBSTITUTE(SUBSTITUTE(SUBSTITUTE(SUBSTITUTE(Y155," ",""),"-",""),".",""),"/","")),"OK","DIFF"))</f>
        <v/>
      </c>
      <c r="AE155" t="str">
        <f>IF(OR(I155="",Z155=""),"",IF(ABS(I155-Z155)&lt;=0.01,"OK","DIFF"))</f>
        <v/>
      </c>
    </row>
    <row r="156">
      <c r="A156" t="str">
        <v>B21</v>
      </c>
      <c r="B156" t="str">
        <v>Random</v>
      </c>
      <c r="C156">
        <v>7</v>
      </c>
      <c r="D156" t="str">
        <v>PDF</v>
      </c>
      <c r="E156" t="str">
        <v>BONNET HINGE LH</v>
      </c>
      <c r="F156">
        <v>1</v>
      </c>
      <c r="G156">
        <v>35</v>
      </c>
      <c r="H156" t="str">
        <v/>
      </c>
      <c r="I156" t="str">
        <v/>
      </c>
      <c r="J156" t="str">
        <v/>
      </c>
      <c r="K156" t="str">
        <v/>
      </c>
      <c r="L156" t="str">
        <v/>
      </c>
      <c r="M156" t="str">
        <v/>
      </c>
      <c r="N156" t="str">
        <f>IF(H156="","",IF(UPPER(SUBSTITUTE(SUBSTITUTE(SUBSTITUTE(SUBSTITUTE(H156," ",""),"-",""),".",""),"/",""))=UPPER(SUBSTITUTE(SUBSTITUTE(SUBSTITUTE(SUBSTITUTE(T156," ",""),"-",""),".",""),"/","")),"OK","DIFF"))</f>
        <v/>
      </c>
      <c r="O156" t="str">
        <f>IF(I156="","",IF(ABS(I156-U156)&lt;=0.01,"OK","DIFF"))</f>
        <v/>
      </c>
      <c r="P156" t="str">
        <f>IF(OR(N156="DIFF",O156="DIFF"),"YES",IF(AND(N156="OK",O156="OK"),"NO",""))</f>
        <v/>
      </c>
      <c r="Q156" t="str">
        <v/>
      </c>
      <c r="R156" t="str">
        <v/>
      </c>
      <c r="S156" t="str">
        <v/>
      </c>
      <c r="T156" t="str">
        <v>N65401-5RB0A</v>
      </c>
      <c r="U156">
        <v>35</v>
      </c>
      <c r="V156" t="str">
        <v/>
      </c>
      <c r="W156" t="str">
        <v/>
      </c>
      <c r="X156" t="str">
        <v/>
      </c>
      <c r="Y156" t="str">
        <v>N65401-5RB0A</v>
      </c>
      <c r="Z156">
        <v>35</v>
      </c>
      <c r="AA156" t="str">
        <v>high</v>
      </c>
      <c r="AC156" t="str">
        <v>AGREE</v>
      </c>
      <c r="AD156" t="str">
        <f>IF(OR(H156="",Y156=""),"",IF(UPPER(SUBSTITUTE(SUBSTITUTE(SUBSTITUTE(SUBSTITUTE(H156," ",""),"-",""),".",""),"/",""))=UPPER(SUBSTITUTE(SUBSTITUTE(SUBSTITUTE(SUBSTITUTE(Y156," ",""),"-",""),".",""),"/","")),"OK","DIFF"))</f>
        <v/>
      </c>
      <c r="AE156" t="str">
        <f>IF(OR(I156="",Z156=""),"",IF(ABS(I156-Z156)&lt;=0.01,"OK","DIFF"))</f>
        <v/>
      </c>
    </row>
    <row r="157">
      <c r="A157" t="str">
        <v>B21</v>
      </c>
      <c r="B157" t="str">
        <v>Random</v>
      </c>
      <c r="C157">
        <v>8</v>
      </c>
      <c r="D157" t="str">
        <v>PDF</v>
      </c>
      <c r="E157" t="str">
        <v>BONNET INSULATOR CLIP (FS846-30F00)</v>
      </c>
      <c r="F157">
        <v>7</v>
      </c>
      <c r="G157">
        <v>21</v>
      </c>
      <c r="H157" t="str">
        <v/>
      </c>
      <c r="I157" t="str">
        <v/>
      </c>
      <c r="J157" t="str">
        <v/>
      </c>
      <c r="K157" t="str">
        <v/>
      </c>
      <c r="L157" t="str">
        <v/>
      </c>
      <c r="M157" t="str">
        <v/>
      </c>
      <c r="N157" t="str">
        <f>IF(H157="","",IF(UPPER(SUBSTITUTE(SUBSTITUTE(SUBSTITUTE(SUBSTITUTE(H157," ",""),"-",""),".",""),"/",""))=UPPER(SUBSTITUTE(SUBSTITUTE(SUBSTITUTE(SUBSTITUTE(T157," ",""),"-",""),".",""),"/","")),"OK","DIFF"))</f>
        <v/>
      </c>
      <c r="O157" t="str">
        <f>IF(I157="","",IF(ABS(I157-U157)&lt;=0.01,"OK","DIFF"))</f>
        <v/>
      </c>
      <c r="P157" t="str">
        <f>IF(OR(N157="DIFF",O157="DIFF"),"YES",IF(AND(N157="OK",O157="OK"),"NO",""))</f>
        <v/>
      </c>
      <c r="Q157" t="str">
        <v/>
      </c>
      <c r="R157" t="str">
        <v/>
      </c>
      <c r="S157" t="str">
        <v/>
      </c>
      <c r="T157" t="str">
        <v>N65846-30F00</v>
      </c>
      <c r="U157">
        <v>3</v>
      </c>
      <c r="V157" t="str">
        <v/>
      </c>
      <c r="W157" t="str">
        <v/>
      </c>
      <c r="X157" t="str">
        <v/>
      </c>
      <c r="Y157" t="str">
        <v>N65846-30F00</v>
      </c>
      <c r="Z157">
        <v>3</v>
      </c>
      <c r="AA157" t="str">
        <v>high</v>
      </c>
      <c r="AC157" t="str">
        <v>AGREE</v>
      </c>
      <c r="AD157" t="str">
        <f>IF(OR(H157="",Y157=""),"",IF(UPPER(SUBSTITUTE(SUBSTITUTE(SUBSTITUTE(SUBSTITUTE(H157," ",""),"-",""),".",""),"/",""))=UPPER(SUBSTITUTE(SUBSTITUTE(SUBSTITUTE(SUBSTITUTE(Y157," ",""),"-",""),".",""),"/","")),"OK","DIFF"))</f>
        <v/>
      </c>
      <c r="AE157" t="str">
        <f>IF(OR(I157="",Z157=""),"",IF(ABS(I157-Z157)&lt;=0.01,"OK","DIFF"))</f>
        <v/>
      </c>
    </row>
    <row r="158">
      <c r="A158" t="str">
        <v>B21</v>
      </c>
      <c r="B158" t="str">
        <v>Random</v>
      </c>
      <c r="C158">
        <v>9</v>
      </c>
      <c r="D158" t="str">
        <v>PDF</v>
      </c>
      <c r="E158" t="str">
        <v>RAD GRILLE</v>
      </c>
      <c r="F158">
        <v>1</v>
      </c>
      <c r="G158">
        <v>350</v>
      </c>
      <c r="H158" t="str">
        <v/>
      </c>
      <c r="I158" t="str">
        <v/>
      </c>
      <c r="J158" t="str">
        <v/>
      </c>
      <c r="K158" t="str">
        <v/>
      </c>
      <c r="L158" t="str">
        <v/>
      </c>
      <c r="M158" t="str">
        <v/>
      </c>
      <c r="N158" t="str">
        <f>IF(H158="","",IF(UPPER(SUBSTITUTE(SUBSTITUTE(SUBSTITUTE(SUBSTITUTE(H158," ",""),"-",""),".",""),"/",""))=UPPER(SUBSTITUTE(SUBSTITUTE(SUBSTITUTE(SUBSTITUTE(T158," ",""),"-",""),".",""),"/","")),"OK","DIFF"))</f>
        <v/>
      </c>
      <c r="O158" t="str">
        <f>IF(I158="","",IF(ABS(I158-U158)&lt;=0.01,"OK","DIFF"))</f>
        <v/>
      </c>
      <c r="P158" t="str">
        <f>IF(OR(N158="DIFF",O158="DIFF"),"YES",IF(AND(N158="OK",O158="OK"),"NO",""))</f>
        <v/>
      </c>
      <c r="Q158" t="str">
        <v/>
      </c>
      <c r="R158" t="str">
        <v/>
      </c>
      <c r="S158" t="str">
        <v/>
      </c>
      <c r="T158" t="str">
        <v>N62310-5RY5A</v>
      </c>
      <c r="U158">
        <v>350</v>
      </c>
      <c r="V158" t="str">
        <v/>
      </c>
      <c r="W158" t="str">
        <v/>
      </c>
      <c r="X158" t="str">
        <v/>
      </c>
      <c r="Y158" t="str">
        <v>N62310-5RY5A</v>
      </c>
      <c r="Z158">
        <v>350</v>
      </c>
      <c r="AA158" t="str">
        <v>high</v>
      </c>
      <c r="AC158" t="str">
        <v>AGREE</v>
      </c>
      <c r="AD158" t="str">
        <f>IF(OR(H158="",Y158=""),"",IF(UPPER(SUBSTITUTE(SUBSTITUTE(SUBSTITUTE(SUBSTITUTE(H158," ",""),"-",""),".",""),"/",""))=UPPER(SUBSTITUTE(SUBSTITUTE(SUBSTITUTE(SUBSTITUTE(Y158," ",""),"-",""),".",""),"/","")),"OK","DIFF"))</f>
        <v/>
      </c>
      <c r="AE158" t="str">
        <f>IF(OR(I158="",Z158=""),"",IF(ABS(I158-Z158)&lt;=0.01,"OK","DIFF"))</f>
        <v/>
      </c>
    </row>
    <row r="159">
      <c r="A159" t="str">
        <v>B21</v>
      </c>
      <c r="B159" t="str">
        <v>Random</v>
      </c>
      <c r="C159">
        <v>10</v>
      </c>
      <c r="D159" t="str">
        <v>PDF</v>
      </c>
      <c r="E159" t="str">
        <v>CLIP</v>
      </c>
      <c r="F159">
        <v>4</v>
      </c>
      <c r="G159">
        <v>16</v>
      </c>
      <c r="H159" t="str">
        <v/>
      </c>
      <c r="I159" t="str">
        <v/>
      </c>
      <c r="J159" t="str">
        <v/>
      </c>
      <c r="K159" t="str">
        <v/>
      </c>
      <c r="L159" t="str">
        <v/>
      </c>
      <c r="M159" t="str">
        <v/>
      </c>
      <c r="N159" t="str">
        <f>IF(H159="","",IF(UPPER(SUBSTITUTE(SUBSTITUTE(SUBSTITUTE(SUBSTITUTE(H159," ",""),"-",""),".",""),"/",""))=UPPER(SUBSTITUTE(SUBSTITUTE(SUBSTITUTE(SUBSTITUTE(T159," ",""),"-",""),".",""),"/","")),"OK","DIFF"))</f>
        <v/>
      </c>
      <c r="O159" t="str">
        <f>IF(I159="","",IF(ABS(I159-U159)&lt;=0.01,"OK","DIFF"))</f>
        <v/>
      </c>
      <c r="P159" t="str">
        <f>IF(OR(N159="DIFF",O159="DIFF"),"YES",IF(AND(N159="OK",O159="OK"),"NO",""))</f>
        <v/>
      </c>
      <c r="Q159" t="str">
        <v/>
      </c>
      <c r="R159" t="str">
        <v/>
      </c>
      <c r="S159" t="str">
        <v/>
      </c>
      <c r="T159" t="str">
        <v>N01553-1TT0A</v>
      </c>
      <c r="U159">
        <v>4</v>
      </c>
      <c r="V159" t="str">
        <v/>
      </c>
      <c r="W159" t="str">
        <v/>
      </c>
      <c r="X159" t="str">
        <v/>
      </c>
      <c r="Y159" t="str">
        <v>N01553-1TT0A</v>
      </c>
      <c r="Z159">
        <v>4</v>
      </c>
      <c r="AA159" t="str">
        <v>medium</v>
      </c>
      <c r="AB159" t="str">
        <v>Faint print; 'TT0A' is uncertain.</v>
      </c>
      <c r="AC159" t="str">
        <v>AGREE</v>
      </c>
      <c r="AD159" t="str">
        <f>IF(OR(H159="",Y159=""),"",IF(UPPER(SUBSTITUTE(SUBSTITUTE(SUBSTITUTE(SUBSTITUTE(H159," ",""),"-",""),".",""),"/",""))=UPPER(SUBSTITUTE(SUBSTITUTE(SUBSTITUTE(SUBSTITUTE(Y159," ",""),"-",""),".",""),"/","")),"OK","DIFF"))</f>
        <v/>
      </c>
      <c r="AE159" t="str">
        <f>IF(OR(I159="",Z159=""),"",IF(ABS(I159-Z159)&lt;=0.01,"OK","DIFF"))</f>
        <v/>
      </c>
    </row>
    <row r="160">
      <c r="A160" t="str">
        <v>B21</v>
      </c>
      <c r="B160" t="str">
        <v>Random</v>
      </c>
      <c r="C160">
        <v>11</v>
      </c>
      <c r="D160" t="str">
        <v>PDF</v>
      </c>
      <c r="E160" t="str">
        <v>FRT BUMPER SD BKT LH</v>
      </c>
      <c r="F160">
        <v>1</v>
      </c>
      <c r="G160">
        <v>20</v>
      </c>
      <c r="H160" t="str">
        <v/>
      </c>
      <c r="I160" t="str">
        <v/>
      </c>
      <c r="J160" t="str">
        <v/>
      </c>
      <c r="K160" t="str">
        <v/>
      </c>
      <c r="L160" t="str">
        <v/>
      </c>
      <c r="M160" t="str">
        <v/>
      </c>
      <c r="N160" t="str">
        <f>IF(H160="","",IF(UPPER(SUBSTITUTE(SUBSTITUTE(SUBSTITUTE(SUBSTITUTE(H160," ",""),"-",""),".",""),"/",""))=UPPER(SUBSTITUTE(SUBSTITUTE(SUBSTITUTE(SUBSTITUTE(T160," ",""),"-",""),".",""),"/","")),"OK","DIFF"))</f>
        <v/>
      </c>
      <c r="O160" t="str">
        <f>IF(I160="","",IF(ABS(I160-U160)&lt;=0.01,"OK","DIFF"))</f>
        <v/>
      </c>
      <c r="P160" t="str">
        <f>IF(OR(N160="DIFF",O160="DIFF"),"YES",IF(AND(N160="OK",O160="OK"),"NO",""))</f>
        <v/>
      </c>
      <c r="Q160" t="str">
        <v/>
      </c>
      <c r="R160" t="str">
        <v/>
      </c>
      <c r="S160" t="str">
        <v/>
      </c>
      <c r="T160" t="str">
        <v>N62225-5RY0A</v>
      </c>
      <c r="U160">
        <v>20</v>
      </c>
      <c r="V160" t="str">
        <v/>
      </c>
      <c r="W160" t="str">
        <v/>
      </c>
      <c r="X160" t="str">
        <v/>
      </c>
      <c r="Y160" t="str">
        <v>N62225-5RY0A</v>
      </c>
      <c r="Z160">
        <v>20</v>
      </c>
      <c r="AA160" t="str">
        <v>high</v>
      </c>
      <c r="AC160" t="str">
        <v>AGREE</v>
      </c>
      <c r="AD160" t="str">
        <f>IF(OR(H160="",Y160=""),"",IF(UPPER(SUBSTITUTE(SUBSTITUTE(SUBSTITUTE(SUBSTITUTE(H160," ",""),"-",""),".",""),"/",""))=UPPER(SUBSTITUTE(SUBSTITUTE(SUBSTITUTE(SUBSTITUTE(Y160," ",""),"-",""),".",""),"/","")),"OK","DIFF"))</f>
        <v/>
      </c>
      <c r="AE160" t="str">
        <f>IF(OR(I160="",Z160=""),"",IF(ABS(I160-Z160)&lt;=0.01,"OK","DIFF"))</f>
        <v/>
      </c>
    </row>
    <row r="161">
      <c r="A161" t="str">
        <v>B21</v>
      </c>
      <c r="B161" t="str">
        <v>Random</v>
      </c>
      <c r="C161">
        <v>12</v>
      </c>
      <c r="D161" t="str">
        <v>PDF</v>
      </c>
      <c r="E161" t="str">
        <v>FRT BUMPER SPONGE</v>
      </c>
      <c r="F161">
        <v>1</v>
      </c>
      <c r="G161">
        <v>65</v>
      </c>
      <c r="H161" t="str">
        <v/>
      </c>
      <c r="I161" t="str">
        <v/>
      </c>
      <c r="J161" t="str">
        <v/>
      </c>
      <c r="K161" t="str">
        <v/>
      </c>
      <c r="L161" t="str">
        <v/>
      </c>
      <c r="M161" t="str">
        <v/>
      </c>
      <c r="N161" t="str">
        <f>IF(H161="","",IF(UPPER(SUBSTITUTE(SUBSTITUTE(SUBSTITUTE(SUBSTITUTE(H161," ",""),"-",""),".",""),"/",""))=UPPER(SUBSTITUTE(SUBSTITUTE(SUBSTITUTE(SUBSTITUTE(T161," ",""),"-",""),".",""),"/","")),"OK","DIFF"))</f>
        <v/>
      </c>
      <c r="O161" t="str">
        <f>IF(I161="","",IF(ABS(I161-U161)&lt;=0.01,"OK","DIFF"))</f>
        <v/>
      </c>
      <c r="P161" t="str">
        <f>IF(OR(N161="DIFF",O161="DIFF"),"YES",IF(AND(N161="OK",O161="OK"),"NO",""))</f>
        <v/>
      </c>
      <c r="Q161" t="str">
        <v/>
      </c>
      <c r="R161" t="str">
        <v/>
      </c>
      <c r="S161" t="str">
        <v/>
      </c>
      <c r="T161" t="str">
        <v>N62090-5RY0A</v>
      </c>
      <c r="U161">
        <v>65</v>
      </c>
      <c r="V161" t="str">
        <v/>
      </c>
      <c r="W161" t="str">
        <v/>
      </c>
      <c r="X161" t="str">
        <v/>
      </c>
      <c r="Y161" t="str">
        <v>N62090-5RY0A</v>
      </c>
      <c r="Z161">
        <v>65</v>
      </c>
      <c r="AA161" t="str">
        <v>high</v>
      </c>
      <c r="AC161" t="str">
        <v>AGREE</v>
      </c>
      <c r="AD161" t="str">
        <f>IF(OR(H161="",Y161=""),"",IF(UPPER(SUBSTITUTE(SUBSTITUTE(SUBSTITUTE(SUBSTITUTE(H161," ",""),"-",""),".",""),"/",""))=UPPER(SUBSTITUTE(SUBSTITUTE(SUBSTITUTE(SUBSTITUTE(Y161," ",""),"-",""),".",""),"/","")),"OK","DIFF"))</f>
        <v/>
      </c>
      <c r="AE161" t="str">
        <f>IF(OR(I161="",Z161=""),"",IF(ABS(I161-Z161)&lt;=0.01,"OK","DIFF"))</f>
        <v/>
      </c>
    </row>
    <row r="162">
      <c r="A162" t="str">
        <v>B21</v>
      </c>
      <c r="B162" t="str">
        <v>Random</v>
      </c>
      <c r="C162">
        <v>13</v>
      </c>
      <c r="D162" t="str">
        <v>PDF</v>
      </c>
      <c r="E162" t="str">
        <v>F SUPPORT TOP COWLING</v>
      </c>
      <c r="F162">
        <v>1</v>
      </c>
      <c r="G162">
        <v>85</v>
      </c>
      <c r="H162" t="str">
        <v/>
      </c>
      <c r="I162" t="str">
        <v/>
      </c>
      <c r="J162" t="str">
        <v/>
      </c>
      <c r="K162" t="str">
        <v/>
      </c>
      <c r="L162" t="str">
        <v/>
      </c>
      <c r="M162" t="str">
        <v/>
      </c>
      <c r="N162" t="str">
        <f>IF(H162="","",IF(UPPER(SUBSTITUTE(SUBSTITUTE(SUBSTITUTE(SUBSTITUTE(H162," ",""),"-",""),".",""),"/",""))=UPPER(SUBSTITUTE(SUBSTITUTE(SUBSTITUTE(SUBSTITUTE(T162," ",""),"-",""),".",""),"/","")),"OK","DIFF"))</f>
        <v/>
      </c>
      <c r="O162" t="str">
        <f>IF(I162="","",IF(ABS(I162-U162)&lt;=0.01,"OK","DIFF"))</f>
        <v/>
      </c>
      <c r="P162" t="str">
        <f>IF(OR(N162="DIFF",O162="DIFF"),"YES",IF(AND(N162="OK",O162="OK"),"NO",""))</f>
        <v/>
      </c>
      <c r="Q162" t="str">
        <v/>
      </c>
      <c r="R162" t="str">
        <v/>
      </c>
      <c r="S162" t="str">
        <v/>
      </c>
      <c r="T162" t="str">
        <v>N62660-5RY0A</v>
      </c>
      <c r="U162">
        <v>85</v>
      </c>
      <c r="V162" t="str">
        <v/>
      </c>
      <c r="W162" t="str">
        <v/>
      </c>
      <c r="X162" t="str">
        <v/>
      </c>
      <c r="Y162" t="str">
        <v>N62660-5RY0A</v>
      </c>
      <c r="Z162">
        <v>85</v>
      </c>
      <c r="AA162" t="str">
        <v>high</v>
      </c>
      <c r="AC162" t="str">
        <v>AGREE</v>
      </c>
      <c r="AD162" t="str">
        <f>IF(OR(H162="",Y162=""),"",IF(UPPER(SUBSTITUTE(SUBSTITUTE(SUBSTITUTE(SUBSTITUTE(H162," ",""),"-",""),".",""),"/",""))=UPPER(SUBSTITUTE(SUBSTITUTE(SUBSTITUTE(SUBSTITUTE(Y162," ",""),"-",""),".",""),"/","")),"OK","DIFF"))</f>
        <v/>
      </c>
      <c r="AE162" t="str">
        <f>IF(OR(I162="",Z162=""),"",IF(ABS(I162-Z162)&lt;=0.01,"OK","DIFF"))</f>
        <v/>
      </c>
    </row>
    <row r="163">
      <c r="A163" t="str">
        <v>B21</v>
      </c>
      <c r="B163" t="str">
        <v>Random</v>
      </c>
      <c r="C163">
        <v>14</v>
      </c>
      <c r="D163" t="str">
        <v>PDF</v>
      </c>
      <c r="E163" t="str">
        <v>RAD GRILLE LOGO</v>
      </c>
      <c r="F163">
        <v>1</v>
      </c>
      <c r="G163">
        <v>320</v>
      </c>
      <c r="H163" t="str">
        <v/>
      </c>
      <c r="I163" t="str">
        <v/>
      </c>
      <c r="J163" t="str">
        <v/>
      </c>
      <c r="K163" t="str">
        <v/>
      </c>
      <c r="L163" t="str">
        <v/>
      </c>
      <c r="M163" t="str">
        <v/>
      </c>
      <c r="N163" t="str">
        <f>IF(H163="","",IF(UPPER(SUBSTITUTE(SUBSTITUTE(SUBSTITUTE(SUBSTITUTE(H163," ",""),"-",""),".",""),"/",""))=UPPER(SUBSTITUTE(SUBSTITUTE(SUBSTITUTE(SUBSTITUTE(T163," ",""),"-",""),".",""),"/","")),"OK","DIFF"))</f>
        <v/>
      </c>
      <c r="O163" t="str">
        <f>IF(I163="","",IF(ABS(I163-U163)&lt;=0.01,"OK","DIFF"))</f>
        <v/>
      </c>
      <c r="P163" t="str">
        <f>IF(OR(N163="DIFF",O163="DIFF"),"YES",IF(AND(N163="OK",O163="OK"),"NO",""))</f>
        <v/>
      </c>
      <c r="Q163" t="str">
        <v/>
      </c>
      <c r="R163" t="str">
        <v/>
      </c>
      <c r="S163" t="str">
        <v/>
      </c>
      <c r="T163" t="str">
        <v>N62890-7FW0A</v>
      </c>
      <c r="U163">
        <v>320</v>
      </c>
      <c r="V163" t="str">
        <v/>
      </c>
      <c r="W163" t="str">
        <v/>
      </c>
      <c r="X163" t="str">
        <v/>
      </c>
      <c r="Y163" t="str">
        <v>N62890-7FW0A</v>
      </c>
      <c r="Z163">
        <v>320</v>
      </c>
      <c r="AA163" t="str">
        <v>high</v>
      </c>
      <c r="AC163" t="str">
        <v>AGREE</v>
      </c>
      <c r="AD163" t="str">
        <f>IF(OR(H163="",Y163=""),"",IF(UPPER(SUBSTITUTE(SUBSTITUTE(SUBSTITUTE(SUBSTITUTE(H163," ",""),"-",""),".",""),"/",""))=UPPER(SUBSTITUTE(SUBSTITUTE(SUBSTITUTE(SUBSTITUTE(Y163," ",""),"-",""),".",""),"/","")),"OK","DIFF"))</f>
        <v/>
      </c>
      <c r="AE163" t="str">
        <f>IF(OR(I163="",Z163=""),"",IF(ABS(I163-Z163)&lt;=0.01,"OK","DIFF"))</f>
        <v/>
      </c>
    </row>
    <row r="164">
      <c r="A164" t="str">
        <v>B22</v>
      </c>
      <c r="B164" t="str">
        <v>Random</v>
      </c>
      <c r="C164">
        <v>1</v>
      </c>
      <c r="D164" t="str">
        <v>PDF</v>
      </c>
      <c r="E164" t="str">
        <v>EU FRT License Plate Bracket, Highland</v>
      </c>
      <c r="F164">
        <v>1</v>
      </c>
      <c r="G164">
        <v>33.1</v>
      </c>
      <c r="H164" t="str">
        <v/>
      </c>
      <c r="I164" t="str">
        <v/>
      </c>
      <c r="J164" t="str">
        <v/>
      </c>
      <c r="K164" t="str">
        <v/>
      </c>
      <c r="L164" t="str">
        <v/>
      </c>
      <c r="M164" t="str">
        <v/>
      </c>
      <c r="N164" t="str">
        <f>IF(H164="","",IF(UPPER(SUBSTITUTE(SUBSTITUTE(SUBSTITUTE(SUBSTITUTE(H164," ",""),"-",""),".",""),"/",""))=UPPER(SUBSTITUTE(SUBSTITUTE(SUBSTITUTE(SUBSTITUTE(T164," ",""),"-",""),".",""),"/","")),"OK","DIFF"))</f>
        <v/>
      </c>
      <c r="O164" t="str">
        <f>IF(I164="","",IF(ABS(I164-U164)&lt;=0.01,"OK","DIFF"))</f>
        <v/>
      </c>
      <c r="P164" t="str">
        <f>IF(OR(N164="DIFF",O164="DIFF"),"YES",IF(AND(N164="OK",O164="OK"),"NO",""))</f>
        <v/>
      </c>
      <c r="Q164" t="str">
        <v/>
      </c>
      <c r="R164" t="str">
        <v/>
      </c>
      <c r="S164" t="str">
        <v/>
      </c>
      <c r="T164" t="str">
        <v>1694549-00-E</v>
      </c>
      <c r="U164">
        <v>33.1</v>
      </c>
      <c r="V164" t="str">
        <v/>
      </c>
      <c r="W164" t="str">
        <v/>
      </c>
      <c r="X164" t="str">
        <v/>
      </c>
      <c r="Y164" t="str">
        <v>1694549-00-E</v>
      </c>
      <c r="Z164">
        <v>33.1</v>
      </c>
      <c r="AA164" t="str">
        <v>high</v>
      </c>
      <c r="AB164" t="str">
        <v>Status Processing, shipped 0/1</v>
      </c>
      <c r="AC164" t="str">
        <v>AGREE</v>
      </c>
      <c r="AD164" t="str">
        <f>IF(OR(H164="",Y164=""),"",IF(UPPER(SUBSTITUTE(SUBSTITUTE(SUBSTITUTE(SUBSTITUTE(H164," ",""),"-",""),".",""),"/",""))=UPPER(SUBSTITUTE(SUBSTITUTE(SUBSTITUTE(SUBSTITUTE(Y164," ",""),"-",""),".",""),"/","")),"OK","DIFF"))</f>
        <v/>
      </c>
      <c r="AE164" t="str">
        <f>IF(OR(I164="",Z164=""),"",IF(ABS(I164-Z164)&lt;=0.01,"OK","DIFF"))</f>
        <v/>
      </c>
    </row>
    <row r="165">
      <c r="A165" t="str">
        <v>B22</v>
      </c>
      <c r="B165" t="str">
        <v>Random</v>
      </c>
      <c r="C165">
        <v>2</v>
      </c>
      <c r="D165" t="str">
        <v>PDF</v>
      </c>
      <c r="E165" t="str">
        <v>HEADLAMP ASY ECE, LH</v>
      </c>
      <c r="F165">
        <v>1</v>
      </c>
      <c r="G165">
        <v>1741</v>
      </c>
      <c r="H165" t="str">
        <v/>
      </c>
      <c r="I165" t="str">
        <v/>
      </c>
      <c r="J165" t="str">
        <v/>
      </c>
      <c r="K165" t="str">
        <v/>
      </c>
      <c r="L165" t="str">
        <v/>
      </c>
      <c r="M165" t="str">
        <v/>
      </c>
      <c r="N165" t="str">
        <f>IF(H165="","",IF(UPPER(SUBSTITUTE(SUBSTITUTE(SUBSTITUTE(SUBSTITUTE(H165," ",""),"-",""),".",""),"/",""))=UPPER(SUBSTITUTE(SUBSTITUTE(SUBSTITUTE(SUBSTITUTE(T165," ",""),"-",""),".",""),"/","")),"OK","DIFF"))</f>
        <v/>
      </c>
      <c r="O165" t="str">
        <f>IF(I165="","",IF(ABS(I165-U165)&lt;=0.01,"OK","DIFF"))</f>
        <v/>
      </c>
      <c r="P165" t="str">
        <f>IF(OR(N165="DIFF",O165="DIFF"),"YES",IF(AND(N165="OK",O165="OK"),"NO",""))</f>
        <v/>
      </c>
      <c r="Q165" t="str">
        <v/>
      </c>
      <c r="R165" t="str">
        <v/>
      </c>
      <c r="S165" t="str">
        <v>yes</v>
      </c>
      <c r="T165" t="str">
        <v>1760888-00-F</v>
      </c>
      <c r="U165">
        <v>1741</v>
      </c>
      <c r="V165" t="str">
        <v/>
      </c>
      <c r="W165" t="str">
        <v/>
      </c>
      <c r="X165" t="str">
        <v/>
      </c>
      <c r="Y165" t="str">
        <v>1760888-00-F</v>
      </c>
      <c r="Z165">
        <v>1741</v>
      </c>
      <c r="AA165" t="str">
        <v>high</v>
      </c>
      <c r="AB165" t="str">
        <v>Status Processing, shipped 0/1</v>
      </c>
      <c r="AC165" t="str">
        <v>AGREE</v>
      </c>
      <c r="AD165" t="str">
        <f>IF(OR(H165="",Y165=""),"",IF(UPPER(SUBSTITUTE(SUBSTITUTE(SUBSTITUTE(SUBSTITUTE(H165," ",""),"-",""),".",""),"/",""))=UPPER(SUBSTITUTE(SUBSTITUTE(SUBSTITUTE(SUBSTITUTE(Y165," ",""),"-",""),".",""),"/","")),"OK","DIFF"))</f>
        <v/>
      </c>
      <c r="AE165" t="str">
        <f>IF(OR(I165="",Z165=""),"",IF(ABS(I165-Z165)&lt;=0.01,"OK","DIFF"))</f>
        <v/>
      </c>
    </row>
    <row r="166">
      <c r="A166" t="str">
        <v>B22</v>
      </c>
      <c r="B166" t="str">
        <v>Random</v>
      </c>
      <c r="C166">
        <v>3</v>
      </c>
      <c r="D166" t="str">
        <v>PDF</v>
      </c>
      <c r="E166" t="str">
        <v>1R SEATBELT, RH, BLK, CN</v>
      </c>
      <c r="F166">
        <v>1</v>
      </c>
      <c r="G166">
        <v>154.73</v>
      </c>
      <c r="H166" t="str">
        <v/>
      </c>
      <c r="I166" t="str">
        <v/>
      </c>
      <c r="J166" t="str">
        <v/>
      </c>
      <c r="K166" t="str">
        <v/>
      </c>
      <c r="L166" t="str">
        <v/>
      </c>
      <c r="M166" t="str">
        <v/>
      </c>
      <c r="N166" t="str">
        <f>IF(H166="","",IF(UPPER(SUBSTITUTE(SUBSTITUTE(SUBSTITUTE(SUBSTITUTE(H166," ",""),"-",""),".",""),"/",""))=UPPER(SUBSTITUTE(SUBSTITUTE(SUBSTITUTE(SUBSTITUTE(T166," ",""),"-",""),".",""),"/","")),"OK","DIFF"))</f>
        <v/>
      </c>
      <c r="O166" t="str">
        <f>IF(I166="","",IF(ABS(I166-U166)&lt;=0.01,"OK","DIFF"))</f>
        <v/>
      </c>
      <c r="P166" t="str">
        <f>IF(OR(N166="DIFF",O166="DIFF"),"YES",IF(AND(N166="OK",O166="OK"),"NO",""))</f>
        <v/>
      </c>
      <c r="Q166" t="str">
        <v/>
      </c>
      <c r="R166" t="str">
        <v/>
      </c>
      <c r="S166" t="str">
        <v/>
      </c>
      <c r="T166" t="str">
        <v>1857706-C1-E</v>
      </c>
      <c r="U166">
        <v>154.73</v>
      </c>
      <c r="V166" t="str">
        <v/>
      </c>
      <c r="W166" t="str">
        <v/>
      </c>
      <c r="X166" t="str">
        <v/>
      </c>
      <c r="Y166" t="str">
        <v>1857706-C1-E</v>
      </c>
      <c r="Z166">
        <v>154.73</v>
      </c>
      <c r="AA166" t="str">
        <v>high</v>
      </c>
      <c r="AB166" t="str">
        <v>Invoice 2040R0000004360</v>
      </c>
      <c r="AC166" t="str">
        <v>AGREE</v>
      </c>
      <c r="AD166" t="str">
        <f>IF(OR(H166="",Y166=""),"",IF(UPPER(SUBSTITUTE(SUBSTITUTE(SUBSTITUTE(SUBSTITUTE(H166," ",""),"-",""),".",""),"/",""))=UPPER(SUBSTITUTE(SUBSTITUTE(SUBSTITUTE(SUBSTITUTE(Y166," ",""),"-",""),".",""),"/","")),"OK","DIFF"))</f>
        <v/>
      </c>
      <c r="AE166" t="str">
        <f>IF(OR(I166="",Z166=""),"",IF(ABS(I166-Z166)&lt;=0.01,"OK","DIFF"))</f>
        <v/>
      </c>
    </row>
    <row r="167">
      <c r="A167" t="str">
        <v>B22</v>
      </c>
      <c r="B167" t="str">
        <v>Random</v>
      </c>
      <c r="C167">
        <v>4</v>
      </c>
      <c r="D167" t="str">
        <v>PDF</v>
      </c>
      <c r="E167" t="str">
        <v>1R SEATBELT, LH, BLK, CN</v>
      </c>
      <c r="F167">
        <v>1</v>
      </c>
      <c r="G167">
        <v>154.72</v>
      </c>
      <c r="H167" t="str">
        <v/>
      </c>
      <c r="I167" t="str">
        <v/>
      </c>
      <c r="J167" t="str">
        <v/>
      </c>
      <c r="K167" t="str">
        <v/>
      </c>
      <c r="L167" t="str">
        <v/>
      </c>
      <c r="M167" t="str">
        <v/>
      </c>
      <c r="N167" t="str">
        <f>IF(H167="","",IF(UPPER(SUBSTITUTE(SUBSTITUTE(SUBSTITUTE(SUBSTITUTE(H167," ",""),"-",""),".",""),"/",""))=UPPER(SUBSTITUTE(SUBSTITUTE(SUBSTITUTE(SUBSTITUTE(T167," ",""),"-",""),".",""),"/","")),"OK","DIFF"))</f>
        <v/>
      </c>
      <c r="O167" t="str">
        <f>IF(I167="","",IF(ABS(I167-U167)&lt;=0.01,"OK","DIFF"))</f>
        <v/>
      </c>
      <c r="P167" t="str">
        <f>IF(OR(N167="DIFF",O167="DIFF"),"YES",IF(AND(N167="OK",O167="OK"),"NO",""))</f>
        <v/>
      </c>
      <c r="Q167" t="str">
        <v/>
      </c>
      <c r="R167" t="str">
        <v/>
      </c>
      <c r="S167" t="str">
        <v/>
      </c>
      <c r="T167" t="str">
        <v>1857705-C1-D</v>
      </c>
      <c r="U167">
        <v>154.72</v>
      </c>
      <c r="V167" t="str">
        <v/>
      </c>
      <c r="W167" t="str">
        <v/>
      </c>
      <c r="X167" t="str">
        <v/>
      </c>
      <c r="Y167" t="str">
        <v>1857705-C1-D</v>
      </c>
      <c r="Z167">
        <v>154.72</v>
      </c>
      <c r="AA167" t="str">
        <v>high</v>
      </c>
      <c r="AB167" t="str">
        <v>Invoice 2040R0000004325</v>
      </c>
      <c r="AC167" t="str">
        <v>AGREE</v>
      </c>
      <c r="AD167" t="str">
        <f>IF(OR(H167="",Y167=""),"",IF(UPPER(SUBSTITUTE(SUBSTITUTE(SUBSTITUTE(SUBSTITUTE(H167," ",""),"-",""),".",""),"/",""))=UPPER(SUBSTITUTE(SUBSTITUTE(SUBSTITUTE(SUBSTITUTE(Y167," ",""),"-",""),".",""),"/","")),"OK","DIFF"))</f>
        <v/>
      </c>
      <c r="AE167" t="str">
        <f>IF(OR(I167="",Z167=""),"",IF(ABS(I167-Z167)&lt;=0.01,"OK","DIFF"))</f>
        <v/>
      </c>
    </row>
    <row r="168">
      <c r="A168" t="str">
        <v>B22</v>
      </c>
      <c r="B168" t="str">
        <v>Random</v>
      </c>
      <c r="C168">
        <v>5</v>
      </c>
      <c r="D168" t="str">
        <v>PDF</v>
      </c>
      <c r="E168" t="str">
        <v>SEAT BELT LAP PRETENSIONER, RH, CN</v>
      </c>
      <c r="F168">
        <v>1</v>
      </c>
      <c r="G168">
        <v>182.03</v>
      </c>
      <c r="H168" t="str">
        <v/>
      </c>
      <c r="I168" t="str">
        <v/>
      </c>
      <c r="J168" t="str">
        <v/>
      </c>
      <c r="K168" t="str">
        <v/>
      </c>
      <c r="L168" t="str">
        <v/>
      </c>
      <c r="M168" t="str">
        <v/>
      </c>
      <c r="N168" t="str">
        <f>IF(H168="","",IF(UPPER(SUBSTITUTE(SUBSTITUTE(SUBSTITUTE(SUBSTITUTE(H168," ",""),"-",""),".",""),"/",""))=UPPER(SUBSTITUTE(SUBSTITUTE(SUBSTITUTE(SUBSTITUTE(T168," ",""),"-",""),".",""),"/","")),"OK","DIFF"))</f>
        <v/>
      </c>
      <c r="O168" t="str">
        <f>IF(I168="","",IF(ABS(I168-U168)&lt;=0.01,"OK","DIFF"))</f>
        <v/>
      </c>
      <c r="P168" t="str">
        <f>IF(OR(N168="DIFF",O168="DIFF"),"YES",IF(AND(N168="OK",O168="OK"),"NO",""))</f>
        <v/>
      </c>
      <c r="Q168" t="str">
        <v/>
      </c>
      <c r="R168" t="str">
        <v>PN differs by one look-alike char</v>
      </c>
      <c r="S168" t="str">
        <v/>
      </c>
      <c r="T168" t="str">
        <v>1857606-C1-B</v>
      </c>
      <c r="U168">
        <v>182.03</v>
      </c>
      <c r="V168" t="str">
        <v/>
      </c>
      <c r="W168" t="str">
        <v/>
      </c>
      <c r="X168" t="str">
        <v/>
      </c>
      <c r="Y168" t="str">
        <v>1857606-C1-B</v>
      </c>
      <c r="Z168">
        <v>182.03</v>
      </c>
      <c r="AA168" t="str">
        <v>high</v>
      </c>
      <c r="AB168" t="str">
        <v>Invoice 2040R0000004325</v>
      </c>
      <c r="AC168" t="str">
        <v>AGREE</v>
      </c>
      <c r="AD168" t="str">
        <f>IF(OR(H168="",Y168=""),"",IF(UPPER(SUBSTITUTE(SUBSTITUTE(SUBSTITUTE(SUBSTITUTE(H168," ",""),"-",""),".",""),"/",""))=UPPER(SUBSTITUTE(SUBSTITUTE(SUBSTITUTE(SUBSTITUTE(Y168," ",""),"-",""),".",""),"/","")),"OK","DIFF"))</f>
        <v/>
      </c>
      <c r="AE168" t="str">
        <f>IF(OR(I168="",Z168=""),"",IF(ABS(I168-Z168)&lt;=0.01,"OK","DIFF"))</f>
        <v/>
      </c>
    </row>
    <row r="169">
      <c r="A169" t="str">
        <v>B22</v>
      </c>
      <c r="B169" t="str">
        <v>Random</v>
      </c>
      <c r="C169">
        <v>6</v>
      </c>
      <c r="D169" t="str">
        <v>PDF</v>
      </c>
      <c r="E169" t="str">
        <v>SEAT BELT LAP PRETENSIONER, LH, CN</v>
      </c>
      <c r="F169">
        <v>1</v>
      </c>
      <c r="G169">
        <v>182.03</v>
      </c>
      <c r="H169" t="str">
        <v/>
      </c>
      <c r="I169" t="str">
        <v/>
      </c>
      <c r="J169" t="str">
        <v/>
      </c>
      <c r="K169" t="str">
        <v/>
      </c>
      <c r="L169" t="str">
        <v/>
      </c>
      <c r="M169" t="str">
        <v/>
      </c>
      <c r="N169" t="str">
        <f>IF(H169="","",IF(UPPER(SUBSTITUTE(SUBSTITUTE(SUBSTITUTE(SUBSTITUTE(H169," ",""),"-",""),".",""),"/",""))=UPPER(SUBSTITUTE(SUBSTITUTE(SUBSTITUTE(SUBSTITUTE(T169," ",""),"-",""),".",""),"/","")),"OK","DIFF"))</f>
        <v/>
      </c>
      <c r="O169" t="str">
        <f>IF(I169="","",IF(ABS(I169-U169)&lt;=0.01,"OK","DIFF"))</f>
        <v/>
      </c>
      <c r="P169" t="str">
        <f>IF(OR(N169="DIFF",O169="DIFF"),"YES",IF(AND(N169="OK",O169="OK"),"NO",""))</f>
        <v/>
      </c>
      <c r="Q169" t="str">
        <v/>
      </c>
      <c r="R169" t="str">
        <v>PN differs by one look-alike char</v>
      </c>
      <c r="S169" t="str">
        <v/>
      </c>
      <c r="T169" t="str">
        <v>1857605-C1-B</v>
      </c>
      <c r="U169">
        <v>182.03</v>
      </c>
      <c r="V169" t="str">
        <v/>
      </c>
      <c r="W169" t="str">
        <v/>
      </c>
      <c r="X169" t="str">
        <v/>
      </c>
      <c r="Y169" t="str">
        <v>1857605-C1-B</v>
      </c>
      <c r="Z169">
        <v>182.03</v>
      </c>
      <c r="AA169" t="str">
        <v>high</v>
      </c>
      <c r="AB169" t="str">
        <v>Invoice 2040R0000004325</v>
      </c>
      <c r="AC169" t="str">
        <v>AGREE</v>
      </c>
      <c r="AD169" t="str">
        <f>IF(OR(H169="",Y169=""),"",IF(UPPER(SUBSTITUTE(SUBSTITUTE(SUBSTITUTE(SUBSTITUTE(H169," ",""),"-",""),".",""),"/",""))=UPPER(SUBSTITUTE(SUBSTITUTE(SUBSTITUTE(SUBSTITUTE(Y169," ",""),"-",""),".",""),"/","")),"OK","DIFF"))</f>
        <v/>
      </c>
      <c r="AE169" t="str">
        <f>IF(OR(I169="",Z169=""),"",IF(ABS(I169-Z169)&lt;=0.01,"OK","DIFF"))</f>
        <v/>
      </c>
    </row>
    <row r="170">
      <c r="A170" t="str">
        <v>B22</v>
      </c>
      <c r="B170" t="str">
        <v>Random</v>
      </c>
      <c r="C170">
        <v>7</v>
      </c>
      <c r="D170" t="str">
        <v>PDF</v>
      </c>
      <c r="E170" t="str">
        <v>Ped Pro Pressure Tube Sensor (PTS)</v>
      </c>
      <c r="F170">
        <v>1</v>
      </c>
      <c r="G170">
        <v>46.04</v>
      </c>
      <c r="H170" t="str">
        <v/>
      </c>
      <c r="I170" t="str">
        <v/>
      </c>
      <c r="J170" t="str">
        <v/>
      </c>
      <c r="K170" t="str">
        <v/>
      </c>
      <c r="L170" t="str">
        <v/>
      </c>
      <c r="M170" t="str">
        <v/>
      </c>
      <c r="N170" t="str">
        <f>IF(H170="","",IF(UPPER(SUBSTITUTE(SUBSTITUTE(SUBSTITUTE(SUBSTITUTE(H170," ",""),"-",""),".",""),"/",""))=UPPER(SUBSTITUTE(SUBSTITUTE(SUBSTITUTE(SUBSTITUTE(T170," ",""),"-",""),".",""),"/","")),"OK","DIFF"))</f>
        <v/>
      </c>
      <c r="O170" t="str">
        <f>IF(I170="","",IF(ABS(I170-U170)&lt;=0.01,"OK","DIFF"))</f>
        <v/>
      </c>
      <c r="P170" t="str">
        <f>IF(OR(N170="DIFF",O170="DIFF"),"YES",IF(AND(N170="OK",O170="OK"),"NO",""))</f>
        <v/>
      </c>
      <c r="Q170" t="str">
        <v/>
      </c>
      <c r="R170" t="str">
        <v/>
      </c>
      <c r="S170" t="str">
        <v/>
      </c>
      <c r="T170" t="str">
        <v>1735514-00-A</v>
      </c>
      <c r="U170">
        <v>46.04</v>
      </c>
      <c r="V170" t="str">
        <v/>
      </c>
      <c r="W170" t="str">
        <v/>
      </c>
      <c r="X170" t="str">
        <v/>
      </c>
      <c r="Y170" t="str">
        <v>1735514-00-A</v>
      </c>
      <c r="Z170">
        <v>46.04</v>
      </c>
      <c r="AA170" t="str">
        <v>high</v>
      </c>
      <c r="AB170" t="str">
        <v>Status Processing, shipped 0/1</v>
      </c>
      <c r="AC170" t="str">
        <v>AGREE</v>
      </c>
      <c r="AD170" t="str">
        <f>IF(OR(H170="",Y170=""),"",IF(UPPER(SUBSTITUTE(SUBSTITUTE(SUBSTITUTE(SUBSTITUTE(H170," ",""),"-",""),".",""),"/",""))=UPPER(SUBSTITUTE(SUBSTITUTE(SUBSTITUTE(SUBSTITUTE(Y170," ",""),"-",""),".",""),"/","")),"OK","DIFF"))</f>
        <v/>
      </c>
      <c r="AE170" t="str">
        <f>IF(OR(I170="",Z170=""),"",IF(ABS(I170-Z170)&lt;=0.01,"OK","DIFF"))</f>
        <v/>
      </c>
    </row>
    <row r="171">
      <c r="A171" t="str">
        <v>B23</v>
      </c>
      <c r="B171" t="str">
        <v>Random</v>
      </c>
      <c r="C171">
        <v>1</v>
      </c>
      <c r="D171" t="str">
        <v>PDF</v>
      </c>
      <c r="E171" t="str">
        <v>LHS rear last compartment door</v>
      </c>
      <c r="F171">
        <v>1</v>
      </c>
      <c r="G171">
        <v>1500</v>
      </c>
      <c r="H171" t="str">
        <v/>
      </c>
      <c r="I171" t="str">
        <v/>
      </c>
      <c r="J171" t="str">
        <v/>
      </c>
      <c r="K171" t="str">
        <v/>
      </c>
      <c r="L171" t="str">
        <v/>
      </c>
      <c r="M171" t="str">
        <v/>
      </c>
      <c r="N171" t="str">
        <f>IF(H171="","",IF(UPPER(SUBSTITUTE(SUBSTITUTE(SUBSTITUTE(SUBSTITUTE(H171," ",""),"-",""),".",""),"/",""))=UPPER(SUBSTITUTE(SUBSTITUTE(SUBSTITUTE(SUBSTITUTE(T171," ",""),"-",""),".",""),"/","")),"OK","DIFF"))</f>
        <v/>
      </c>
      <c r="O171" t="str">
        <f>IF(I171="","",IF(ABS(I171-U171)&lt;=0.01,"OK","DIFF"))</f>
        <v/>
      </c>
      <c r="P171" t="str">
        <f>IF(OR(N171="DIFF",O171="DIFF"),"YES",IF(AND(N171="OK",O171="OK"),"NO",""))</f>
        <v/>
      </c>
      <c r="Q171" t="str">
        <v/>
      </c>
      <c r="R171" t="str">
        <v/>
      </c>
      <c r="S171" t="str">
        <v/>
      </c>
      <c r="T171" t="str">
        <v/>
      </c>
      <c r="U171">
        <v>1500</v>
      </c>
      <c r="V171" t="str">
        <v/>
      </c>
      <c r="W171" t="str">
        <v/>
      </c>
      <c r="X171" t="str">
        <v/>
      </c>
      <c r="Z171">
        <v>1500</v>
      </c>
      <c r="AA171" t="str">
        <v>high</v>
      </c>
      <c r="AB171" t="str">
        <v>No part number printed on this line. Document is a Proforma Invoice.</v>
      </c>
      <c r="AC171" t="str">
        <v>AGREE</v>
      </c>
      <c r="AD171" t="str">
        <f>IF(OR(H171="",Y171=""),"",IF(UPPER(SUBSTITUTE(SUBSTITUTE(SUBSTITUTE(SUBSTITUTE(H171," ",""),"-",""),".",""),"/",""))=UPPER(SUBSTITUTE(SUBSTITUTE(SUBSTITUTE(SUBSTITUTE(Y171," ",""),"-",""),".",""),"/","")),"OK","DIFF"))</f>
        <v/>
      </c>
      <c r="AE171" t="str">
        <f>IF(OR(I171="",Z171=""),"",IF(ABS(I171-Z171)&lt;=0.01,"OK","DIFF"))</f>
        <v/>
      </c>
    </row>
    <row r="172">
      <c r="A172" t="str">
        <v>B23</v>
      </c>
      <c r="B172" t="str">
        <v>Random</v>
      </c>
      <c r="C172">
        <v>2</v>
      </c>
      <c r="D172" t="str">
        <v>PDF</v>
      </c>
      <c r="E172" t="str">
        <v>LHS rear last second compartment door</v>
      </c>
      <c r="F172">
        <v>1</v>
      </c>
      <c r="G172">
        <v>1500</v>
      </c>
      <c r="H172" t="str">
        <v/>
      </c>
      <c r="I172" t="str">
        <v/>
      </c>
      <c r="J172" t="str">
        <v/>
      </c>
      <c r="K172" t="str">
        <v/>
      </c>
      <c r="L172" t="str">
        <v/>
      </c>
      <c r="M172" t="str">
        <v/>
      </c>
      <c r="N172" t="str">
        <f>IF(H172="","",IF(UPPER(SUBSTITUTE(SUBSTITUTE(SUBSTITUTE(SUBSTITUTE(H172," ",""),"-",""),".",""),"/",""))=UPPER(SUBSTITUTE(SUBSTITUTE(SUBSTITUTE(SUBSTITUTE(T172," ",""),"-",""),".",""),"/","")),"OK","DIFF"))</f>
        <v/>
      </c>
      <c r="O172" t="str">
        <f>IF(I172="","",IF(ABS(I172-U172)&lt;=0.01,"OK","DIFF"))</f>
        <v/>
      </c>
      <c r="P172" t="str">
        <f>IF(OR(N172="DIFF",O172="DIFF"),"YES",IF(AND(N172="OK",O172="OK"),"NO",""))</f>
        <v/>
      </c>
      <c r="Q172" t="str">
        <v/>
      </c>
      <c r="R172" t="str">
        <v/>
      </c>
      <c r="S172" t="str">
        <v/>
      </c>
      <c r="T172" t="str">
        <v/>
      </c>
      <c r="U172">
        <v>1500</v>
      </c>
      <c r="V172" t="str">
        <v/>
      </c>
      <c r="W172" t="str">
        <v/>
      </c>
      <c r="X172" t="str">
        <v/>
      </c>
      <c r="Z172">
        <v>1500</v>
      </c>
      <c r="AA172" t="str">
        <v>high</v>
      </c>
      <c r="AB172" t="str">
        <v>No part number printed on this line. Document is a Proforma Invoice.</v>
      </c>
      <c r="AC172" t="str">
        <v>AGREE</v>
      </c>
      <c r="AD172" t="str">
        <f>IF(OR(H172="",Y172=""),"",IF(UPPER(SUBSTITUTE(SUBSTITUTE(SUBSTITUTE(SUBSTITUTE(H172," ",""),"-",""),".",""),"/",""))=UPPER(SUBSTITUTE(SUBSTITUTE(SUBSTITUTE(SUBSTITUTE(Y172," ",""),"-",""),".",""),"/","")),"OK","DIFF"))</f>
        <v/>
      </c>
      <c r="AE172" t="str">
        <f>IF(OR(I172="",Z172=""),"",IF(ABS(I172-Z172)&lt;=0.01,"OK","DIFF"))</f>
        <v/>
      </c>
    </row>
    <row r="173">
      <c r="A173" t="str">
        <v>B24</v>
      </c>
      <c r="B173" t="str">
        <v>Random</v>
      </c>
      <c r="C173">
        <v>1</v>
      </c>
      <c r="D173" t="str">
        <v>PDF</v>
      </c>
      <c r="E173" t="str">
        <v>BOOT LAMP RH</v>
      </c>
      <c r="F173">
        <v>1</v>
      </c>
      <c r="G173">
        <v>480</v>
      </c>
      <c r="H173" t="str">
        <v/>
      </c>
      <c r="I173" t="str">
        <v/>
      </c>
      <c r="J173" t="str">
        <v/>
      </c>
      <c r="K173" t="str">
        <v/>
      </c>
      <c r="L173" t="str">
        <v/>
      </c>
      <c r="M173" t="str">
        <v/>
      </c>
      <c r="N173" t="str">
        <f>IF(H173="","",IF(UPPER(SUBSTITUTE(SUBSTITUTE(SUBSTITUTE(SUBSTITUTE(H173," ",""),"-",""),".",""),"/",""))=UPPER(SUBSTITUTE(SUBSTITUTE(SUBSTITUTE(SUBSTITUTE(T173," ",""),"-",""),".",""),"/","")),"OK","DIFF"))</f>
        <v/>
      </c>
      <c r="O173" t="str">
        <f>IF(I173="","",IF(ABS(I173-U173)&lt;=0.01,"OK","DIFF"))</f>
        <v/>
      </c>
      <c r="P173" t="str">
        <f>IF(OR(N173="DIFF",O173="DIFF"),"YES",IF(AND(N173="OK",O173="OK"),"NO",""))</f>
        <v/>
      </c>
      <c r="Q173" t="str">
        <v/>
      </c>
      <c r="R173" t="str">
        <v/>
      </c>
      <c r="S173" t="str">
        <v/>
      </c>
      <c r="T173" t="str">
        <v>T81580-33470</v>
      </c>
      <c r="U173">
        <v>480</v>
      </c>
      <c r="V173" t="str">
        <v/>
      </c>
      <c r="W173" t="str">
        <v/>
      </c>
      <c r="X173" t="str">
        <v/>
      </c>
      <c r="Y173" t="str">
        <v>T81580-33470</v>
      </c>
      <c r="Z173">
        <v>480</v>
      </c>
      <c r="AA173" t="str">
        <v>high</v>
      </c>
      <c r="AC173" t="str">
        <v>AGREE</v>
      </c>
      <c r="AD173" t="str">
        <f>IF(OR(H173="",Y173=""),"",IF(UPPER(SUBSTITUTE(SUBSTITUTE(SUBSTITUTE(SUBSTITUTE(H173," ",""),"-",""),".",""),"/",""))=UPPER(SUBSTITUTE(SUBSTITUTE(SUBSTITUTE(SUBSTITUTE(Y173," ",""),"-",""),".",""),"/","")),"OK","DIFF"))</f>
        <v/>
      </c>
      <c r="AE173" t="str">
        <f>IF(OR(I173="",Z173=""),"",IF(ABS(I173-Z173)&lt;=0.01,"OK","DIFF"))</f>
        <v/>
      </c>
    </row>
    <row r="174">
      <c r="A174" t="str">
        <v>B24</v>
      </c>
      <c r="B174" t="str">
        <v>Random</v>
      </c>
      <c r="C174">
        <v>2</v>
      </c>
      <c r="D174" t="str">
        <v>PDF</v>
      </c>
      <c r="E174" t="str">
        <v>TAILLIGHT UNIT RH</v>
      </c>
      <c r="F174">
        <v>1</v>
      </c>
      <c r="G174">
        <v>585</v>
      </c>
      <c r="H174" t="str">
        <v/>
      </c>
      <c r="I174" t="str">
        <v/>
      </c>
      <c r="J174" t="str">
        <v/>
      </c>
      <c r="K174" t="str">
        <v/>
      </c>
      <c r="L174" t="str">
        <v/>
      </c>
      <c r="M174" t="str">
        <v/>
      </c>
      <c r="N174" t="str">
        <f>IF(H174="","",IF(UPPER(SUBSTITUTE(SUBSTITUTE(SUBSTITUTE(SUBSTITUTE(H174," ",""),"-",""),".",""),"/",""))=UPPER(SUBSTITUTE(SUBSTITUTE(SUBSTITUTE(SUBSTITUTE(T174," ",""),"-",""),".",""),"/","")),"OK","DIFF"))</f>
        <v/>
      </c>
      <c r="O174" t="str">
        <f>IF(I174="","",IF(ABS(I174-U174)&lt;=0.01,"OK","DIFF"))</f>
        <v/>
      </c>
      <c r="P174" t="str">
        <f>IF(OR(N174="DIFF",O174="DIFF"),"YES",IF(AND(N174="OK",O174="OK"),"NO",""))</f>
        <v/>
      </c>
      <c r="Q174" t="str">
        <v/>
      </c>
      <c r="R174" t="str">
        <v/>
      </c>
      <c r="S174" t="str">
        <v/>
      </c>
      <c r="T174" t="str">
        <v>T81551-33590</v>
      </c>
      <c r="U174">
        <v>585</v>
      </c>
      <c r="V174" t="str">
        <v/>
      </c>
      <c r="W174" t="str">
        <v/>
      </c>
      <c r="X174" t="str">
        <v/>
      </c>
      <c r="Y174" t="str">
        <v>T81551-33590</v>
      </c>
      <c r="Z174">
        <v>585</v>
      </c>
      <c r="AA174" t="str">
        <v>high</v>
      </c>
      <c r="AC174" t="str">
        <v>AGREE</v>
      </c>
      <c r="AD174" t="str">
        <f>IF(OR(H174="",Y174=""),"",IF(UPPER(SUBSTITUTE(SUBSTITUTE(SUBSTITUTE(SUBSTITUTE(H174," ",""),"-",""),".",""),"/",""))=UPPER(SUBSTITUTE(SUBSTITUTE(SUBSTITUTE(SUBSTITUTE(Y174," ",""),"-",""),".",""),"/","")),"OK","DIFF"))</f>
        <v/>
      </c>
      <c r="AE174" t="str">
        <f>IF(OR(I174="",Z174=""),"",IF(ABS(I174-Z174)&lt;=0.01,"OK","DIFF"))</f>
        <v/>
      </c>
    </row>
    <row r="175">
      <c r="A175" t="str">
        <v>B24</v>
      </c>
      <c r="B175" t="str">
        <v>Random</v>
      </c>
      <c r="C175">
        <v>3</v>
      </c>
      <c r="D175" t="str">
        <v>PDF</v>
      </c>
      <c r="E175" t="str">
        <v>RR BUMPER</v>
      </c>
      <c r="F175">
        <v>1</v>
      </c>
      <c r="G175">
        <v>550</v>
      </c>
      <c r="H175" t="str">
        <v/>
      </c>
      <c r="I175" t="str">
        <v/>
      </c>
      <c r="J175" t="str">
        <v/>
      </c>
      <c r="K175" t="str">
        <v/>
      </c>
      <c r="L175" t="str">
        <v/>
      </c>
      <c r="M175" t="str">
        <v/>
      </c>
      <c r="N175" t="str">
        <f>IF(H175="","",IF(UPPER(SUBSTITUTE(SUBSTITUTE(SUBSTITUTE(SUBSTITUTE(H175," ",""),"-",""),".",""),"/",""))=UPPER(SUBSTITUTE(SUBSTITUTE(SUBSTITUTE(SUBSTITUTE(T175," ",""),"-",""),".",""),"/","")),"OK","DIFF"))</f>
        <v/>
      </c>
      <c r="O175" t="str">
        <f>IF(I175="","",IF(ABS(I175-U175)&lt;=0.01,"OK","DIFF"))</f>
        <v/>
      </c>
      <c r="P175" t="str">
        <f>IF(OR(N175="DIFF",O175="DIFF"),"YES",IF(AND(N175="OK",O175="OK"),"NO",""))</f>
        <v/>
      </c>
      <c r="Q175" t="str">
        <v/>
      </c>
      <c r="R175" t="str">
        <v/>
      </c>
      <c r="S175" t="str">
        <v/>
      </c>
      <c r="T175" t="str">
        <v>T52159-33979</v>
      </c>
      <c r="U175">
        <v>550</v>
      </c>
      <c r="V175" t="str">
        <v/>
      </c>
      <c r="W175" t="str">
        <v/>
      </c>
      <c r="X175" t="str">
        <v/>
      </c>
      <c r="Y175" t="str">
        <v>T52159-33979</v>
      </c>
      <c r="Z175">
        <v>550</v>
      </c>
      <c r="AA175" t="str">
        <v>high</v>
      </c>
      <c r="AC175" t="str">
        <v>AGREE</v>
      </c>
      <c r="AD175" t="str">
        <f>IF(OR(H175="",Y175=""),"",IF(UPPER(SUBSTITUTE(SUBSTITUTE(SUBSTITUTE(SUBSTITUTE(H175," ",""),"-",""),".",""),"/",""))=UPPER(SUBSTITUTE(SUBSTITUTE(SUBSTITUTE(SUBSTITUTE(Y175," ",""),"-",""),".",""),"/","")),"OK","DIFF"))</f>
        <v/>
      </c>
      <c r="AE175" t="str">
        <f>IF(OR(I175="",Z175=""),"",IF(ABS(I175-Z175)&lt;=0.01,"OK","DIFF"))</f>
        <v/>
      </c>
    </row>
    <row r="176">
      <c r="A176" t="str">
        <v>B24</v>
      </c>
      <c r="B176" t="str">
        <v>Random</v>
      </c>
      <c r="C176">
        <v>4</v>
      </c>
      <c r="D176" t="str">
        <v>PDF</v>
      </c>
      <c r="E176" t="str">
        <v>AIR VENT</v>
      </c>
      <c r="F176">
        <v>1</v>
      </c>
      <c r="G176">
        <v>85</v>
      </c>
      <c r="H176" t="str">
        <v/>
      </c>
      <c r="I176" t="str">
        <v/>
      </c>
      <c r="J176" t="str">
        <v/>
      </c>
      <c r="K176" t="str">
        <v/>
      </c>
      <c r="L176" t="str">
        <v/>
      </c>
      <c r="M176" t="str">
        <v/>
      </c>
      <c r="N176" t="str">
        <f>IF(H176="","",IF(UPPER(SUBSTITUTE(SUBSTITUTE(SUBSTITUTE(SUBSTITUTE(H176," ",""),"-",""),".",""),"/",""))=UPPER(SUBSTITUTE(SUBSTITUTE(SUBSTITUTE(SUBSTITUTE(T176," ",""),"-",""),".",""),"/","")),"OK","DIFF"))</f>
        <v/>
      </c>
      <c r="O176" t="str">
        <f>IF(I176="","",IF(ABS(I176-U176)&lt;=0.01,"OK","DIFF"))</f>
        <v/>
      </c>
      <c r="P176" t="str">
        <f>IF(OR(N176="DIFF",O176="DIFF"),"YES",IF(AND(N176="OK",O176="OK"),"NO",""))</f>
        <v/>
      </c>
      <c r="Q176" t="str">
        <v/>
      </c>
      <c r="R176" t="str">
        <v/>
      </c>
      <c r="S176" t="str">
        <v/>
      </c>
      <c r="T176" t="str">
        <v>T62940-30150</v>
      </c>
      <c r="U176">
        <v>85</v>
      </c>
      <c r="V176" t="str">
        <v/>
      </c>
      <c r="W176" t="str">
        <v/>
      </c>
      <c r="X176" t="str">
        <v/>
      </c>
      <c r="Y176" t="str">
        <v>T62940-30150</v>
      </c>
      <c r="Z176">
        <v>85</v>
      </c>
      <c r="AA176" t="str">
        <v>high</v>
      </c>
      <c r="AC176" t="str">
        <v>AGREE</v>
      </c>
      <c r="AD176" t="str">
        <f>IF(OR(H176="",Y176=""),"",IF(UPPER(SUBSTITUTE(SUBSTITUTE(SUBSTITUTE(SUBSTITUTE(H176," ",""),"-",""),".",""),"/",""))=UPPER(SUBSTITUTE(SUBSTITUTE(SUBSTITUTE(SUBSTITUTE(Y176," ",""),"-",""),".",""),"/","")),"OK","DIFF"))</f>
        <v/>
      </c>
      <c r="AE176" t="str">
        <f>IF(OR(I176="",Z176=""),"",IF(ABS(I176-Z176)&lt;=0.01,"OK","DIFF"))</f>
        <v/>
      </c>
    </row>
    <row r="177">
      <c r="A177" t="str">
        <v>B24</v>
      </c>
      <c r="B177" t="str">
        <v>Random</v>
      </c>
      <c r="C177">
        <v>5</v>
      </c>
      <c r="D177" t="str">
        <v>PDF</v>
      </c>
      <c r="E177" t="str">
        <v>TAILLAMP PANEL RH</v>
      </c>
      <c r="F177">
        <v>1</v>
      </c>
      <c r="G177">
        <v>85</v>
      </c>
      <c r="H177" t="str">
        <v/>
      </c>
      <c r="I177" t="str">
        <v/>
      </c>
      <c r="J177" t="str">
        <v/>
      </c>
      <c r="K177" t="str">
        <v/>
      </c>
      <c r="L177" t="str">
        <v/>
      </c>
      <c r="M177" t="str">
        <v/>
      </c>
      <c r="N177" t="str">
        <f>IF(H177="","",IF(UPPER(SUBSTITUTE(SUBSTITUTE(SUBSTITUTE(SUBSTITUTE(H177," ",""),"-",""),".",""),"/",""))=UPPER(SUBSTITUTE(SUBSTITUTE(SUBSTITUTE(SUBSTITUTE(T177," ",""),"-",""),".",""),"/","")),"OK","DIFF"))</f>
        <v/>
      </c>
      <c r="O177" t="str">
        <f>IF(I177="","",IF(ABS(I177-U177)&lt;=0.01,"OK","DIFF"))</f>
        <v/>
      </c>
      <c r="P177" t="str">
        <f>IF(OR(N177="DIFF",O177="DIFF"),"YES",IF(AND(N177="OK",O177="OK"),"NO",""))</f>
        <v/>
      </c>
      <c r="Q177" t="str">
        <v/>
      </c>
      <c r="R177" t="str">
        <v/>
      </c>
      <c r="S177" t="str">
        <v/>
      </c>
      <c r="T177" t="str">
        <v>T61697-33120</v>
      </c>
      <c r="U177">
        <v>85</v>
      </c>
      <c r="V177" t="str">
        <v/>
      </c>
      <c r="W177" t="str">
        <v/>
      </c>
      <c r="X177" t="str">
        <v/>
      </c>
      <c r="Y177" t="str">
        <v>T61697-33120</v>
      </c>
      <c r="Z177">
        <v>85</v>
      </c>
      <c r="AA177" t="str">
        <v>high</v>
      </c>
      <c r="AC177" t="str">
        <v>AGREE</v>
      </c>
      <c r="AD177" t="str">
        <f>IF(OR(H177="",Y177=""),"",IF(UPPER(SUBSTITUTE(SUBSTITUTE(SUBSTITUTE(SUBSTITUTE(H177," ",""),"-",""),".",""),"/",""))=UPPER(SUBSTITUTE(SUBSTITUTE(SUBSTITUTE(SUBSTITUTE(Y177," ",""),"-",""),".",""),"/","")),"OK","DIFF"))</f>
        <v/>
      </c>
      <c r="AE177" t="str">
        <f>IF(OR(I177="",Z177=""),"",IF(ABS(I177-Z177)&lt;=0.01,"OK","DIFF"))</f>
        <v/>
      </c>
    </row>
    <row r="178">
      <c r="A178" t="str">
        <v>B24</v>
      </c>
      <c r="B178" t="str">
        <v>Random</v>
      </c>
      <c r="C178">
        <v>6</v>
      </c>
      <c r="D178" t="str">
        <v>PDF</v>
      </c>
      <c r="E178" t="str">
        <v>RR WINDSCREEN MLDG</v>
      </c>
      <c r="F178">
        <v>1</v>
      </c>
      <c r="G178">
        <v>85</v>
      </c>
      <c r="H178" t="str">
        <v/>
      </c>
      <c r="I178" t="str">
        <v/>
      </c>
      <c r="J178" t="str">
        <v/>
      </c>
      <c r="K178" t="str">
        <v/>
      </c>
      <c r="L178" t="str">
        <v/>
      </c>
      <c r="M178" t="str">
        <v/>
      </c>
      <c r="N178" t="str">
        <f>IF(H178="","",IF(UPPER(SUBSTITUTE(SUBSTITUTE(SUBSTITUTE(SUBSTITUTE(H178," ",""),"-",""),".",""),"/",""))=UPPER(SUBSTITUTE(SUBSTITUTE(SUBSTITUTE(SUBSTITUTE(T178," ",""),"-",""),".",""),"/","")),"OK","DIFF"))</f>
        <v/>
      </c>
      <c r="O178" t="str">
        <f>IF(I178="","",IF(ABS(I178-U178)&lt;=0.01,"OK","DIFF"))</f>
        <v/>
      </c>
      <c r="P178" t="str">
        <f>IF(OR(N178="DIFF",O178="DIFF"),"YES",IF(AND(N178="OK",O178="OK"),"NO",""))</f>
        <v/>
      </c>
      <c r="Q178" t="str">
        <v/>
      </c>
      <c r="R178" t="str">
        <v/>
      </c>
      <c r="S178" t="str">
        <v/>
      </c>
      <c r="T178" t="str">
        <v>T75573-33090</v>
      </c>
      <c r="U178">
        <v>85</v>
      </c>
      <c r="V178" t="str">
        <v/>
      </c>
      <c r="W178" t="str">
        <v/>
      </c>
      <c r="X178" t="str">
        <v/>
      </c>
      <c r="Y178" t="str">
        <v>T75573-33090</v>
      </c>
      <c r="Z178">
        <v>85</v>
      </c>
      <c r="AA178" t="str">
        <v>high</v>
      </c>
      <c r="AC178" t="str">
        <v>AGREE</v>
      </c>
      <c r="AD178" t="str">
        <f>IF(OR(H178="",Y178=""),"",IF(UPPER(SUBSTITUTE(SUBSTITUTE(SUBSTITUTE(SUBSTITUTE(H178," ",""),"-",""),".",""),"/",""))=UPPER(SUBSTITUTE(SUBSTITUTE(SUBSTITUTE(SUBSTITUTE(Y178," ",""),"-",""),".",""),"/","")),"OK","DIFF"))</f>
        <v/>
      </c>
      <c r="AE178" t="str">
        <f>IF(OR(I178="",Z178=""),"",IF(ABS(I178-Z178)&lt;=0.01,"OK","DIFF"))</f>
        <v/>
      </c>
    </row>
    <row r="179">
      <c r="A179" t="str">
        <v>B24</v>
      </c>
      <c r="B179" t="str">
        <v>Random</v>
      </c>
      <c r="C179">
        <v>7</v>
      </c>
      <c r="D179" t="str">
        <v>PDF</v>
      </c>
      <c r="E179" t="str">
        <v>RR FENDER RH</v>
      </c>
      <c r="F179">
        <v>1</v>
      </c>
      <c r="G179">
        <v>650</v>
      </c>
      <c r="H179" t="str">
        <v/>
      </c>
      <c r="I179" t="str">
        <v/>
      </c>
      <c r="J179" t="str">
        <v/>
      </c>
      <c r="K179" t="str">
        <v/>
      </c>
      <c r="L179" t="str">
        <v/>
      </c>
      <c r="M179" t="str">
        <v/>
      </c>
      <c r="N179" t="str">
        <f>IF(H179="","",IF(UPPER(SUBSTITUTE(SUBSTITUTE(SUBSTITUTE(SUBSTITUTE(H179," ",""),"-",""),".",""),"/",""))=UPPER(SUBSTITUTE(SUBSTITUTE(SUBSTITUTE(SUBSTITUTE(T179," ",""),"-",""),".",""),"/","")),"OK","DIFF"))</f>
        <v/>
      </c>
      <c r="O179" t="str">
        <f>IF(I179="","",IF(ABS(I179-U179)&lt;=0.01,"OK","DIFF"))</f>
        <v/>
      </c>
      <c r="P179" t="str">
        <f>IF(OR(N179="DIFF",O179="DIFF"),"YES",IF(AND(N179="OK",O179="OK"),"NO",""))</f>
        <v/>
      </c>
      <c r="Q179" t="str">
        <v/>
      </c>
      <c r="R179" t="str">
        <v/>
      </c>
      <c r="S179" t="str">
        <v/>
      </c>
      <c r="T179" t="str">
        <v>T61601-33420</v>
      </c>
      <c r="U179">
        <v>650</v>
      </c>
      <c r="V179" t="str">
        <v/>
      </c>
      <c r="W179" t="str">
        <v/>
      </c>
      <c r="X179" t="str">
        <v/>
      </c>
      <c r="Y179" t="str">
        <v>T61601-33420</v>
      </c>
      <c r="Z179">
        <v>650</v>
      </c>
      <c r="AA179" t="str">
        <v>high</v>
      </c>
      <c r="AC179" t="str">
        <v>AGREE</v>
      </c>
      <c r="AD179" t="str">
        <f>IF(OR(H179="",Y179=""),"",IF(UPPER(SUBSTITUTE(SUBSTITUTE(SUBSTITUTE(SUBSTITUTE(H179," ",""),"-",""),".",""),"/",""))=UPPER(SUBSTITUTE(SUBSTITUTE(SUBSTITUTE(SUBSTITUTE(Y179," ",""),"-",""),".",""),"/","")),"OK","DIFF"))</f>
        <v/>
      </c>
      <c r="AE179" t="str">
        <f>IF(OR(I179="",Z179=""),"",IF(ABS(I179-Z179)&lt;=0.01,"OK","DIFF"))</f>
        <v/>
      </c>
    </row>
    <row r="180">
      <c r="A180" t="str">
        <v>B24</v>
      </c>
      <c r="B180" t="str">
        <v>Random</v>
      </c>
      <c r="C180">
        <v>8</v>
      </c>
      <c r="D180" t="str">
        <v>PDF</v>
      </c>
      <c r="E180" t="str">
        <v>RR BPER CTR LOWER</v>
      </c>
      <c r="F180">
        <v>1</v>
      </c>
      <c r="G180">
        <v>350</v>
      </c>
      <c r="H180" t="str">
        <v/>
      </c>
      <c r="I180" t="str">
        <v/>
      </c>
      <c r="J180" t="str">
        <v/>
      </c>
      <c r="K180" t="str">
        <v/>
      </c>
      <c r="L180" t="str">
        <v/>
      </c>
      <c r="M180" t="str">
        <v/>
      </c>
      <c r="N180" t="str">
        <f>IF(H180="","",IF(UPPER(SUBSTITUTE(SUBSTITUTE(SUBSTITUTE(SUBSTITUTE(H180," ",""),"-",""),".",""),"/",""))=UPPER(SUBSTITUTE(SUBSTITUTE(SUBSTITUTE(SUBSTITUTE(T180," ",""),"-",""),".",""),"/","")),"OK","DIFF"))</f>
        <v/>
      </c>
      <c r="O180" t="str">
        <f>IF(I180="","",IF(ABS(I180-U180)&lt;=0.01,"OK","DIFF"))</f>
        <v/>
      </c>
      <c r="P180" t="str">
        <f>IF(OR(N180="DIFF",O180="DIFF"),"YES",IF(AND(N180="OK",O180="OK"),"NO",""))</f>
        <v/>
      </c>
      <c r="Q180" t="str">
        <v/>
      </c>
      <c r="R180" t="str">
        <v/>
      </c>
      <c r="S180" t="str">
        <v/>
      </c>
      <c r="T180" t="str">
        <v>T52105-33020</v>
      </c>
      <c r="U180">
        <v>350</v>
      </c>
      <c r="V180" t="str">
        <v/>
      </c>
      <c r="W180" t="str">
        <v/>
      </c>
      <c r="X180" t="str">
        <v/>
      </c>
      <c r="Y180" t="str">
        <v>T52105-33020</v>
      </c>
      <c r="Z180">
        <v>350</v>
      </c>
      <c r="AA180" t="str">
        <v>high</v>
      </c>
      <c r="AC180" t="str">
        <v>AGREE</v>
      </c>
      <c r="AD180" t="str">
        <f>IF(OR(H180="",Y180=""),"",IF(UPPER(SUBSTITUTE(SUBSTITUTE(SUBSTITUTE(SUBSTITUTE(H180," ",""),"-",""),".",""),"/",""))=UPPER(SUBSTITUTE(SUBSTITUTE(SUBSTITUTE(SUBSTITUTE(Y180," ",""),"-",""),".",""),"/","")),"OK","DIFF"))</f>
        <v/>
      </c>
      <c r="AE180" t="str">
        <f>IF(OR(I180="",Z180=""),"",IF(ABS(I180-Z180)&lt;=0.01,"OK","DIFF"))</f>
        <v/>
      </c>
    </row>
    <row r="181">
      <c r="A181" t="str">
        <v>B24</v>
      </c>
      <c r="B181" t="str">
        <v>Random</v>
      </c>
      <c r="C181">
        <v>9</v>
      </c>
      <c r="D181" t="str">
        <v>PDF</v>
      </c>
      <c r="E181" t="str">
        <v>RR BPER SUPP RH</v>
      </c>
      <c r="F181">
        <v>1</v>
      </c>
      <c r="G181">
        <v>85</v>
      </c>
      <c r="H181" t="str">
        <v/>
      </c>
      <c r="I181" t="str">
        <v/>
      </c>
      <c r="J181" t="str">
        <v/>
      </c>
      <c r="K181" t="str">
        <v/>
      </c>
      <c r="L181" t="str">
        <v/>
      </c>
      <c r="M181" t="str">
        <v/>
      </c>
      <c r="N181" t="str">
        <f>IF(H181="","",IF(UPPER(SUBSTITUTE(SUBSTITUTE(SUBSTITUTE(SUBSTITUTE(H181," ",""),"-",""),".",""),"/",""))=UPPER(SUBSTITUTE(SUBSTITUTE(SUBSTITUTE(SUBSTITUTE(T181," ",""),"-",""),".",""),"/","")),"OK","DIFF"))</f>
        <v/>
      </c>
      <c r="O181" t="str">
        <f>IF(I181="","",IF(ABS(I181-U181)&lt;=0.01,"OK","DIFF"))</f>
        <v/>
      </c>
      <c r="P181" t="str">
        <f>IF(OR(N181="DIFF",O181="DIFF"),"YES",IF(AND(N181="OK",O181="OK"),"NO",""))</f>
        <v/>
      </c>
      <c r="Q181" t="str">
        <v/>
      </c>
      <c r="R181" t="str">
        <v/>
      </c>
      <c r="S181" t="str">
        <v/>
      </c>
      <c r="T181" t="str">
        <v>T52157-33040</v>
      </c>
      <c r="U181">
        <v>85</v>
      </c>
      <c r="V181" t="str">
        <v/>
      </c>
      <c r="W181" t="str">
        <v/>
      </c>
      <c r="X181" t="str">
        <v/>
      </c>
      <c r="Y181" t="str">
        <v>T52157-33040</v>
      </c>
      <c r="Z181">
        <v>85</v>
      </c>
      <c r="AA181" t="str">
        <v>high</v>
      </c>
      <c r="AC181" t="str">
        <v>AGREE</v>
      </c>
      <c r="AD181" t="str">
        <f>IF(OR(H181="",Y181=""),"",IF(UPPER(SUBSTITUTE(SUBSTITUTE(SUBSTITUTE(SUBSTITUTE(H181," ",""),"-",""),".",""),"/",""))=UPPER(SUBSTITUTE(SUBSTITUTE(SUBSTITUTE(SUBSTITUTE(Y181," ",""),"-",""),".",""),"/","")),"OK","DIFF"))</f>
        <v/>
      </c>
      <c r="AE181" t="str">
        <f>IF(OR(I181="",Z181=""),"",IF(ABS(I181-Z181)&lt;=0.01,"OK","DIFF"))</f>
        <v/>
      </c>
    </row>
    <row r="182">
      <c r="A182" t="str">
        <v>B24</v>
      </c>
      <c r="B182" t="str">
        <v>Random</v>
      </c>
      <c r="C182">
        <v>10</v>
      </c>
      <c r="D182" t="str">
        <v>PDF</v>
      </c>
      <c r="E182" t="str">
        <v>RR RET RH TAILLAMP</v>
      </c>
      <c r="F182">
        <v>1</v>
      </c>
      <c r="G182">
        <v>45</v>
      </c>
      <c r="H182" t="str">
        <v/>
      </c>
      <c r="I182" t="str">
        <v/>
      </c>
      <c r="J182" t="str">
        <v/>
      </c>
      <c r="K182" t="str">
        <v/>
      </c>
      <c r="L182" t="str">
        <v/>
      </c>
      <c r="M182" t="str">
        <v/>
      </c>
      <c r="N182" t="str">
        <f>IF(H182="","",IF(UPPER(SUBSTITUTE(SUBSTITUTE(SUBSTITUTE(SUBSTITUTE(H182," ",""),"-",""),".",""),"/",""))=UPPER(SUBSTITUTE(SUBSTITUTE(SUBSTITUTE(SUBSTITUTE(T182," ",""),"-",""),".",""),"/","")),"OK","DIFF"))</f>
        <v/>
      </c>
      <c r="O182" t="str">
        <f>IF(I182="","",IF(ABS(I182-U182)&lt;=0.01,"OK","DIFF"))</f>
        <v/>
      </c>
      <c r="P182" t="str">
        <f>IF(OR(N182="DIFF",O182="DIFF"),"YES",IF(AND(N182="OK",O182="OK"),"NO",""))</f>
        <v/>
      </c>
      <c r="Q182" t="str">
        <v/>
      </c>
      <c r="R182" t="str">
        <v/>
      </c>
      <c r="S182" t="str">
        <v/>
      </c>
      <c r="T182" t="str">
        <v>T52562-33070</v>
      </c>
      <c r="U182">
        <v>45</v>
      </c>
      <c r="V182" t="str">
        <v/>
      </c>
      <c r="W182" t="str">
        <v/>
      </c>
      <c r="X182" t="str">
        <v/>
      </c>
      <c r="Y182" t="str">
        <v>T52562-33070</v>
      </c>
      <c r="Z182">
        <v>45</v>
      </c>
      <c r="AA182" t="str">
        <v>high</v>
      </c>
      <c r="AC182" t="str">
        <v>AGREE</v>
      </c>
      <c r="AD182" t="str">
        <f>IF(OR(H182="",Y182=""),"",IF(UPPER(SUBSTITUTE(SUBSTITUTE(SUBSTITUTE(SUBSTITUTE(H182," ",""),"-",""),".",""),"/",""))=UPPER(SUBSTITUTE(SUBSTITUTE(SUBSTITUTE(SUBSTITUTE(Y182," ",""),"-",""),".",""),"/","")),"OK","DIFF"))</f>
        <v/>
      </c>
      <c r="AE182" t="str">
        <f>IF(OR(I182="",Z182=""),"",IF(ABS(I182-Z182)&lt;=0.01,"OK","DIFF"))</f>
        <v/>
      </c>
    </row>
    <row r="183">
      <c r="A183" t="str">
        <v>B24</v>
      </c>
      <c r="B183" t="str">
        <v>Random</v>
      </c>
      <c r="C183">
        <v>11</v>
      </c>
      <c r="D183" t="str">
        <v>PDF</v>
      </c>
      <c r="E183" t="str">
        <v>REAR BUMPER REFLECTOR RH</v>
      </c>
      <c r="F183">
        <v>1</v>
      </c>
      <c r="G183">
        <v>45</v>
      </c>
      <c r="H183" t="str">
        <v/>
      </c>
      <c r="I183" t="str">
        <v/>
      </c>
      <c r="J183" t="str">
        <v/>
      </c>
      <c r="K183" t="str">
        <v/>
      </c>
      <c r="L183" t="str">
        <v/>
      </c>
      <c r="M183" t="str">
        <v/>
      </c>
      <c r="N183" t="str">
        <f>IF(H183="","",IF(UPPER(SUBSTITUTE(SUBSTITUTE(SUBSTITUTE(SUBSTITUTE(H183," ",""),"-",""),".",""),"/",""))=UPPER(SUBSTITUTE(SUBSTITUTE(SUBSTITUTE(SUBSTITUTE(T183," ",""),"-",""),".",""),"/","")),"OK","DIFF"))</f>
        <v/>
      </c>
      <c r="O183" t="str">
        <f>IF(I183="","",IF(ABS(I183-U183)&lt;=0.01,"OK","DIFF"))</f>
        <v/>
      </c>
      <c r="P183" t="str">
        <f>IF(OR(N183="DIFF",O183="DIFF"),"YES",IF(AND(N183="OK",O183="OK"),"NO",""))</f>
        <v/>
      </c>
      <c r="Q183" t="str">
        <v/>
      </c>
      <c r="R183" t="str">
        <v/>
      </c>
      <c r="S183" t="str">
        <v/>
      </c>
      <c r="T183" t="str">
        <v>T81910-33040</v>
      </c>
      <c r="U183">
        <v>45</v>
      </c>
      <c r="V183" t="str">
        <v/>
      </c>
      <c r="W183" t="str">
        <v/>
      </c>
      <c r="X183" t="str">
        <v/>
      </c>
      <c r="Y183" t="str">
        <v>T81910-33040</v>
      </c>
      <c r="Z183">
        <v>45</v>
      </c>
      <c r="AA183" t="str">
        <v>high</v>
      </c>
      <c r="AC183" t="str">
        <v>AGREE</v>
      </c>
      <c r="AD183" t="str">
        <f>IF(OR(H183="",Y183=""),"",IF(UPPER(SUBSTITUTE(SUBSTITUTE(SUBSTITUTE(SUBSTITUTE(H183," ",""),"-",""),".",""),"/",""))=UPPER(SUBSTITUTE(SUBSTITUTE(SUBSTITUTE(SUBSTITUTE(Y183," ",""),"-",""),".",""),"/","")),"OK","DIFF"))</f>
        <v/>
      </c>
      <c r="AE183" t="str">
        <f>IF(OR(I183="",Z183=""),"",IF(ABS(I183-Z183)&lt;=0.01,"OK","DIFF"))</f>
        <v/>
      </c>
    </row>
    <row r="184">
      <c r="A184" t="str">
        <v>B24</v>
      </c>
      <c r="B184" t="str">
        <v>Random</v>
      </c>
      <c r="C184">
        <v>12</v>
      </c>
      <c r="D184" t="str">
        <v>PDF</v>
      </c>
      <c r="E184" t="str">
        <v>EMBLEM</v>
      </c>
      <c r="F184">
        <v>1</v>
      </c>
      <c r="G184">
        <v>95</v>
      </c>
      <c r="H184" t="str">
        <v/>
      </c>
      <c r="I184" t="str">
        <v/>
      </c>
      <c r="J184" t="str">
        <v/>
      </c>
      <c r="K184" t="str">
        <v/>
      </c>
      <c r="L184" t="str">
        <v/>
      </c>
      <c r="M184" t="str">
        <v/>
      </c>
      <c r="N184" t="str">
        <f>IF(H184="","",IF(UPPER(SUBSTITUTE(SUBSTITUTE(SUBSTITUTE(SUBSTITUTE(H184," ",""),"-",""),".",""),"/",""))=UPPER(SUBSTITUTE(SUBSTITUTE(SUBSTITUTE(SUBSTITUTE(T184," ",""),"-",""),".",""),"/","")),"OK","DIFF"))</f>
        <v/>
      </c>
      <c r="O184" t="str">
        <f>IF(I184="","",IF(ABS(I184-U184)&lt;=0.01,"OK","DIFF"))</f>
        <v/>
      </c>
      <c r="P184" t="str">
        <f>IF(OR(N184="DIFF",O184="DIFF"),"YES",IF(AND(N184="OK",O184="OK"),"NO",""))</f>
        <v/>
      </c>
      <c r="Q184" t="str">
        <v/>
      </c>
      <c r="R184" t="str">
        <v/>
      </c>
      <c r="S184" t="str">
        <v/>
      </c>
      <c r="T184" t="str">
        <v>T90975-02154</v>
      </c>
      <c r="U184">
        <v>95</v>
      </c>
      <c r="V184" t="str">
        <v/>
      </c>
      <c r="W184" t="str">
        <v/>
      </c>
      <c r="X184" t="str">
        <v/>
      </c>
      <c r="Y184" t="str">
        <v>T90975-02154</v>
      </c>
      <c r="Z184">
        <v>95</v>
      </c>
      <c r="AA184" t="str">
        <v>high</v>
      </c>
      <c r="AC184" t="str">
        <v>AGREE</v>
      </c>
      <c r="AD184" t="str">
        <f>IF(OR(H184="",Y184=""),"",IF(UPPER(SUBSTITUTE(SUBSTITUTE(SUBSTITUTE(SUBSTITUTE(H184," ",""),"-",""),".",""),"/",""))=UPPER(SUBSTITUTE(SUBSTITUTE(SUBSTITUTE(SUBSTITUTE(Y184," ",""),"-",""),".",""),"/","")),"OK","DIFF"))</f>
        <v/>
      </c>
      <c r="AE184" t="str">
        <f>IF(OR(I184="",Z184=""),"",IF(ABS(I184-Z184)&lt;=0.01,"OK","DIFF"))</f>
        <v/>
      </c>
    </row>
    <row r="185">
      <c r="A185" t="str">
        <v>B24</v>
      </c>
      <c r="B185" t="str">
        <v>Random</v>
      </c>
      <c r="C185">
        <v>13</v>
      </c>
      <c r="D185" t="str">
        <v>PDF</v>
      </c>
      <c r="E185" t="str">
        <v>RR EMBLEM(LEXUS)</v>
      </c>
      <c r="F185">
        <v>1</v>
      </c>
      <c r="G185">
        <v>50</v>
      </c>
      <c r="H185" t="str">
        <v/>
      </c>
      <c r="I185" t="str">
        <v/>
      </c>
      <c r="J185" t="str">
        <v/>
      </c>
      <c r="K185" t="str">
        <v/>
      </c>
      <c r="L185" t="str">
        <v/>
      </c>
      <c r="M185" t="str">
        <v/>
      </c>
      <c r="N185" t="str">
        <f>IF(H185="","",IF(UPPER(SUBSTITUTE(SUBSTITUTE(SUBSTITUTE(SUBSTITUTE(H185," ",""),"-",""),".",""),"/",""))=UPPER(SUBSTITUTE(SUBSTITUTE(SUBSTITUTE(SUBSTITUTE(T185," ",""),"-",""),".",""),"/","")),"OK","DIFF"))</f>
        <v/>
      </c>
      <c r="O185" t="str">
        <f>IF(I185="","",IF(ABS(I185-U185)&lt;=0.01,"OK","DIFF"))</f>
        <v/>
      </c>
      <c r="P185" t="str">
        <f>IF(OR(N185="DIFF",O185="DIFF"),"YES",IF(AND(N185="OK",O185="OK"),"NO",""))</f>
        <v/>
      </c>
      <c r="Q185" t="str">
        <v/>
      </c>
      <c r="R185" t="str">
        <v/>
      </c>
      <c r="S185" t="str">
        <v/>
      </c>
      <c r="T185" t="str">
        <v>T75447-33200</v>
      </c>
      <c r="U185">
        <v>50</v>
      </c>
      <c r="V185" t="str">
        <v/>
      </c>
      <c r="W185" t="str">
        <v/>
      </c>
      <c r="X185" t="str">
        <v/>
      </c>
      <c r="Y185" t="str">
        <v>T75447-33200</v>
      </c>
      <c r="Z185">
        <v>50</v>
      </c>
      <c r="AA185" t="str">
        <v>high</v>
      </c>
      <c r="AC185" t="str">
        <v>AGREE</v>
      </c>
      <c r="AD185" t="str">
        <f>IF(OR(H185="",Y185=""),"",IF(UPPER(SUBSTITUTE(SUBSTITUTE(SUBSTITUTE(SUBSTITUTE(H185," ",""),"-",""),".",""),"/",""))=UPPER(SUBSTITUTE(SUBSTITUTE(SUBSTITUTE(SUBSTITUTE(Y185," ",""),"-",""),".",""),"/","")),"OK","DIFF"))</f>
        <v/>
      </c>
      <c r="AE185" t="str">
        <f>IF(OR(I185="",Z185=""),"",IF(ABS(I185-Z185)&lt;=0.01,"OK","DIFF"))</f>
        <v/>
      </c>
    </row>
    <row r="186">
      <c r="A186" t="str">
        <v>B24</v>
      </c>
      <c r="B186" t="str">
        <v>Random</v>
      </c>
      <c r="C186">
        <v>14</v>
      </c>
      <c r="D186" t="str">
        <v>PDF</v>
      </c>
      <c r="E186" t="str">
        <v>LOGO ES250</v>
      </c>
      <c r="F186">
        <v>1</v>
      </c>
      <c r="G186">
        <v>50</v>
      </c>
      <c r="H186" t="str">
        <v/>
      </c>
      <c r="I186" t="str">
        <v/>
      </c>
      <c r="J186" t="str">
        <v/>
      </c>
      <c r="K186" t="str">
        <v/>
      </c>
      <c r="L186" t="str">
        <v/>
      </c>
      <c r="M186" t="str">
        <v/>
      </c>
      <c r="N186" t="str">
        <f>IF(H186="","",IF(UPPER(SUBSTITUTE(SUBSTITUTE(SUBSTITUTE(SUBSTITUTE(H186," ",""),"-",""),".",""),"/",""))=UPPER(SUBSTITUTE(SUBSTITUTE(SUBSTITUTE(SUBSTITUTE(T186," ",""),"-",""),".",""),"/","")),"OK","DIFF"))</f>
        <v/>
      </c>
      <c r="O186" t="str">
        <f>IF(I186="","",IF(ABS(I186-U186)&lt;=0.01,"OK","DIFF"))</f>
        <v/>
      </c>
      <c r="P186" t="str">
        <f>IF(OR(N186="DIFF",O186="DIFF"),"YES",IF(AND(N186="OK",O186="OK"),"NO",""))</f>
        <v/>
      </c>
      <c r="Q186" t="str">
        <v/>
      </c>
      <c r="R186" t="str">
        <v/>
      </c>
      <c r="S186" t="str">
        <v/>
      </c>
      <c r="T186" t="str">
        <v>T75442-33500</v>
      </c>
      <c r="U186">
        <v>50</v>
      </c>
      <c r="V186" t="str">
        <v/>
      </c>
      <c r="W186" t="str">
        <v/>
      </c>
      <c r="X186" t="str">
        <v/>
      </c>
      <c r="Y186" t="str">
        <v>T75442-33500</v>
      </c>
      <c r="Z186">
        <v>50</v>
      </c>
      <c r="AA186" t="str">
        <v>high</v>
      </c>
      <c r="AC186" t="str">
        <v>AGREE</v>
      </c>
      <c r="AD186" t="str">
        <f>IF(OR(H186="",Y186=""),"",IF(UPPER(SUBSTITUTE(SUBSTITUTE(SUBSTITUTE(SUBSTITUTE(H186," ",""),"-",""),".",""),"/",""))=UPPER(SUBSTITUTE(SUBSTITUTE(SUBSTITUTE(SUBSTITUTE(Y186," ",""),"-",""),".",""),"/","")),"OK","DIFF"))</f>
        <v/>
      </c>
      <c r="AE186" t="str">
        <f>IF(OR(I186="",Z186=""),"",IF(ABS(I186-Z186)&lt;=0.01,"OK","DIFF"))</f>
        <v/>
      </c>
    </row>
    <row r="187">
      <c r="A187" t="str">
        <v>B24</v>
      </c>
      <c r="B187" t="str">
        <v>Random</v>
      </c>
      <c r="C187">
        <v>15</v>
      </c>
      <c r="D187" t="str">
        <v>PDF</v>
      </c>
      <c r="E187" t="str">
        <v>CLIP BUMPER</v>
      </c>
      <c r="F187">
        <v>10</v>
      </c>
      <c r="G187">
        <v>20</v>
      </c>
      <c r="H187" t="str">
        <v/>
      </c>
      <c r="I187" t="str">
        <v/>
      </c>
      <c r="J187" t="str">
        <v/>
      </c>
      <c r="K187" t="str">
        <v/>
      </c>
      <c r="L187" t="str">
        <v/>
      </c>
      <c r="M187" t="str">
        <v/>
      </c>
      <c r="N187" t="str">
        <f>IF(H187="","",IF(UPPER(SUBSTITUTE(SUBSTITUTE(SUBSTITUTE(SUBSTITUTE(H187," ",""),"-",""),".",""),"/",""))=UPPER(SUBSTITUTE(SUBSTITUTE(SUBSTITUTE(SUBSTITUTE(T187," ",""),"-",""),".",""),"/","")),"OK","DIFF"))</f>
        <v/>
      </c>
      <c r="O187" t="str">
        <f>IF(I187="","",IF(ABS(I187-U187)&lt;=0.01,"OK","DIFF"))</f>
        <v/>
      </c>
      <c r="P187" t="str">
        <f>IF(OR(N187="DIFF",O187="DIFF"),"YES",IF(AND(N187="OK",O187="OK"),"NO",""))</f>
        <v/>
      </c>
      <c r="Q187" t="str">
        <v/>
      </c>
      <c r="R187" t="str">
        <v/>
      </c>
      <c r="S187" t="str">
        <v/>
      </c>
      <c r="T187" t="str">
        <v>T52161-16010</v>
      </c>
      <c r="U187">
        <v>2</v>
      </c>
      <c r="V187" t="str">
        <v/>
      </c>
      <c r="W187" t="str">
        <v/>
      </c>
      <c r="X187" t="str">
        <v/>
      </c>
      <c r="Y187" t="str">
        <v>T52161-16010</v>
      </c>
      <c r="Z187">
        <v>2</v>
      </c>
      <c r="AA187" t="str">
        <v>high</v>
      </c>
      <c r="AC187" t="str">
        <v>AGREE</v>
      </c>
      <c r="AD187" t="str">
        <f>IF(OR(H187="",Y187=""),"",IF(UPPER(SUBSTITUTE(SUBSTITUTE(SUBSTITUTE(SUBSTITUTE(H187," ",""),"-",""),".",""),"/",""))=UPPER(SUBSTITUTE(SUBSTITUTE(SUBSTITUTE(SUBSTITUTE(Y187," ",""),"-",""),".",""),"/","")),"OK","DIFF"))</f>
        <v/>
      </c>
      <c r="AE187" t="str">
        <f>IF(OR(I187="",Z187=""),"",IF(ABS(I187-Z187)&lt;=0.01,"OK","DIFF"))</f>
        <v/>
      </c>
    </row>
    <row r="188">
      <c r="A188" t="str">
        <v>B24</v>
      </c>
      <c r="B188" t="str">
        <v>Random</v>
      </c>
      <c r="C188">
        <v>16</v>
      </c>
      <c r="D188" t="str">
        <v>PDF</v>
      </c>
      <c r="E188" t="str">
        <v>BLIND SPOT MONITOR BKT LH</v>
      </c>
      <c r="F188">
        <v>1</v>
      </c>
      <c r="G188">
        <v>45</v>
      </c>
      <c r="H188" t="str">
        <v/>
      </c>
      <c r="I188" t="str">
        <v/>
      </c>
      <c r="J188" t="str">
        <v/>
      </c>
      <c r="K188" t="str">
        <v/>
      </c>
      <c r="L188" t="str">
        <v/>
      </c>
      <c r="M188" t="str">
        <v/>
      </c>
      <c r="N188" t="str">
        <f>IF(H188="","",IF(UPPER(SUBSTITUTE(SUBSTITUTE(SUBSTITUTE(SUBSTITUTE(H188," ",""),"-",""),".",""),"/",""))=UPPER(SUBSTITUTE(SUBSTITUTE(SUBSTITUTE(SUBSTITUTE(T188," ",""),"-",""),".",""),"/","")),"OK","DIFF"))</f>
        <v/>
      </c>
      <c r="O188" t="str">
        <f>IF(I188="","",IF(ABS(I188-U188)&lt;=0.01,"OK","DIFF"))</f>
        <v/>
      </c>
      <c r="P188" t="str">
        <f>IF(OR(N188="DIFF",O188="DIFF"),"YES",IF(AND(N188="OK",O188="OK"),"NO",""))</f>
        <v/>
      </c>
      <c r="Q188" t="str">
        <v/>
      </c>
      <c r="R188" t="str">
        <v/>
      </c>
      <c r="S188" t="str">
        <v/>
      </c>
      <c r="T188" t="str">
        <v>T88173-33040</v>
      </c>
      <c r="U188">
        <v>45</v>
      </c>
      <c r="V188" t="str">
        <v/>
      </c>
      <c r="W188" t="str">
        <v/>
      </c>
      <c r="X188" t="str">
        <v/>
      </c>
      <c r="Y188" t="str">
        <v>T88173-33040</v>
      </c>
      <c r="Z188">
        <v>45</v>
      </c>
      <c r="AA188" t="str">
        <v>high</v>
      </c>
      <c r="AC188" t="str">
        <v>AGREE</v>
      </c>
      <c r="AD188" t="str">
        <f>IF(OR(H188="",Y188=""),"",IF(UPPER(SUBSTITUTE(SUBSTITUTE(SUBSTITUTE(SUBSTITUTE(H188," ",""),"-",""),".",""),"/",""))=UPPER(SUBSTITUTE(SUBSTITUTE(SUBSTITUTE(SUBSTITUTE(Y188," ",""),"-",""),".",""),"/","")),"OK","DIFF"))</f>
        <v/>
      </c>
      <c r="AE188" t="str">
        <f>IF(OR(I188="",Z188=""),"",IF(ABS(I188-Z188)&lt;=0.01,"OK","DIFF"))</f>
        <v/>
      </c>
    </row>
    <row r="189">
      <c r="A189" t="str">
        <v>B24</v>
      </c>
      <c r="B189" t="str">
        <v>Random</v>
      </c>
      <c r="C189">
        <v>17</v>
      </c>
      <c r="D189" t="str">
        <v>PDF</v>
      </c>
      <c r="E189" t="str">
        <v>BOOT SIDE COMPARTMENT BOX RH</v>
      </c>
      <c r="F189">
        <v>1</v>
      </c>
      <c r="G189">
        <v>395</v>
      </c>
      <c r="H189" t="str">
        <v/>
      </c>
      <c r="I189" t="str">
        <v/>
      </c>
      <c r="J189" t="str">
        <v/>
      </c>
      <c r="K189" t="str">
        <v/>
      </c>
      <c r="L189" t="str">
        <v/>
      </c>
      <c r="M189" t="str">
        <v/>
      </c>
      <c r="N189" t="str">
        <f>IF(H189="","",IF(UPPER(SUBSTITUTE(SUBSTITUTE(SUBSTITUTE(SUBSTITUTE(H189," ",""),"-",""),".",""),"/",""))=UPPER(SUBSTITUTE(SUBSTITUTE(SUBSTITUTE(SUBSTITUTE(T189," ",""),"-",""),".",""),"/","")),"OK","DIFF"))</f>
        <v/>
      </c>
      <c r="O189" t="str">
        <f>IF(I189="","",IF(ABS(I189-U189)&lt;=0.01,"OK","DIFF"))</f>
        <v/>
      </c>
      <c r="P189" t="str">
        <f>IF(OR(N189="DIFF",O189="DIFF"),"YES",IF(AND(N189="OK",O189="OK"),"NO",""))</f>
        <v/>
      </c>
      <c r="Q189" t="str">
        <v/>
      </c>
      <c r="R189" t="str">
        <v/>
      </c>
      <c r="S189" t="str">
        <v/>
      </c>
      <c r="T189" t="str">
        <v>T62597-33020</v>
      </c>
      <c r="U189">
        <v>395</v>
      </c>
      <c r="V189" t="str">
        <v/>
      </c>
      <c r="W189" t="str">
        <v/>
      </c>
      <c r="X189" t="str">
        <v/>
      </c>
      <c r="Y189" t="str">
        <v>T62597-33020</v>
      </c>
      <c r="Z189">
        <v>395</v>
      </c>
      <c r="AA189" t="str">
        <v>high</v>
      </c>
      <c r="AB189" t="str">
        <v>On page 2</v>
      </c>
      <c r="AC189" t="str">
        <v>AGREE</v>
      </c>
      <c r="AD189" t="str">
        <f>IF(OR(H189="",Y189=""),"",IF(UPPER(SUBSTITUTE(SUBSTITUTE(SUBSTITUTE(SUBSTITUTE(H189," ",""),"-",""),".",""),"/",""))=UPPER(SUBSTITUTE(SUBSTITUTE(SUBSTITUTE(SUBSTITUTE(Y189," ",""),"-",""),".",""),"/","")),"OK","DIFF"))</f>
        <v/>
      </c>
      <c r="AE189" t="str">
        <f>IF(OR(I189="",Z189=""),"",IF(ABS(I189-Z189)&lt;=0.01,"OK","DIFF"))</f>
        <v/>
      </c>
    </row>
    <row r="190">
      <c r="A190" t="str">
        <v>B25</v>
      </c>
      <c r="B190" t="str">
        <v>Random</v>
      </c>
      <c r="C190">
        <v>1</v>
      </c>
      <c r="D190" t="str">
        <v>PDF</v>
      </c>
      <c r="E190" t="str">
        <v>FRT BUMPER (PDC&amp;S5DLA)</v>
      </c>
      <c r="F190">
        <v>1</v>
      </c>
      <c r="G190">
        <v>1900</v>
      </c>
      <c r="H190" t="str">
        <v/>
      </c>
      <c r="I190" t="str">
        <v/>
      </c>
      <c r="J190" t="str">
        <v/>
      </c>
      <c r="K190" t="str">
        <v/>
      </c>
      <c r="L190" t="str">
        <v/>
      </c>
      <c r="M190" t="str">
        <v/>
      </c>
      <c r="N190" t="str">
        <f>IF(H190="","",IF(UPPER(SUBSTITUTE(SUBSTITUTE(SUBSTITUTE(SUBSTITUTE(H190," ",""),"-",""),".",""),"/",""))=UPPER(SUBSTITUTE(SUBSTITUTE(SUBSTITUTE(SUBSTITUTE(T190," ",""),"-",""),".",""),"/","")),"OK","DIFF"))</f>
        <v/>
      </c>
      <c r="O190" t="str">
        <f>IF(I190="","",IF(ABS(I190-U190)&lt;=0.01,"OK","DIFF"))</f>
        <v/>
      </c>
      <c r="P190" t="str">
        <f>IF(OR(N190="DIFF",O190="DIFF"),"YES",IF(AND(N190="OK",O190="OK"),"NO",""))</f>
        <v/>
      </c>
      <c r="Q190" t="str">
        <v/>
      </c>
      <c r="R190" t="str">
        <v/>
      </c>
      <c r="S190" t="str">
        <v/>
      </c>
      <c r="T190" t="str">
        <v>51118050635</v>
      </c>
      <c r="U190">
        <v>1900</v>
      </c>
      <c r="V190" t="str">
        <v/>
      </c>
      <c r="W190" t="str">
        <v/>
      </c>
      <c r="X190" t="str">
        <v/>
      </c>
      <c r="Y190" t="str">
        <v>51118050635</v>
      </c>
      <c r="Z190">
        <v>1900</v>
      </c>
      <c r="AA190" t="str">
        <v>medium</v>
      </c>
      <c r="AB190" t="str">
        <v>Handwritten pen tick crosses the start of the stock ID; the digits '5111' are partly overlapped but still appear legible.</v>
      </c>
      <c r="AC190" t="str">
        <v>AGREE</v>
      </c>
      <c r="AD190" t="str">
        <f>IF(OR(H190="",Y190=""),"",IF(UPPER(SUBSTITUTE(SUBSTITUTE(SUBSTITUTE(SUBSTITUTE(H190," ",""),"-",""),".",""),"/",""))=UPPER(SUBSTITUTE(SUBSTITUTE(SUBSTITUTE(SUBSTITUTE(Y190," ",""),"-",""),".",""),"/","")),"OK","DIFF"))</f>
        <v/>
      </c>
      <c r="AE190" t="str">
        <f>IF(OR(I190="",Z190=""),"",IF(ABS(I190-Z190)&lt;=0.01,"OK","DIFF"))</f>
        <v/>
      </c>
    </row>
    <row r="191">
      <c r="A191" t="str">
        <v>B25</v>
      </c>
      <c r="B191" t="str">
        <v>Random</v>
      </c>
      <c r="C191">
        <v>2</v>
      </c>
      <c r="D191" t="str">
        <v>PDF</v>
      </c>
      <c r="E191" t="str">
        <v>SPACER LH</v>
      </c>
      <c r="F191">
        <v>1</v>
      </c>
      <c r="G191">
        <v>45</v>
      </c>
      <c r="H191" t="str">
        <v/>
      </c>
      <c r="I191" t="str">
        <v/>
      </c>
      <c r="J191" t="str">
        <v/>
      </c>
      <c r="K191" t="str">
        <v/>
      </c>
      <c r="L191" t="str">
        <v/>
      </c>
      <c r="M191" t="str">
        <v/>
      </c>
      <c r="N191" t="str">
        <f>IF(H191="","",IF(UPPER(SUBSTITUTE(SUBSTITUTE(SUBSTITUTE(SUBSTITUTE(H191," ",""),"-",""),".",""),"/",""))=UPPER(SUBSTITUTE(SUBSTITUTE(SUBSTITUTE(SUBSTITUTE(T191," ",""),"-",""),".",""),"/","")),"OK","DIFF"))</f>
        <v/>
      </c>
      <c r="O191" t="str">
        <f>IF(I191="","",IF(ABS(I191-U191)&lt;=0.01,"OK","DIFF"))</f>
        <v/>
      </c>
      <c r="P191" t="str">
        <f>IF(OR(N191="DIFF",O191="DIFF"),"YES",IF(AND(N191="OK",O191="OK"),"NO",""))</f>
        <v/>
      </c>
      <c r="Q191" t="str">
        <v/>
      </c>
      <c r="R191" t="str">
        <v/>
      </c>
      <c r="S191" t="str">
        <v/>
      </c>
      <c r="T191" t="str">
        <v>51117207931</v>
      </c>
      <c r="U191">
        <v>45</v>
      </c>
      <c r="V191" t="str">
        <v/>
      </c>
      <c r="W191" t="str">
        <v/>
      </c>
      <c r="X191" t="str">
        <v/>
      </c>
      <c r="Y191" t="str">
        <v>51117207931</v>
      </c>
      <c r="Z191">
        <v>45</v>
      </c>
      <c r="AA191" t="str">
        <v>high</v>
      </c>
      <c r="AB191" t="str">
        <v>A handwritten pen stroke passes near the line number but does not obscure the stock ID.</v>
      </c>
      <c r="AC191" t="str">
        <v>AGREE</v>
      </c>
      <c r="AD191" t="str">
        <f>IF(OR(H191="",Y191=""),"",IF(UPPER(SUBSTITUTE(SUBSTITUTE(SUBSTITUTE(SUBSTITUTE(H191," ",""),"-",""),".",""),"/",""))=UPPER(SUBSTITUTE(SUBSTITUTE(SUBSTITUTE(SUBSTITUTE(Y191," ",""),"-",""),".",""),"/","")),"OK","DIFF"))</f>
        <v/>
      </c>
      <c r="AE191" t="str">
        <f>IF(OR(I191="",Z191=""),"",IF(ABS(I191-Z191)&lt;=0.01,"OK","DIFF"))</f>
        <v/>
      </c>
    </row>
    <row r="192">
      <c r="A192" t="str">
        <v>B26</v>
      </c>
      <c r="B192" t="str">
        <v>Random</v>
      </c>
      <c r="C192">
        <v>1</v>
      </c>
      <c r="D192" t="str">
        <v>PDF</v>
      </c>
      <c r="E192" t="str">
        <v>RIM</v>
      </c>
      <c r="F192">
        <v>1</v>
      </c>
      <c r="G192">
        <v>480</v>
      </c>
      <c r="H192" t="str">
        <v/>
      </c>
      <c r="I192" t="str">
        <v/>
      </c>
      <c r="J192" t="str">
        <v/>
      </c>
      <c r="K192" t="str">
        <v/>
      </c>
      <c r="L192" t="str">
        <v/>
      </c>
      <c r="M192" t="str">
        <v/>
      </c>
      <c r="N192" t="str">
        <f>IF(H192="","",IF(UPPER(SUBSTITUTE(SUBSTITUTE(SUBSTITUTE(SUBSTITUTE(H192," ",""),"-",""),".",""),"/",""))=UPPER(SUBSTITUTE(SUBSTITUTE(SUBSTITUTE(SUBSTITUTE(T192," ",""),"-",""),".",""),"/","")),"OK","DIFF"))</f>
        <v/>
      </c>
      <c r="O192" t="str">
        <f>IF(I192="","",IF(ABS(I192-U192)&lt;=0.01,"OK","DIFF"))</f>
        <v/>
      </c>
      <c r="P192" t="str">
        <f>IF(OR(N192="DIFF",O192="DIFF"),"YES",IF(AND(N192="OK",O192="OK"),"NO",""))</f>
        <v/>
      </c>
      <c r="Q192" t="str">
        <v/>
      </c>
      <c r="R192" t="str">
        <v/>
      </c>
      <c r="S192" t="str">
        <v/>
      </c>
      <c r="T192" t="str">
        <v>B13447345-00</v>
      </c>
      <c r="U192">
        <v>480</v>
      </c>
      <c r="V192" t="str">
        <v/>
      </c>
      <c r="W192" t="str">
        <v/>
      </c>
      <c r="X192" t="str">
        <v/>
      </c>
      <c r="Y192" t="str">
        <v>B13447345-00</v>
      </c>
      <c r="Z192">
        <v>480</v>
      </c>
      <c r="AA192" t="str">
        <v>high</v>
      </c>
      <c r="AC192" t="str">
        <v>AGREE</v>
      </c>
      <c r="AD192" t="str">
        <f>IF(OR(H192="",Y192=""),"",IF(UPPER(SUBSTITUTE(SUBSTITUTE(SUBSTITUTE(SUBSTITUTE(H192," ",""),"-",""),".",""),"/",""))=UPPER(SUBSTITUTE(SUBSTITUTE(SUBSTITUTE(SUBSTITUTE(Y192," ",""),"-",""),".",""),"/","")),"OK","DIFF"))</f>
        <v/>
      </c>
      <c r="AE192" t="str">
        <f>IF(OR(I192="",Z192=""),"",IF(ABS(I192-Z192)&lt;=0.01,"OK","DIFF"))</f>
        <v/>
      </c>
    </row>
    <row r="193">
      <c r="A193" t="str">
        <v>B26</v>
      </c>
      <c r="B193" t="str">
        <v>Random</v>
      </c>
      <c r="C193">
        <v>2</v>
      </c>
      <c r="D193" t="str">
        <v>PDF</v>
      </c>
      <c r="E193" t="str">
        <v>CLIP</v>
      </c>
      <c r="F193">
        <v>10</v>
      </c>
      <c r="G193">
        <v>50</v>
      </c>
      <c r="H193" t="str">
        <v/>
      </c>
      <c r="I193" t="str">
        <v/>
      </c>
      <c r="J193" t="str">
        <v/>
      </c>
      <c r="K193" t="str">
        <v/>
      </c>
      <c r="L193" t="str">
        <v/>
      </c>
      <c r="M193" t="str">
        <v/>
      </c>
      <c r="N193" t="str">
        <f>IF(H193="","",IF(UPPER(SUBSTITUTE(SUBSTITUTE(SUBSTITUTE(SUBSTITUTE(H193," ",""),"-",""),".",""),"/",""))=UPPER(SUBSTITUTE(SUBSTITUTE(SUBSTITUTE(SUBSTITUTE(T193," ",""),"-",""),".",""),"/","")),"OK","DIFF"))</f>
        <v/>
      </c>
      <c r="O193" t="str">
        <f>IF(I193="","",IF(ABS(I193-U193)&lt;=0.01,"OK","DIFF"))</f>
        <v/>
      </c>
      <c r="P193" t="str">
        <f>IF(OR(N193="DIFF",O193="DIFF"),"YES",IF(AND(N193="OK",O193="OK"),"NO",""))</f>
        <v/>
      </c>
      <c r="Q193" t="str">
        <v/>
      </c>
      <c r="R193" t="str">
        <v/>
      </c>
      <c r="S193" t="str">
        <v/>
      </c>
      <c r="T193" t="str">
        <v>B13495543-00</v>
      </c>
      <c r="U193">
        <v>5</v>
      </c>
      <c r="V193" t="str">
        <v/>
      </c>
      <c r="W193" t="str">
        <v/>
      </c>
      <c r="X193" t="str">
        <v/>
      </c>
      <c r="Y193" t="str">
        <v>B13495543-00</v>
      </c>
      <c r="Z193">
        <v>5</v>
      </c>
      <c r="AA193" t="str">
        <v>high</v>
      </c>
      <c r="AC193" t="str">
        <v>AGREE</v>
      </c>
      <c r="AD193" t="str">
        <f>IF(OR(H193="",Y193=""),"",IF(UPPER(SUBSTITUTE(SUBSTITUTE(SUBSTITUTE(SUBSTITUTE(H193," ",""),"-",""),".",""),"/",""))=UPPER(SUBSTITUTE(SUBSTITUTE(SUBSTITUTE(SUBSTITUTE(Y193," ",""),"-",""),".",""),"/","")),"OK","DIFF"))</f>
        <v/>
      </c>
      <c r="AE193" t="str">
        <f>IF(OR(I193="",Z193=""),"",IF(ABS(I193-Z193)&lt;=0.01,"OK","DIFF"))</f>
        <v/>
      </c>
    </row>
    <row r="194">
      <c r="A194" t="str">
        <v>B26</v>
      </c>
      <c r="B194" t="str">
        <v>Random</v>
      </c>
      <c r="C194">
        <v>3</v>
      </c>
      <c r="D194" t="str">
        <v>PDF</v>
      </c>
      <c r="E194" t="str">
        <v>DOOR RR RH</v>
      </c>
      <c r="F194">
        <v>1</v>
      </c>
      <c r="G194">
        <v>720</v>
      </c>
      <c r="H194" t="str">
        <v/>
      </c>
      <c r="I194" t="str">
        <v/>
      </c>
      <c r="J194" t="str">
        <v/>
      </c>
      <c r="K194" t="str">
        <v/>
      </c>
      <c r="L194" t="str">
        <v/>
      </c>
      <c r="M194" t="str">
        <v/>
      </c>
      <c r="N194" t="str">
        <f>IF(H194="","",IF(UPPER(SUBSTITUTE(SUBSTITUTE(SUBSTITUTE(SUBSTITUTE(H194," ",""),"-",""),".",""),"/",""))=UPPER(SUBSTITUTE(SUBSTITUTE(SUBSTITUTE(SUBSTITUTE(T194," ",""),"-",""),".",""),"/","")),"OK","DIFF"))</f>
        <v/>
      </c>
      <c r="O194" t="str">
        <f>IF(I194="","",IF(ABS(I194-U194)&lt;=0.01,"OK","DIFF"))</f>
        <v/>
      </c>
      <c r="P194" t="str">
        <f>IF(OR(N194="DIFF",O194="DIFF"),"YES",IF(AND(N194="OK",O194="OK"),"NO",""))</f>
        <v/>
      </c>
      <c r="Q194" t="str">
        <v/>
      </c>
      <c r="R194" t="str">
        <v/>
      </c>
      <c r="S194" t="str">
        <v/>
      </c>
      <c r="T194" t="str">
        <v>B13777458-00</v>
      </c>
      <c r="U194">
        <v>720</v>
      </c>
      <c r="V194" t="str">
        <v/>
      </c>
      <c r="W194" t="str">
        <v/>
      </c>
      <c r="X194" t="str">
        <v/>
      </c>
      <c r="Y194" t="str">
        <v>B13777458-00</v>
      </c>
      <c r="Z194">
        <v>720</v>
      </c>
      <c r="AA194" t="str">
        <v>high</v>
      </c>
      <c r="AC194" t="str">
        <v>AGREE</v>
      </c>
      <c r="AD194" t="str">
        <f>IF(OR(H194="",Y194=""),"",IF(UPPER(SUBSTITUTE(SUBSTITUTE(SUBSTITUTE(SUBSTITUTE(H194," ",""),"-",""),".",""),"/",""))=UPPER(SUBSTITUTE(SUBSTITUTE(SUBSTITUTE(SUBSTITUTE(Y194," ",""),"-",""),".",""),"/","")),"OK","DIFF"))</f>
        <v/>
      </c>
      <c r="AE194" t="str">
        <f>IF(OR(I194="",Z194=""),"",IF(ABS(I194-Z194)&lt;=0.01,"OK","DIFF"))</f>
        <v/>
      </c>
    </row>
    <row r="195">
      <c r="A195" t="str">
        <v>B26</v>
      </c>
      <c r="B195" t="str">
        <v>Random</v>
      </c>
      <c r="C195">
        <v>4</v>
      </c>
      <c r="D195" t="str">
        <v>PDF</v>
      </c>
      <c r="E195" t="str">
        <v>REAR FENDER ARCH RH</v>
      </c>
      <c r="F195">
        <v>1</v>
      </c>
      <c r="G195">
        <v>95</v>
      </c>
      <c r="H195" t="str">
        <v/>
      </c>
      <c r="I195" t="str">
        <v/>
      </c>
      <c r="J195" t="str">
        <v/>
      </c>
      <c r="K195" t="str">
        <v/>
      </c>
      <c r="L195" t="str">
        <v/>
      </c>
      <c r="M195" t="str">
        <v/>
      </c>
      <c r="N195" t="str">
        <f>IF(H195="","",IF(UPPER(SUBSTITUTE(SUBSTITUTE(SUBSTITUTE(SUBSTITUTE(H195," ",""),"-",""),".",""),"/",""))=UPPER(SUBSTITUTE(SUBSTITUTE(SUBSTITUTE(SUBSTITUTE(T195," ",""),"-",""),".",""),"/","")),"OK","DIFF"))</f>
        <v/>
      </c>
      <c r="O195" t="str">
        <f>IF(I195="","",IF(ABS(I195-U195)&lt;=0.01,"OK","DIFF"))</f>
        <v/>
      </c>
      <c r="P195" t="str">
        <f>IF(OR(N195="DIFF",O195="DIFF"),"YES",IF(AND(N195="OK",O195="OK"),"NO",""))</f>
        <v/>
      </c>
      <c r="Q195" t="str">
        <v/>
      </c>
      <c r="R195" t="str">
        <v/>
      </c>
      <c r="S195" t="str">
        <v/>
      </c>
      <c r="T195" t="str">
        <v>B13186508-00</v>
      </c>
      <c r="U195">
        <v>95</v>
      </c>
      <c r="V195" t="str">
        <v/>
      </c>
      <c r="W195" t="str">
        <v/>
      </c>
      <c r="X195" t="str">
        <v/>
      </c>
      <c r="Y195" t="str">
        <v>B13186508-00</v>
      </c>
      <c r="Z195">
        <v>95</v>
      </c>
      <c r="AA195" t="str">
        <v>high</v>
      </c>
      <c r="AC195" t="str">
        <v>AGREE</v>
      </c>
      <c r="AD195" t="str">
        <f>IF(OR(H195="",Y195=""),"",IF(UPPER(SUBSTITUTE(SUBSTITUTE(SUBSTITUTE(SUBSTITUTE(H195," ",""),"-",""),".",""),"/",""))=UPPER(SUBSTITUTE(SUBSTITUTE(SUBSTITUTE(SUBSTITUTE(Y195," ",""),"-",""),".",""),"/","")),"OK","DIFF"))</f>
        <v/>
      </c>
      <c r="AE195" t="str">
        <f>IF(OR(I195="",Z195=""),"",IF(ABS(I195-Z195)&lt;=0.01,"OK","DIFF"))</f>
        <v/>
      </c>
    </row>
    <row r="196">
      <c r="A196" t="str">
        <v>B27</v>
      </c>
      <c r="B196" t="str">
        <v>Random</v>
      </c>
      <c r="C196">
        <v>1</v>
      </c>
      <c r="D196" t="str">
        <v>PDF</v>
      </c>
      <c r="E196" t="str">
        <v>FRT BUMPER</v>
      </c>
      <c r="F196">
        <v>1</v>
      </c>
      <c r="G196">
        <v>360</v>
      </c>
      <c r="H196" t="str">
        <v/>
      </c>
      <c r="I196" t="str">
        <v/>
      </c>
      <c r="J196" t="str">
        <v/>
      </c>
      <c r="K196" t="str">
        <v/>
      </c>
      <c r="L196" t="str">
        <v/>
      </c>
      <c r="M196" t="str">
        <v/>
      </c>
      <c r="N196" t="str">
        <f>IF(H196="","",IF(UPPER(SUBSTITUTE(SUBSTITUTE(SUBSTITUTE(SUBSTITUTE(H196," ",""),"-",""),".",""),"/",""))=UPPER(SUBSTITUTE(SUBSTITUTE(SUBSTITUTE(SUBSTITUTE(T196," ",""),"-",""),".",""),"/","")),"OK","DIFF"))</f>
        <v/>
      </c>
      <c r="O196" t="str">
        <f>IF(I196="","",IF(ABS(I196-U196)&lt;=0.01,"OK","DIFF"))</f>
        <v/>
      </c>
      <c r="P196" t="str">
        <f>IF(OR(N196="DIFF",O196="DIFF"),"YES",IF(AND(N196="OK",O196="OK"),"NO",""))</f>
        <v/>
      </c>
      <c r="Q196" t="str">
        <v/>
      </c>
      <c r="R196" t="str">
        <v/>
      </c>
      <c r="S196" t="str">
        <v/>
      </c>
      <c r="T196" t="str">
        <v>HY86510-F2000K</v>
      </c>
      <c r="U196">
        <v>360</v>
      </c>
      <c r="V196" t="str">
        <v/>
      </c>
      <c r="W196" t="str">
        <v/>
      </c>
      <c r="X196" t="str">
        <v/>
      </c>
      <c r="Y196" t="str">
        <v>HY86510-F2000K</v>
      </c>
      <c r="Z196">
        <v>360</v>
      </c>
      <c r="AA196" t="str">
        <v>high</v>
      </c>
      <c r="AB196" t="str">
        <v>The PDF also contains four separate invoices (AR202510-12390, -12403, -12602, -12615). Their lines were not treated as part of this bill.</v>
      </c>
      <c r="AC196" t="str">
        <v>AGREE</v>
      </c>
      <c r="AD196" t="str">
        <f>IF(OR(H196="",Y196=""),"",IF(UPPER(SUBSTITUTE(SUBSTITUTE(SUBSTITUTE(SUBSTITUTE(H196," ",""),"-",""),".",""),"/",""))=UPPER(SUBSTITUTE(SUBSTITUTE(SUBSTITUTE(SUBSTITUTE(Y196," ",""),"-",""),".",""),"/","")),"OK","DIFF"))</f>
        <v/>
      </c>
      <c r="AE196" t="str">
        <f>IF(OR(I196="",Z196=""),"",IF(ABS(I196-Z196)&lt;=0.01,"OK","DIFF"))</f>
        <v/>
      </c>
    </row>
    <row r="197">
      <c r="A197" t="str">
        <v>B27</v>
      </c>
      <c r="B197" t="str">
        <v>Random</v>
      </c>
      <c r="C197">
        <v>2</v>
      </c>
      <c r="D197" t="str">
        <v>PDF</v>
      </c>
      <c r="E197" t="str">
        <v>RETAINER.F BUMPER LH</v>
      </c>
      <c r="F197">
        <v>1</v>
      </c>
      <c r="G197">
        <v>18</v>
      </c>
      <c r="H197" t="str">
        <v/>
      </c>
      <c r="I197" t="str">
        <v/>
      </c>
      <c r="J197" t="str">
        <v/>
      </c>
      <c r="K197" t="str">
        <v/>
      </c>
      <c r="L197" t="str">
        <v/>
      </c>
      <c r="M197" t="str">
        <v/>
      </c>
      <c r="N197" t="str">
        <f>IF(H197="","",IF(UPPER(SUBSTITUTE(SUBSTITUTE(SUBSTITUTE(SUBSTITUTE(H197," ",""),"-",""),".",""),"/",""))=UPPER(SUBSTITUTE(SUBSTITUTE(SUBSTITUTE(SUBSTITUTE(T197," ",""),"-",""),".",""),"/","")),"OK","DIFF"))</f>
        <v/>
      </c>
      <c r="O197" t="str">
        <f>IF(I197="","",IF(ABS(I197-U197)&lt;=0.01,"OK","DIFF"))</f>
        <v/>
      </c>
      <c r="P197" t="str">
        <f>IF(OR(N197="DIFF",O197="DIFF"),"YES",IF(AND(N197="OK",O197="OK"),"NO",""))</f>
        <v/>
      </c>
      <c r="Q197" t="str">
        <v/>
      </c>
      <c r="R197" t="str">
        <v/>
      </c>
      <c r="S197" t="str">
        <v/>
      </c>
      <c r="T197" t="str">
        <v>HY86513-F2000</v>
      </c>
      <c r="U197">
        <v>18</v>
      </c>
      <c r="V197" t="str">
        <v/>
      </c>
      <c r="W197" t="str">
        <v/>
      </c>
      <c r="X197" t="str">
        <v/>
      </c>
      <c r="Y197" t="str">
        <v>HY86513-F2000</v>
      </c>
      <c r="Z197">
        <v>18</v>
      </c>
      <c r="AA197" t="str">
        <v>high</v>
      </c>
      <c r="AC197" t="str">
        <v>AGREE</v>
      </c>
      <c r="AD197" t="str">
        <f>IF(OR(H197="",Y197=""),"",IF(UPPER(SUBSTITUTE(SUBSTITUTE(SUBSTITUTE(SUBSTITUTE(H197," ",""),"-",""),".",""),"/",""))=UPPER(SUBSTITUTE(SUBSTITUTE(SUBSTITUTE(SUBSTITUTE(Y197," ",""),"-",""),".",""),"/","")),"OK","DIFF"))</f>
        <v/>
      </c>
      <c r="AE197" t="str">
        <f>IF(OR(I197="",Z197=""),"",IF(ABS(I197-Z197)&lt;=0.01,"OK","DIFF"))</f>
        <v/>
      </c>
    </row>
    <row r="198">
      <c r="A198" t="str">
        <v>B27</v>
      </c>
      <c r="B198" t="str">
        <v>Random</v>
      </c>
      <c r="C198">
        <v>3</v>
      </c>
      <c r="D198" t="str">
        <v>PDF</v>
      </c>
      <c r="E198" t="str">
        <v>RETAINER.F BUMPER RH</v>
      </c>
      <c r="F198">
        <v>1</v>
      </c>
      <c r="G198">
        <v>18</v>
      </c>
      <c r="H198" t="str">
        <v/>
      </c>
      <c r="I198" t="str">
        <v/>
      </c>
      <c r="J198" t="str">
        <v/>
      </c>
      <c r="K198" t="str">
        <v/>
      </c>
      <c r="L198" t="str">
        <v/>
      </c>
      <c r="M198" t="str">
        <v/>
      </c>
      <c r="N198" t="str">
        <f>IF(H198="","",IF(UPPER(SUBSTITUTE(SUBSTITUTE(SUBSTITUTE(SUBSTITUTE(H198," ",""),"-",""),".",""),"/",""))=UPPER(SUBSTITUTE(SUBSTITUTE(SUBSTITUTE(SUBSTITUTE(T198," ",""),"-",""),".",""),"/","")),"OK","DIFF"))</f>
        <v/>
      </c>
      <c r="O198" t="str">
        <f>IF(I198="","",IF(ABS(I198-U198)&lt;=0.01,"OK","DIFF"))</f>
        <v/>
      </c>
      <c r="P198" t="str">
        <f>IF(OR(N198="DIFF",O198="DIFF"),"YES",IF(AND(N198="OK",O198="OK"),"NO",""))</f>
        <v/>
      </c>
      <c r="Q198" t="str">
        <v/>
      </c>
      <c r="R198" t="str">
        <v/>
      </c>
      <c r="S198" t="str">
        <v/>
      </c>
      <c r="T198" t="str">
        <v>HY86514-F2000</v>
      </c>
      <c r="U198">
        <v>18</v>
      </c>
      <c r="V198" t="str">
        <v/>
      </c>
      <c r="W198" t="str">
        <v/>
      </c>
      <c r="X198" t="str">
        <v/>
      </c>
      <c r="Y198" t="str">
        <v>HY86514-F2000</v>
      </c>
      <c r="Z198">
        <v>18</v>
      </c>
      <c r="AA198" t="str">
        <v>high</v>
      </c>
      <c r="AC198" t="str">
        <v>AGREE</v>
      </c>
      <c r="AD198" t="str">
        <f>IF(OR(H198="",Y198=""),"",IF(UPPER(SUBSTITUTE(SUBSTITUTE(SUBSTITUTE(SUBSTITUTE(H198," ",""),"-",""),".",""),"/",""))=UPPER(SUBSTITUTE(SUBSTITUTE(SUBSTITUTE(SUBSTITUTE(Y198," ",""),"-",""),".",""),"/","")),"OK","DIFF"))</f>
        <v/>
      </c>
      <c r="AE198" t="str">
        <f>IF(OR(I198="",Z198=""),"",IF(ABS(I198-Z198)&lt;=0.01,"OK","DIFF"))</f>
        <v/>
      </c>
    </row>
    <row r="199">
      <c r="A199" t="str">
        <v>B27</v>
      </c>
      <c r="B199" t="str">
        <v>Random</v>
      </c>
      <c r="C199">
        <v>4</v>
      </c>
      <c r="D199" t="str">
        <v>PDF</v>
      </c>
      <c r="E199" t="str">
        <v>NO PLATE GARNISH</v>
      </c>
      <c r="F199">
        <v>1</v>
      </c>
      <c r="G199">
        <v>20</v>
      </c>
      <c r="H199" t="str">
        <v/>
      </c>
      <c r="I199" t="str">
        <v/>
      </c>
      <c r="J199" t="str">
        <v/>
      </c>
      <c r="K199" t="str">
        <v/>
      </c>
      <c r="L199" t="str">
        <v/>
      </c>
      <c r="M199" t="str">
        <v/>
      </c>
      <c r="N199" t="str">
        <f>IF(H199="","",IF(UPPER(SUBSTITUTE(SUBSTITUTE(SUBSTITUTE(SUBSTITUTE(H199," ",""),"-",""),".",""),"/",""))=UPPER(SUBSTITUTE(SUBSTITUTE(SUBSTITUTE(SUBSTITUTE(T199," ",""),"-",""),".",""),"/","")),"OK","DIFF"))</f>
        <v/>
      </c>
      <c r="O199" t="str">
        <f>IF(I199="","",IF(ABS(I199-U199)&lt;=0.01,"OK","DIFF"))</f>
        <v/>
      </c>
      <c r="P199" t="str">
        <f>IF(OR(N199="DIFF",O199="DIFF"),"YES",IF(AND(N199="OK",O199="OK"),"NO",""))</f>
        <v/>
      </c>
      <c r="Q199" t="str">
        <v/>
      </c>
      <c r="R199" t="str">
        <v/>
      </c>
      <c r="S199" t="str">
        <v/>
      </c>
      <c r="T199" t="str">
        <v>HY86519-F2000</v>
      </c>
      <c r="U199">
        <v>20</v>
      </c>
      <c r="V199" t="str">
        <v/>
      </c>
      <c r="W199" t="str">
        <v/>
      </c>
      <c r="X199" t="str">
        <v/>
      </c>
      <c r="Y199" t="str">
        <v>HY86519-F2000</v>
      </c>
      <c r="Z199">
        <v>20</v>
      </c>
      <c r="AA199" t="str">
        <v>high</v>
      </c>
      <c r="AC199" t="str">
        <v>AGREE</v>
      </c>
      <c r="AD199" t="str">
        <f>IF(OR(H199="",Y199=""),"",IF(UPPER(SUBSTITUTE(SUBSTITUTE(SUBSTITUTE(SUBSTITUTE(H199," ",""),"-",""),".",""),"/",""))=UPPER(SUBSTITUTE(SUBSTITUTE(SUBSTITUTE(SUBSTITUTE(Y199," ",""),"-",""),".",""),"/","")),"OK","DIFF"))</f>
        <v/>
      </c>
      <c r="AE199" t="str">
        <f>IF(OR(I199="",Z199=""),"",IF(ABS(I199-Z199)&lt;=0.01,"OK","DIFF"))</f>
        <v/>
      </c>
    </row>
    <row r="200">
      <c r="A200" t="str">
        <v>B27</v>
      </c>
      <c r="B200" t="str">
        <v>Random</v>
      </c>
      <c r="C200">
        <v>5</v>
      </c>
      <c r="D200" t="str">
        <v>PDF</v>
      </c>
      <c r="E200" t="str">
        <v>F BUMPER FOAM</v>
      </c>
      <c r="F200">
        <v>1</v>
      </c>
      <c r="G200">
        <v>75</v>
      </c>
      <c r="H200" t="str">
        <v/>
      </c>
      <c r="I200" t="str">
        <v/>
      </c>
      <c r="J200" t="str">
        <v/>
      </c>
      <c r="K200" t="str">
        <v/>
      </c>
      <c r="L200" t="str">
        <v/>
      </c>
      <c r="M200" t="str">
        <v/>
      </c>
      <c r="N200" t="str">
        <f>IF(H200="","",IF(UPPER(SUBSTITUTE(SUBSTITUTE(SUBSTITUTE(SUBSTITUTE(H200," ",""),"-",""),".",""),"/",""))=UPPER(SUBSTITUTE(SUBSTITUTE(SUBSTITUTE(SUBSTITUTE(T200," ",""),"-",""),".",""),"/","")),"OK","DIFF"))</f>
        <v/>
      </c>
      <c r="O200" t="str">
        <f>IF(I200="","",IF(ABS(I200-U200)&lt;=0.01,"OK","DIFF"))</f>
        <v/>
      </c>
      <c r="P200" t="str">
        <f>IF(OR(N200="DIFF",O200="DIFF"),"YES",IF(AND(N200="OK",O200="OK"),"NO",""))</f>
        <v/>
      </c>
      <c r="Q200" t="str">
        <v/>
      </c>
      <c r="R200" t="str">
        <v/>
      </c>
      <c r="S200" t="str">
        <v/>
      </c>
      <c r="T200" t="str">
        <v>HY86520-F2000</v>
      </c>
      <c r="U200">
        <v>75</v>
      </c>
      <c r="V200" t="str">
        <v/>
      </c>
      <c r="W200" t="str">
        <v/>
      </c>
      <c r="X200" t="str">
        <v/>
      </c>
      <c r="Y200" t="str">
        <v>HY86520-F2000</v>
      </c>
      <c r="Z200">
        <v>75</v>
      </c>
      <c r="AA200" t="str">
        <v>high</v>
      </c>
      <c r="AC200" t="str">
        <v>AGREE</v>
      </c>
      <c r="AD200" t="str">
        <f>IF(OR(H200="",Y200=""),"",IF(UPPER(SUBSTITUTE(SUBSTITUTE(SUBSTITUTE(SUBSTITUTE(H200," ",""),"-",""),".",""),"/",""))=UPPER(SUBSTITUTE(SUBSTITUTE(SUBSTITUTE(SUBSTITUTE(Y200," ",""),"-",""),".",""),"/","")),"OK","DIFF"))</f>
        <v/>
      </c>
      <c r="AE200" t="str">
        <f>IF(OR(I200="",Z200=""),"",IF(ABS(I200-Z200)&lt;=0.01,"OK","DIFF"))</f>
        <v/>
      </c>
    </row>
    <row r="201">
      <c r="A201" t="str">
        <v>B27</v>
      </c>
      <c r="B201" t="str">
        <v>Random</v>
      </c>
      <c r="C201">
        <v>6</v>
      </c>
      <c r="D201" t="str">
        <v>PDF</v>
      </c>
      <c r="E201" t="str">
        <v>F,REINFOCEMENT</v>
      </c>
      <c r="F201">
        <v>1</v>
      </c>
      <c r="G201">
        <v>260</v>
      </c>
      <c r="H201" t="str">
        <v/>
      </c>
      <c r="I201" t="str">
        <v/>
      </c>
      <c r="J201" t="str">
        <v/>
      </c>
      <c r="K201" t="str">
        <v/>
      </c>
      <c r="L201" t="str">
        <v/>
      </c>
      <c r="M201" t="str">
        <v/>
      </c>
      <c r="N201" t="str">
        <f>IF(H201="","",IF(UPPER(SUBSTITUTE(SUBSTITUTE(SUBSTITUTE(SUBSTITUTE(H201," ",""),"-",""),".",""),"/",""))=UPPER(SUBSTITUTE(SUBSTITUTE(SUBSTITUTE(SUBSTITUTE(T201," ",""),"-",""),".",""),"/","")),"OK","DIFF"))</f>
        <v/>
      </c>
      <c r="O201" t="str">
        <f>IF(I201="","",IF(ABS(I201-U201)&lt;=0.01,"OK","DIFF"))</f>
        <v/>
      </c>
      <c r="P201" t="str">
        <f>IF(OR(N201="DIFF",O201="DIFF"),"YES",IF(AND(N201="OK",O201="OK"),"NO",""))</f>
        <v/>
      </c>
      <c r="Q201" t="str">
        <v/>
      </c>
      <c r="R201" t="str">
        <v/>
      </c>
      <c r="S201" t="str">
        <v/>
      </c>
      <c r="T201" t="str">
        <v>HY64900-F2010OK</v>
      </c>
      <c r="U201">
        <v>260</v>
      </c>
      <c r="V201" t="str">
        <v/>
      </c>
      <c r="W201" t="str">
        <v/>
      </c>
      <c r="X201" t="str">
        <v/>
      </c>
      <c r="Y201" t="str">
        <v>HY64900-F2010OK</v>
      </c>
      <c r="Z201">
        <v>260</v>
      </c>
      <c r="AA201" t="str">
        <v>medium</v>
      </c>
      <c r="AB201" t="str">
        <v>The suffix appears to read 'F2010OK' (an extra O/0 before K). Transcribed as printed; please verify.</v>
      </c>
      <c r="AC201" t="str">
        <v>AGREE</v>
      </c>
      <c r="AD201" t="str">
        <f>IF(OR(H201="",Y201=""),"",IF(UPPER(SUBSTITUTE(SUBSTITUTE(SUBSTITUTE(SUBSTITUTE(H201," ",""),"-",""),".",""),"/",""))=UPPER(SUBSTITUTE(SUBSTITUTE(SUBSTITUTE(SUBSTITUTE(Y201," ",""),"-",""),".",""),"/","")),"OK","DIFF"))</f>
        <v/>
      </c>
      <c r="AE201" t="str">
        <f>IF(OR(I201="",Z201=""),"",IF(ABS(I201-Z201)&lt;=0.01,"OK","DIFF"))</f>
        <v/>
      </c>
    </row>
    <row r="202">
      <c r="A202" t="str">
        <v>B27</v>
      </c>
      <c r="B202" t="str">
        <v>Random</v>
      </c>
      <c r="C202">
        <v>7</v>
      </c>
      <c r="D202" t="str">
        <v>PDF</v>
      </c>
      <c r="E202" t="str">
        <v>F BUMPER BKT LH</v>
      </c>
      <c r="F202">
        <v>1</v>
      </c>
      <c r="G202">
        <v>20</v>
      </c>
      <c r="H202" t="str">
        <v/>
      </c>
      <c r="I202" t="str">
        <v/>
      </c>
      <c r="J202" t="str">
        <v/>
      </c>
      <c r="K202" t="str">
        <v/>
      </c>
      <c r="L202" t="str">
        <v/>
      </c>
      <c r="M202" t="str">
        <v/>
      </c>
      <c r="N202" t="str">
        <f>IF(H202="","",IF(UPPER(SUBSTITUTE(SUBSTITUTE(SUBSTITUTE(SUBSTITUTE(H202," ",""),"-",""),".",""),"/",""))=UPPER(SUBSTITUTE(SUBSTITUTE(SUBSTITUTE(SUBSTITUTE(T202," ",""),"-",""),".",""),"/","")),"OK","DIFF"))</f>
        <v/>
      </c>
      <c r="O202" t="str">
        <f>IF(I202="","",IF(ABS(I202-U202)&lt;=0.01,"OK","DIFF"))</f>
        <v/>
      </c>
      <c r="P202" t="str">
        <f>IF(OR(N202="DIFF",O202="DIFF"),"YES",IF(AND(N202="OK",O202="OK"),"NO",""))</f>
        <v/>
      </c>
      <c r="Q202" t="str">
        <v/>
      </c>
      <c r="R202" t="str">
        <v/>
      </c>
      <c r="S202" t="str">
        <v/>
      </c>
      <c r="T202" t="str">
        <v>HY86553-F2000</v>
      </c>
      <c r="U202">
        <v>20</v>
      </c>
      <c r="V202" t="str">
        <v/>
      </c>
      <c r="W202" t="str">
        <v/>
      </c>
      <c r="X202" t="str">
        <v/>
      </c>
      <c r="Y202" t="str">
        <v>HY86553-F2000</v>
      </c>
      <c r="Z202">
        <v>20</v>
      </c>
      <c r="AA202" t="str">
        <v>high</v>
      </c>
      <c r="AC202" t="str">
        <v>AGREE</v>
      </c>
      <c r="AD202" t="str">
        <f>IF(OR(H202="",Y202=""),"",IF(UPPER(SUBSTITUTE(SUBSTITUTE(SUBSTITUTE(SUBSTITUTE(H202," ",""),"-",""),".",""),"/",""))=UPPER(SUBSTITUTE(SUBSTITUTE(SUBSTITUTE(SUBSTITUTE(Y202," ",""),"-",""),".",""),"/","")),"OK","DIFF"))</f>
        <v/>
      </c>
      <c r="AE202" t="str">
        <f>IF(OR(I202="",Z202=""),"",IF(ABS(I202-Z202)&lt;=0.01,"OK","DIFF"))</f>
        <v/>
      </c>
    </row>
    <row r="203">
      <c r="A203" t="str">
        <v>B27</v>
      </c>
      <c r="B203" t="str">
        <v>Random</v>
      </c>
      <c r="C203">
        <v>8</v>
      </c>
      <c r="D203" t="str">
        <v>PDF</v>
      </c>
      <c r="E203" t="str">
        <v>F BUMPER BKT RH</v>
      </c>
      <c r="F203">
        <v>1</v>
      </c>
      <c r="G203">
        <v>20</v>
      </c>
      <c r="H203" t="str">
        <v/>
      </c>
      <c r="I203" t="str">
        <v/>
      </c>
      <c r="J203" t="str">
        <v/>
      </c>
      <c r="K203" t="str">
        <v/>
      </c>
      <c r="L203" t="str">
        <v/>
      </c>
      <c r="M203" t="str">
        <v/>
      </c>
      <c r="N203" t="str">
        <f>IF(H203="","",IF(UPPER(SUBSTITUTE(SUBSTITUTE(SUBSTITUTE(SUBSTITUTE(H203," ",""),"-",""),".",""),"/",""))=UPPER(SUBSTITUTE(SUBSTITUTE(SUBSTITUTE(SUBSTITUTE(T203," ",""),"-",""),".",""),"/","")),"OK","DIFF"))</f>
        <v/>
      </c>
      <c r="O203" t="str">
        <f>IF(I203="","",IF(ABS(I203-U203)&lt;=0.01,"OK","DIFF"))</f>
        <v/>
      </c>
      <c r="P203" t="str">
        <f>IF(OR(N203="DIFF",O203="DIFF"),"YES",IF(AND(N203="OK",O203="OK"),"NO",""))</f>
        <v/>
      </c>
      <c r="Q203" t="str">
        <v/>
      </c>
      <c r="R203" t="str">
        <v/>
      </c>
      <c r="S203" t="str">
        <v/>
      </c>
      <c r="T203" t="str">
        <v>HY86554-F2000</v>
      </c>
      <c r="U203">
        <v>20</v>
      </c>
      <c r="V203" t="str">
        <v/>
      </c>
      <c r="W203" t="str">
        <v/>
      </c>
      <c r="X203" t="str">
        <v/>
      </c>
      <c r="Y203" t="str">
        <v>HY86554-F2000</v>
      </c>
      <c r="Z203">
        <v>20</v>
      </c>
      <c r="AA203" t="str">
        <v>high</v>
      </c>
      <c r="AC203" t="str">
        <v>AGREE</v>
      </c>
      <c r="AD203" t="str">
        <f>IF(OR(H203="",Y203=""),"",IF(UPPER(SUBSTITUTE(SUBSTITUTE(SUBSTITUTE(SUBSTITUTE(H203," ",""),"-",""),".",""),"/",""))=UPPER(SUBSTITUTE(SUBSTITUTE(SUBSTITUTE(SUBSTITUTE(Y203," ",""),"-",""),".",""),"/","")),"OK","DIFF"))</f>
        <v/>
      </c>
      <c r="AE203" t="str">
        <f>IF(OR(I203="",Z203=""),"",IF(ABS(I203-Z203)&lt;=0.01,"OK","DIFF"))</f>
        <v/>
      </c>
    </row>
    <row r="204">
      <c r="A204" t="str">
        <v>B27</v>
      </c>
      <c r="B204" t="str">
        <v>Random</v>
      </c>
      <c r="C204">
        <v>9</v>
      </c>
      <c r="D204" t="str">
        <v>PDF</v>
      </c>
      <c r="E204" t="str">
        <v>F RAD GRILL UPPER GARNISH</v>
      </c>
      <c r="F204">
        <v>1</v>
      </c>
      <c r="G204">
        <v>60</v>
      </c>
      <c r="H204" t="str">
        <v/>
      </c>
      <c r="I204" t="str">
        <v/>
      </c>
      <c r="J204" t="str">
        <v/>
      </c>
      <c r="K204" t="str">
        <v/>
      </c>
      <c r="L204" t="str">
        <v/>
      </c>
      <c r="M204" t="str">
        <v/>
      </c>
      <c r="N204" t="str">
        <f>IF(H204="","",IF(UPPER(SUBSTITUTE(SUBSTITUTE(SUBSTITUTE(SUBSTITUTE(H204," ",""),"-",""),".",""),"/",""))=UPPER(SUBSTITUTE(SUBSTITUTE(SUBSTITUTE(SUBSTITUTE(T204," ",""),"-",""),".",""),"/","")),"OK","DIFF"))</f>
        <v/>
      </c>
      <c r="O204" t="str">
        <f>IF(I204="","",IF(ABS(I204-U204)&lt;=0.01,"OK","DIFF"))</f>
        <v/>
      </c>
      <c r="P204" t="str">
        <f>IF(OR(N204="DIFF",O204="DIFF"),"YES",IF(AND(N204="OK",O204="OK"),"NO",""))</f>
        <v/>
      </c>
      <c r="Q204" t="str">
        <v/>
      </c>
      <c r="R204" t="str">
        <v/>
      </c>
      <c r="S204" t="str">
        <v/>
      </c>
      <c r="T204" t="str">
        <v>HY86356-F2000</v>
      </c>
      <c r="U204">
        <v>60</v>
      </c>
      <c r="V204" t="str">
        <v/>
      </c>
      <c r="W204" t="str">
        <v/>
      </c>
      <c r="X204" t="str">
        <v/>
      </c>
      <c r="Y204" t="str">
        <v>HY86356-F2000</v>
      </c>
      <c r="Z204">
        <v>60</v>
      </c>
      <c r="AA204" t="str">
        <v>high</v>
      </c>
      <c r="AC204" t="str">
        <v>AGREE</v>
      </c>
      <c r="AD204" t="str">
        <f>IF(OR(H204="",Y204=""),"",IF(UPPER(SUBSTITUTE(SUBSTITUTE(SUBSTITUTE(SUBSTITUTE(H204," ",""),"-",""),".",""),"/",""))=UPPER(SUBSTITUTE(SUBSTITUTE(SUBSTITUTE(SUBSTITUTE(Y204," ",""),"-",""),".",""),"/","")),"OK","DIFF"))</f>
        <v/>
      </c>
      <c r="AE204" t="str">
        <f>IF(OR(I204="",Z204=""),"",IF(ABS(I204-Z204)&lt;=0.01,"OK","DIFF"))</f>
        <v/>
      </c>
    </row>
    <row r="205">
      <c r="A205" t="str">
        <v>B27</v>
      </c>
      <c r="B205" t="str">
        <v>Random</v>
      </c>
      <c r="C205">
        <v>10</v>
      </c>
      <c r="D205" t="str">
        <v>PDF</v>
      </c>
      <c r="E205" t="str">
        <v>FRT BONNET</v>
      </c>
      <c r="F205">
        <v>1</v>
      </c>
      <c r="G205">
        <v>800</v>
      </c>
      <c r="H205" t="str">
        <v/>
      </c>
      <c r="I205" t="str">
        <v/>
      </c>
      <c r="J205" t="str">
        <v/>
      </c>
      <c r="K205" t="str">
        <v/>
      </c>
      <c r="L205" t="str">
        <v/>
      </c>
      <c r="M205" t="str">
        <v/>
      </c>
      <c r="N205" t="str">
        <f>IF(H205="","",IF(UPPER(SUBSTITUTE(SUBSTITUTE(SUBSTITUTE(SUBSTITUTE(H205," ",""),"-",""),".",""),"/",""))=UPPER(SUBSTITUTE(SUBSTITUTE(SUBSTITUTE(SUBSTITUTE(T205," ",""),"-",""),".",""),"/","")),"OK","DIFF"))</f>
        <v/>
      </c>
      <c r="O205" t="str">
        <f>IF(I205="","",IF(ABS(I205-U205)&lt;=0.01,"OK","DIFF"))</f>
        <v/>
      </c>
      <c r="P205" t="str">
        <f>IF(OR(N205="DIFF",O205="DIFF"),"YES",IF(AND(N205="OK",O205="OK"),"NO",""))</f>
        <v/>
      </c>
      <c r="Q205" t="str">
        <v/>
      </c>
      <c r="R205" t="str">
        <v/>
      </c>
      <c r="S205" t="str">
        <v/>
      </c>
      <c r="T205" t="str">
        <v>HY66400-F2000K</v>
      </c>
      <c r="U205">
        <v>800</v>
      </c>
      <c r="V205" t="str">
        <v/>
      </c>
      <c r="W205" t="str">
        <v/>
      </c>
      <c r="X205" t="str">
        <v/>
      </c>
      <c r="Y205" t="str">
        <v>HY66400-F2000K</v>
      </c>
      <c r="Z205">
        <v>800</v>
      </c>
      <c r="AA205" t="str">
        <v>high</v>
      </c>
      <c r="AC205" t="str">
        <v>AGREE</v>
      </c>
      <c r="AD205" t="str">
        <f>IF(OR(H205="",Y205=""),"",IF(UPPER(SUBSTITUTE(SUBSTITUTE(SUBSTITUTE(SUBSTITUTE(H205," ",""),"-",""),".",""),"/",""))=UPPER(SUBSTITUTE(SUBSTITUTE(SUBSTITUTE(SUBSTITUTE(Y205," ",""),"-",""),".",""),"/","")),"OK","DIFF"))</f>
        <v/>
      </c>
      <c r="AE205" t="str">
        <f>IF(OR(I205="",Z205=""),"",IF(ABS(I205-Z205)&lt;=0.01,"OK","DIFF"))</f>
        <v/>
      </c>
    </row>
    <row r="206">
      <c r="A206" t="str">
        <v>B27</v>
      </c>
      <c r="B206" t="str">
        <v>Random</v>
      </c>
      <c r="C206">
        <v>11</v>
      </c>
      <c r="D206" t="str">
        <v>PDF</v>
      </c>
      <c r="E206" t="str">
        <v>FRT BONNET LOCK</v>
      </c>
      <c r="F206">
        <v>1</v>
      </c>
      <c r="G206">
        <v>70</v>
      </c>
      <c r="H206" t="str">
        <v/>
      </c>
      <c r="I206" t="str">
        <v/>
      </c>
      <c r="J206" t="str">
        <v/>
      </c>
      <c r="K206" t="str">
        <v/>
      </c>
      <c r="L206" t="str">
        <v/>
      </c>
      <c r="M206" t="str">
        <v/>
      </c>
      <c r="N206" t="str">
        <f>IF(H206="","",IF(UPPER(SUBSTITUTE(SUBSTITUTE(SUBSTITUTE(SUBSTITUTE(H206," ",""),"-",""),".",""),"/",""))=UPPER(SUBSTITUTE(SUBSTITUTE(SUBSTITUTE(SUBSTITUTE(T206," ",""),"-",""),".",""),"/","")),"OK","DIFF"))</f>
        <v/>
      </c>
      <c r="O206" t="str">
        <f>IF(I206="","",IF(ABS(I206-U206)&lt;=0.01,"OK","DIFF"))</f>
        <v/>
      </c>
      <c r="P206" t="str">
        <f>IF(OR(N206="DIFF",O206="DIFF"),"YES",IF(AND(N206="OK",O206="OK"),"NO",""))</f>
        <v/>
      </c>
      <c r="Q206" t="str">
        <v/>
      </c>
      <c r="R206" t="str">
        <v/>
      </c>
      <c r="S206" t="str">
        <v/>
      </c>
      <c r="T206" t="str">
        <v>HY81130-F2910</v>
      </c>
      <c r="U206">
        <v>70</v>
      </c>
      <c r="V206" t="str">
        <v/>
      </c>
      <c r="W206" t="str">
        <v/>
      </c>
      <c r="X206" t="str">
        <v/>
      </c>
      <c r="Y206" t="str">
        <v>HY81130-F2910</v>
      </c>
      <c r="Z206">
        <v>70</v>
      </c>
      <c r="AA206" t="str">
        <v>medium</v>
      </c>
      <c r="AB206" t="str">
        <v>There is a wide print gap between '811' and '30'. Read as one number.</v>
      </c>
      <c r="AC206" t="str">
        <v>AGREE</v>
      </c>
      <c r="AD206" t="str">
        <f>IF(OR(H206="",Y206=""),"",IF(UPPER(SUBSTITUTE(SUBSTITUTE(SUBSTITUTE(SUBSTITUTE(H206," ",""),"-",""),".",""),"/",""))=UPPER(SUBSTITUTE(SUBSTITUTE(SUBSTITUTE(SUBSTITUTE(Y206," ",""),"-",""),".",""),"/","")),"OK","DIFF"))</f>
        <v/>
      </c>
      <c r="AE206" t="str">
        <f>IF(OR(I206="",Z206=""),"",IF(ABS(I206-Z206)&lt;=0.01,"OK","DIFF"))</f>
        <v/>
      </c>
    </row>
    <row r="207">
      <c r="A207" t="str">
        <v>B27</v>
      </c>
      <c r="B207" t="str">
        <v>Random</v>
      </c>
      <c r="C207">
        <v>12</v>
      </c>
      <c r="D207" t="str">
        <v>PDF</v>
      </c>
      <c r="E207" t="str">
        <v>F BONNET HINGE RH</v>
      </c>
      <c r="F207">
        <v>1</v>
      </c>
      <c r="G207">
        <v>50</v>
      </c>
      <c r="H207" t="str">
        <v/>
      </c>
      <c r="I207" t="str">
        <v/>
      </c>
      <c r="J207" t="str">
        <v/>
      </c>
      <c r="K207" t="str">
        <v/>
      </c>
      <c r="L207" t="str">
        <v/>
      </c>
      <c r="M207" t="str">
        <v/>
      </c>
      <c r="N207" t="str">
        <f>IF(H207="","",IF(UPPER(SUBSTITUTE(SUBSTITUTE(SUBSTITUTE(SUBSTITUTE(H207," ",""),"-",""),".",""),"/",""))=UPPER(SUBSTITUTE(SUBSTITUTE(SUBSTITUTE(SUBSTITUTE(T207," ",""),"-",""),".",""),"/","")),"OK","DIFF"))</f>
        <v/>
      </c>
      <c r="O207" t="str">
        <f>IF(I207="","",IF(ABS(I207-U207)&lt;=0.01,"OK","DIFF"))</f>
        <v/>
      </c>
      <c r="P207" t="str">
        <f>IF(OR(N207="DIFF",O207="DIFF"),"YES",IF(AND(N207="OK",O207="OK"),"NO",""))</f>
        <v/>
      </c>
      <c r="Q207" t="str">
        <v/>
      </c>
      <c r="R207" t="str">
        <v/>
      </c>
      <c r="S207" t="str">
        <v/>
      </c>
      <c r="T207" t="str">
        <v>HY79120-F2000</v>
      </c>
      <c r="U207">
        <v>50</v>
      </c>
      <c r="V207" t="str">
        <v/>
      </c>
      <c r="W207" t="str">
        <v/>
      </c>
      <c r="X207" t="str">
        <v/>
      </c>
      <c r="Y207" t="str">
        <v>HY79120-F2000</v>
      </c>
      <c r="Z207">
        <v>50</v>
      </c>
      <c r="AA207" t="str">
        <v>high</v>
      </c>
      <c r="AB207" t="str">
        <v>On page 2.</v>
      </c>
      <c r="AC207" t="str">
        <v>AGREE</v>
      </c>
      <c r="AD207" t="str">
        <f>IF(OR(H207="",Y207=""),"",IF(UPPER(SUBSTITUTE(SUBSTITUTE(SUBSTITUTE(SUBSTITUTE(H207," ",""),"-",""),".",""),"/",""))=UPPER(SUBSTITUTE(SUBSTITUTE(SUBSTITUTE(SUBSTITUTE(Y207," ",""),"-",""),".",""),"/","")),"OK","DIFF"))</f>
        <v/>
      </c>
      <c r="AE207" t="str">
        <f>IF(OR(I207="",Z207=""),"",IF(ABS(I207-Z207)&lt;=0.01,"OK","DIFF"))</f>
        <v/>
      </c>
    </row>
    <row r="208">
      <c r="A208" t="str">
        <v>B27</v>
      </c>
      <c r="B208" t="str">
        <v>Random</v>
      </c>
      <c r="C208">
        <v>13</v>
      </c>
      <c r="D208" t="str">
        <v>PDF</v>
      </c>
      <c r="E208" t="str">
        <v>FRT SUPPORT PANEL</v>
      </c>
      <c r="F208">
        <v>1</v>
      </c>
      <c r="G208">
        <v>420</v>
      </c>
      <c r="H208" t="str">
        <v/>
      </c>
      <c r="I208" t="str">
        <v/>
      </c>
      <c r="J208" t="str">
        <v/>
      </c>
      <c r="K208" t="str">
        <v/>
      </c>
      <c r="L208" t="str">
        <v/>
      </c>
      <c r="M208" t="str">
        <v/>
      </c>
      <c r="N208" t="str">
        <f>IF(H208="","",IF(UPPER(SUBSTITUTE(SUBSTITUTE(SUBSTITUTE(SUBSTITUTE(H208," ",""),"-",""),".",""),"/",""))=UPPER(SUBSTITUTE(SUBSTITUTE(SUBSTITUTE(SUBSTITUTE(T208," ",""),"-",""),".",""),"/","")),"OK","DIFF"))</f>
        <v/>
      </c>
      <c r="O208" t="str">
        <f>IF(I208="","",IF(ABS(I208-U208)&lt;=0.01,"OK","DIFF"))</f>
        <v/>
      </c>
      <c r="P208" t="str">
        <f>IF(OR(N208="DIFF",O208="DIFF"),"YES",IF(AND(N208="OK",O208="OK"),"NO",""))</f>
        <v/>
      </c>
      <c r="Q208" t="str">
        <v/>
      </c>
      <c r="R208" t="str">
        <v/>
      </c>
      <c r="S208" t="str">
        <v/>
      </c>
      <c r="T208" t="str">
        <v>HY64101-F2000K</v>
      </c>
      <c r="U208">
        <v>420</v>
      </c>
      <c r="V208" t="str">
        <v/>
      </c>
      <c r="W208" t="str">
        <v/>
      </c>
      <c r="X208" t="str">
        <v/>
      </c>
      <c r="Y208" t="str">
        <v>HY64101-F2000K</v>
      </c>
      <c r="Z208">
        <v>420</v>
      </c>
      <c r="AA208" t="str">
        <v>high</v>
      </c>
      <c r="AB208" t="str">
        <v>On page 2.</v>
      </c>
      <c r="AC208" t="str">
        <v>AGREE</v>
      </c>
      <c r="AD208" t="str">
        <f>IF(OR(H208="",Y208=""),"",IF(UPPER(SUBSTITUTE(SUBSTITUTE(SUBSTITUTE(SUBSTITUTE(H208," ",""),"-",""),".",""),"/",""))=UPPER(SUBSTITUTE(SUBSTITUTE(SUBSTITUTE(SUBSTITUTE(Y208," ",""),"-",""),".",""),"/","")),"OK","DIFF"))</f>
        <v/>
      </c>
      <c r="AE208" t="str">
        <f>IF(OR(I208="",Z208=""),"",IF(ABS(I208-Z208)&lt;=0.01,"OK","DIFF"))</f>
        <v/>
      </c>
    </row>
    <row r="209">
      <c r="A209" t="str">
        <v>B27</v>
      </c>
      <c r="B209" t="str">
        <v>Random</v>
      </c>
      <c r="C209">
        <v>14</v>
      </c>
      <c r="D209" t="str">
        <v>PDF</v>
      </c>
      <c r="E209" t="str">
        <v>FRT HEADLAMP LH</v>
      </c>
      <c r="F209">
        <v>1</v>
      </c>
      <c r="G209">
        <v>620</v>
      </c>
      <c r="H209" t="str">
        <v/>
      </c>
      <c r="I209" t="str">
        <v/>
      </c>
      <c r="J209" t="str">
        <v/>
      </c>
      <c r="K209" t="str">
        <v/>
      </c>
      <c r="L209" t="str">
        <v/>
      </c>
      <c r="M209" t="str">
        <v/>
      </c>
      <c r="N209" t="str">
        <f>IF(H209="","",IF(UPPER(SUBSTITUTE(SUBSTITUTE(SUBSTITUTE(SUBSTITUTE(H209," ",""),"-",""),".",""),"/",""))=UPPER(SUBSTITUTE(SUBSTITUTE(SUBSTITUTE(SUBSTITUTE(T209," ",""),"-",""),".",""),"/","")),"OK","DIFF"))</f>
        <v/>
      </c>
      <c r="O209" t="str">
        <f>IF(I209="","",IF(ABS(I209-U209)&lt;=0.01,"OK","DIFF"))</f>
        <v/>
      </c>
      <c r="P209" t="str">
        <f>IF(OR(N209="DIFF",O209="DIFF"),"YES",IF(AND(N209="OK",O209="OK"),"NO",""))</f>
        <v/>
      </c>
      <c r="Q209" t="str">
        <v/>
      </c>
      <c r="R209" t="str">
        <v/>
      </c>
      <c r="S209" t="str">
        <v/>
      </c>
      <c r="T209" t="str">
        <v>HY92101-F2030</v>
      </c>
      <c r="U209">
        <v>620</v>
      </c>
      <c r="V209" t="str">
        <v/>
      </c>
      <c r="W209" t="str">
        <v/>
      </c>
      <c r="X209" t="str">
        <v/>
      </c>
      <c r="Y209" t="str">
        <v>HY92101-F2030</v>
      </c>
      <c r="Z209">
        <v>620</v>
      </c>
      <c r="AA209" t="str">
        <v>high</v>
      </c>
      <c r="AB209" t="str">
        <v>On page 2. The 14 lines sum to 2,811.00, which matches the printed subtotal.</v>
      </c>
      <c r="AC209" t="str">
        <v>AGREE</v>
      </c>
      <c r="AD209" t="str">
        <f>IF(OR(H209="",Y209=""),"",IF(UPPER(SUBSTITUTE(SUBSTITUTE(SUBSTITUTE(SUBSTITUTE(H209," ",""),"-",""),".",""),"/",""))=UPPER(SUBSTITUTE(SUBSTITUTE(SUBSTITUTE(SUBSTITUTE(Y209," ",""),"-",""),".",""),"/","")),"OK","DIFF"))</f>
        <v/>
      </c>
      <c r="AE209" t="str">
        <f>IF(OR(I209="",Z209=""),"",IF(ABS(I209-Z209)&lt;=0.01,"OK","DIFF"))</f>
        <v/>
      </c>
    </row>
    <row r="210">
      <c r="A210" t="str">
        <v>B28</v>
      </c>
      <c r="B210" t="str">
        <v>Random</v>
      </c>
      <c r="C210">
        <v>1</v>
      </c>
      <c r="D210" t="str">
        <v>PDF</v>
      </c>
      <c r="E210" t="str">
        <v>FRT BUMPER GOLF 7 GTI 19</v>
      </c>
      <c r="F210">
        <v>1</v>
      </c>
      <c r="G210">
        <v>700</v>
      </c>
      <c r="H210" t="str">
        <v/>
      </c>
      <c r="I210" t="str">
        <v/>
      </c>
      <c r="J210" t="str">
        <v/>
      </c>
      <c r="K210" t="str">
        <v/>
      </c>
      <c r="L210" t="str">
        <v/>
      </c>
      <c r="M210" t="str">
        <v/>
      </c>
      <c r="N210" t="str">
        <f>IF(H210="","",IF(UPPER(SUBSTITUTE(SUBSTITUTE(SUBSTITUTE(SUBSTITUTE(H210," ",""),"-",""),".",""),"/",""))=UPPER(SUBSTITUTE(SUBSTITUTE(SUBSTITUTE(SUBSTITUTE(T210," ",""),"-",""),".",""),"/","")),"OK","DIFF"))</f>
        <v/>
      </c>
      <c r="O210" t="str">
        <f>IF(I210="","",IF(ABS(I210-U210)&lt;=0.01,"OK","DIFF"))</f>
        <v/>
      </c>
      <c r="P210" t="str">
        <f>IF(OR(N210="DIFF",O210="DIFF"),"YES",IF(AND(N210="OK",O210="OK"),"NO",""))</f>
        <v/>
      </c>
      <c r="Q210" t="str">
        <v/>
      </c>
      <c r="R210" t="str">
        <v/>
      </c>
      <c r="S210" t="str">
        <v/>
      </c>
      <c r="T210" t="str">
        <v>5G0807217LTGRU</v>
      </c>
      <c r="U210">
        <v>700</v>
      </c>
      <c r="V210" t="str">
        <v/>
      </c>
      <c r="W210" t="str">
        <v/>
      </c>
      <c r="X210" t="str">
        <v/>
      </c>
      <c r="Y210" t="str">
        <v>5G0807217LTGRU</v>
      </c>
      <c r="Z210">
        <v>700</v>
      </c>
      <c r="AA210" t="str">
        <v>medium</v>
      </c>
      <c r="AB210" t="str">
        <v>A handwritten pen stroke crosses the stock ID. The gap between '5G080721' and '7LTGRU' looks like print spacing rather than a real space, but this is uncertain. The 8th character ('1' vs 'I') is not fully clear; it is read as '1'.</v>
      </c>
      <c r="AC210" t="str">
        <v>AGREE</v>
      </c>
      <c r="AD210" t="str">
        <f>IF(OR(H210="",Y210=""),"",IF(UPPER(SUBSTITUTE(SUBSTITUTE(SUBSTITUTE(SUBSTITUTE(H210," ",""),"-",""),".",""),"/",""))=UPPER(SUBSTITUTE(SUBSTITUTE(SUBSTITUTE(SUBSTITUTE(Y210," ",""),"-",""),".",""),"/","")),"OK","DIFF"))</f>
        <v/>
      </c>
      <c r="AE210" t="str">
        <f>IF(OR(I210="",Z210=""),"",IF(ABS(I210-Z210)&lt;=0.01,"OK","DIFF"))</f>
        <v/>
      </c>
    </row>
    <row r="211">
      <c r="A211" t="str">
        <v>B29</v>
      </c>
      <c r="B211" t="str">
        <v>Random</v>
      </c>
      <c r="C211">
        <v>1</v>
      </c>
      <c r="D211" t="str">
        <v>PDF</v>
      </c>
      <c r="E211" t="str">
        <v>RUBBER RR W/HIELD</v>
      </c>
      <c r="F211">
        <v>2</v>
      </c>
      <c r="G211">
        <v>24</v>
      </c>
      <c r="H211" t="str">
        <v/>
      </c>
      <c r="I211" t="str">
        <v/>
      </c>
      <c r="J211" t="str">
        <v/>
      </c>
      <c r="K211" t="str">
        <v/>
      </c>
      <c r="L211" t="str">
        <v/>
      </c>
      <c r="M211" t="str">
        <v/>
      </c>
      <c r="N211" t="str">
        <f>IF(H211="","",IF(UPPER(SUBSTITUTE(SUBSTITUTE(SUBSTITUTE(SUBSTITUTE(H211," ",""),"-",""),".",""),"/",""))=UPPER(SUBSTITUTE(SUBSTITUTE(SUBSTITUTE(SUBSTITUTE(T211," ",""),"-",""),".",""),"/","")),"OK","DIFF"))</f>
        <v/>
      </c>
      <c r="O211" t="str">
        <f>IF(I211="","",IF(ABS(I211-U211)&lt;=0.01,"OK","DIFF"))</f>
        <v/>
      </c>
      <c r="P211" t="str">
        <f>IF(OR(N211="DIFF",O211="DIFF"),"YES",IF(AND(N211="OK",O211="OK"),"NO",""))</f>
        <v/>
      </c>
      <c r="Q211" t="str">
        <v/>
      </c>
      <c r="R211" t="str">
        <v/>
      </c>
      <c r="S211" t="str">
        <v/>
      </c>
      <c r="T211" t="str">
        <v>HD73226-SZW-000</v>
      </c>
      <c r="U211">
        <v>12</v>
      </c>
      <c r="V211" t="str">
        <v/>
      </c>
      <c r="W211" t="str">
        <v/>
      </c>
      <c r="X211" t="str">
        <v/>
      </c>
      <c r="Y211" t="str">
        <v>HD73226-SZW-000</v>
      </c>
      <c r="Z211">
        <v>12</v>
      </c>
      <c r="AA211" t="str">
        <v>high</v>
      </c>
      <c r="AB211" t="str">
        <v>Leading '1' is the row number, not part of the part number. The PDF also contains a second, separate invoice (8417214, same date and customer: HD68100-T8N-Q10ZZ 530.00, HD75722-T7W-A01 12.00, HD75725-T8N-T00 12.00). Those lines were not included in missed_lines because they belong to a different bill.</v>
      </c>
      <c r="AC211" t="str">
        <v>AGREE</v>
      </c>
      <c r="AD211" t="str">
        <f>IF(OR(H211="",Y211=""),"",IF(UPPER(SUBSTITUTE(SUBSTITUTE(SUBSTITUTE(SUBSTITUTE(H211," ",""),"-",""),".",""),"/",""))=UPPER(SUBSTITUTE(SUBSTITUTE(SUBSTITUTE(SUBSTITUTE(Y211," ",""),"-",""),".",""),"/","")),"OK","DIFF"))</f>
        <v/>
      </c>
      <c r="AE211" t="str">
        <f>IF(OR(I211="",Z211=""),"",IF(ABS(I211-Z211)&lt;=0.01,"OK","DIFF"))</f>
        <v/>
      </c>
    </row>
    <row r="212">
      <c r="A212" t="str">
        <v>B29</v>
      </c>
      <c r="B212" t="str">
        <v>Random</v>
      </c>
      <c r="C212">
        <v>2</v>
      </c>
      <c r="D212" t="str">
        <v>PDF</v>
      </c>
      <c r="E212" t="str">
        <v>RUBBER C R W/SHIELD DAM</v>
      </c>
      <c r="F212">
        <v>1</v>
      </c>
      <c r="G212">
        <v>15</v>
      </c>
      <c r="H212" t="str">
        <v/>
      </c>
      <c r="I212" t="str">
        <v/>
      </c>
      <c r="J212" t="str">
        <v/>
      </c>
      <c r="K212" t="str">
        <v/>
      </c>
      <c r="L212" t="str">
        <v/>
      </c>
      <c r="M212" t="str">
        <v/>
      </c>
      <c r="N212" t="str">
        <f>IF(H212="","",IF(UPPER(SUBSTITUTE(SUBSTITUTE(SUBSTITUTE(SUBSTITUTE(H212," ",""),"-",""),".",""),"/",""))=UPPER(SUBSTITUTE(SUBSTITUTE(SUBSTITUTE(SUBSTITUTE(T212," ",""),"-",""),".",""),"/","")),"OK","DIFF"))</f>
        <v/>
      </c>
      <c r="O212" t="str">
        <f>IF(I212="","",IF(ABS(I212-U212)&lt;=0.01,"OK","DIFF"))</f>
        <v/>
      </c>
      <c r="P212" t="str">
        <f>IF(OR(N212="DIFF",O212="DIFF"),"YES",IF(AND(N212="OK",O212="OK"),"NO",""))</f>
        <v/>
      </c>
      <c r="Q212" t="str">
        <v/>
      </c>
      <c r="R212" t="str">
        <v/>
      </c>
      <c r="S212" t="str">
        <v/>
      </c>
      <c r="T212" t="str">
        <v>HD73215-T7A-003</v>
      </c>
      <c r="U212">
        <v>15</v>
      </c>
      <c r="V212" t="str">
        <v/>
      </c>
      <c r="W212" t="str">
        <v/>
      </c>
      <c r="X212" t="str">
        <v/>
      </c>
      <c r="Y212" t="str">
        <v>HD73215-T7A-003</v>
      </c>
      <c r="Z212">
        <v>15</v>
      </c>
      <c r="AA212" t="str">
        <v>high</v>
      </c>
      <c r="AC212" t="str">
        <v>AGREE</v>
      </c>
      <c r="AD212" t="str">
        <f>IF(OR(H212="",Y212=""),"",IF(UPPER(SUBSTITUTE(SUBSTITUTE(SUBSTITUTE(SUBSTITUTE(H212," ",""),"-",""),".",""),"/",""))=UPPER(SUBSTITUTE(SUBSTITUTE(SUBSTITUTE(SUBSTITUTE(Y212," ",""),"-",""),".",""),"/","")),"OK","DIFF"))</f>
        <v/>
      </c>
      <c r="AE212" t="str">
        <f>IF(OR(I212="",Z212=""),"",IF(ABS(I212-Z212)&lt;=0.01,"OK","DIFF"))</f>
        <v/>
      </c>
    </row>
    <row r="213">
      <c r="A213" t="str">
        <v>B29</v>
      </c>
      <c r="B213" t="str">
        <v>Random</v>
      </c>
      <c r="C213">
        <v>3</v>
      </c>
      <c r="D213" t="str">
        <v>PDF</v>
      </c>
      <c r="E213" t="str">
        <v>RUBBER C L W/SHIELD DAM</v>
      </c>
      <c r="F213">
        <v>1</v>
      </c>
      <c r="G213">
        <v>15</v>
      </c>
      <c r="H213" t="str">
        <v/>
      </c>
      <c r="I213" t="str">
        <v/>
      </c>
      <c r="J213" t="str">
        <v/>
      </c>
      <c r="K213" t="str">
        <v/>
      </c>
      <c r="L213" t="str">
        <v/>
      </c>
      <c r="M213" t="str">
        <v/>
      </c>
      <c r="N213" t="str">
        <f>IF(H213="","",IF(UPPER(SUBSTITUTE(SUBSTITUTE(SUBSTITUTE(SUBSTITUTE(H213," ",""),"-",""),".",""),"/",""))=UPPER(SUBSTITUTE(SUBSTITUTE(SUBSTITUTE(SUBSTITUTE(T213," ",""),"-",""),".",""),"/","")),"OK","DIFF"))</f>
        <v/>
      </c>
      <c r="O213" t="str">
        <f>IF(I213="","",IF(ABS(I213-U213)&lt;=0.01,"OK","DIFF"))</f>
        <v/>
      </c>
      <c r="P213" t="str">
        <f>IF(OR(N213="DIFF",O213="DIFF"),"YES",IF(AND(N213="OK",O213="OK"),"NO",""))</f>
        <v/>
      </c>
      <c r="Q213" t="str">
        <v/>
      </c>
      <c r="R213" t="str">
        <v/>
      </c>
      <c r="S213" t="str">
        <v/>
      </c>
      <c r="T213" t="str">
        <v>HD73265-T7A-003</v>
      </c>
      <c r="U213">
        <v>15</v>
      </c>
      <c r="V213" t="str">
        <v/>
      </c>
      <c r="W213" t="str">
        <v/>
      </c>
      <c r="X213" t="str">
        <v/>
      </c>
      <c r="Y213" t="str">
        <v>HD73265-T7A-003</v>
      </c>
      <c r="Z213">
        <v>15</v>
      </c>
      <c r="AA213" t="str">
        <v>high</v>
      </c>
      <c r="AC213" t="str">
        <v>AGREE</v>
      </c>
      <c r="AD213" t="str">
        <f>IF(OR(H213="",Y213=""),"",IF(UPPER(SUBSTITUTE(SUBSTITUTE(SUBSTITUTE(SUBSTITUTE(H213," ",""),"-",""),".",""),"/",""))=UPPER(SUBSTITUTE(SUBSTITUTE(SUBSTITUTE(SUBSTITUTE(Y213," ",""),"-",""),".",""),"/","")),"OK","DIFF"))</f>
        <v/>
      </c>
      <c r="AE213" t="str">
        <f>IF(OR(I213="",Z213=""),"",IF(ABS(I213-Z213)&lt;=0.01,"OK","DIFF"))</f>
        <v/>
      </c>
    </row>
    <row r="214">
      <c r="A214" t="str">
        <v>B29</v>
      </c>
      <c r="B214" t="str">
        <v>Random</v>
      </c>
      <c r="C214">
        <v>4</v>
      </c>
      <c r="D214" t="str">
        <v>PDF</v>
      </c>
      <c r="E214" t="str">
        <v>GARNISH RR LICENSE</v>
      </c>
      <c r="F214">
        <v>1</v>
      </c>
      <c r="G214">
        <v>140</v>
      </c>
      <c r="H214" t="str">
        <v/>
      </c>
      <c r="I214" t="str">
        <v/>
      </c>
      <c r="J214" t="str">
        <v/>
      </c>
      <c r="K214" t="str">
        <v/>
      </c>
      <c r="L214" t="str">
        <v/>
      </c>
      <c r="M214" t="str">
        <v/>
      </c>
      <c r="N214" t="str">
        <f>IF(H214="","",IF(UPPER(SUBSTITUTE(SUBSTITUTE(SUBSTITUTE(SUBSTITUTE(H214," ",""),"-",""),".",""),"/",""))=UPPER(SUBSTITUTE(SUBSTITUTE(SUBSTITUTE(SUBSTITUTE(T214," ",""),"-",""),".",""),"/","")),"OK","DIFF"))</f>
        <v/>
      </c>
      <c r="O214" t="str">
        <f>IF(I214="","",IF(ABS(I214-U214)&lt;=0.01,"OK","DIFF"))</f>
        <v/>
      </c>
      <c r="P214" t="str">
        <f>IF(OR(N214="DIFF",O214="DIFF"),"YES",IF(AND(N214="OK",O214="OK"),"NO",""))</f>
        <v/>
      </c>
      <c r="Q214" t="str">
        <v/>
      </c>
      <c r="R214" t="str">
        <v/>
      </c>
      <c r="S214" t="str">
        <v/>
      </c>
      <c r="T214" t="str">
        <v>HD74890-T7A-J13ZF</v>
      </c>
      <c r="U214">
        <v>140</v>
      </c>
      <c r="V214" t="str">
        <v/>
      </c>
      <c r="W214" t="str">
        <v/>
      </c>
      <c r="X214" t="str">
        <v/>
      </c>
      <c r="Y214" t="str">
        <v>HD74890-T7A-J13ZF</v>
      </c>
      <c r="Z214">
        <v>140</v>
      </c>
      <c r="AA214" t="str">
        <v>high</v>
      </c>
      <c r="AC214" t="str">
        <v>AGREE</v>
      </c>
      <c r="AD214" t="str">
        <f>IF(OR(H214="",Y214=""),"",IF(UPPER(SUBSTITUTE(SUBSTITUTE(SUBSTITUTE(SUBSTITUTE(H214," ",""),"-",""),".",""),"/",""))=UPPER(SUBSTITUTE(SUBSTITUTE(SUBSTITUTE(SUBSTITUTE(Y214," ",""),"-",""),".",""),"/","")),"OK","DIFF"))</f>
        <v/>
      </c>
      <c r="AE214" t="str">
        <f>IF(OR(I214="",Z214=""),"",IF(ABS(I214-Z214)&lt;=0.01,"OK","DIFF"))</f>
        <v/>
      </c>
    </row>
    <row r="215">
      <c r="A215" t="str">
        <v>B29</v>
      </c>
      <c r="B215" t="str">
        <v>Random</v>
      </c>
      <c r="C215">
        <v>5</v>
      </c>
      <c r="D215" t="str">
        <v>PDF</v>
      </c>
      <c r="E215" t="str">
        <v>FACE RR BUMPER</v>
      </c>
      <c r="F215">
        <v>1</v>
      </c>
      <c r="G215">
        <v>280</v>
      </c>
      <c r="H215" t="str">
        <v/>
      </c>
      <c r="I215" t="str">
        <v/>
      </c>
      <c r="J215" t="str">
        <v/>
      </c>
      <c r="K215" t="str">
        <v/>
      </c>
      <c r="L215" t="str">
        <v/>
      </c>
      <c r="M215" t="str">
        <v/>
      </c>
      <c r="N215" t="str">
        <f>IF(H215="","",IF(UPPER(SUBSTITUTE(SUBSTITUTE(SUBSTITUTE(SUBSTITUTE(H215," ",""),"-",""),".",""),"/",""))=UPPER(SUBSTITUTE(SUBSTITUTE(SUBSTITUTE(SUBSTITUTE(T215," ",""),"-",""),".",""),"/","")),"OK","DIFF"))</f>
        <v/>
      </c>
      <c r="O215" t="str">
        <f>IF(I215="","",IF(ABS(I215-U215)&lt;=0.01,"OK","DIFF"))</f>
        <v/>
      </c>
      <c r="P215" t="str">
        <f>IF(OR(N215="DIFF",O215="DIFF"),"YES",IF(AND(N215="OK",O215="OK"),"NO",""))</f>
        <v/>
      </c>
      <c r="Q215" t="str">
        <v/>
      </c>
      <c r="R215" t="str">
        <v/>
      </c>
      <c r="S215" t="str">
        <v/>
      </c>
      <c r="T215" t="str">
        <v>HD04715-T7A-900ZZ</v>
      </c>
      <c r="U215">
        <v>280</v>
      </c>
      <c r="V215" t="str">
        <v/>
      </c>
      <c r="W215" t="str">
        <v/>
      </c>
      <c r="X215" t="str">
        <v/>
      </c>
      <c r="Y215" t="str">
        <v>HD04715-T7A-900ZZ</v>
      </c>
      <c r="Z215">
        <v>280</v>
      </c>
      <c r="AA215" t="str">
        <v>high</v>
      </c>
      <c r="AC215" t="str">
        <v>AGREE</v>
      </c>
      <c r="AD215" t="str">
        <f>IF(OR(H215="",Y215=""),"",IF(UPPER(SUBSTITUTE(SUBSTITUTE(SUBSTITUTE(SUBSTITUTE(H215," ",""),"-",""),".",""),"/",""))=UPPER(SUBSTITUTE(SUBSTITUTE(SUBSTITUTE(SUBSTITUTE(Y215," ",""),"-",""),".",""),"/","")),"OK","DIFF"))</f>
        <v/>
      </c>
      <c r="AE215" t="str">
        <f>IF(OR(I215="",Z215=""),"",IF(ABS(I215-Z215)&lt;=0.01,"OK","DIFF"))</f>
        <v/>
      </c>
    </row>
    <row r="216">
      <c r="A216" t="str">
        <v>B29</v>
      </c>
      <c r="B216" t="str">
        <v>Random</v>
      </c>
      <c r="C216">
        <v>6</v>
      </c>
      <c r="D216" t="str">
        <v>PDF</v>
      </c>
      <c r="E216" t="str">
        <v>PANEL COMP RR</v>
      </c>
      <c r="F216">
        <v>1</v>
      </c>
      <c r="G216">
        <v>250</v>
      </c>
      <c r="H216" t="str">
        <v/>
      </c>
      <c r="I216" t="str">
        <v/>
      </c>
      <c r="J216" t="str">
        <v/>
      </c>
      <c r="K216" t="str">
        <v/>
      </c>
      <c r="L216" t="str">
        <v/>
      </c>
      <c r="M216" t="str">
        <v/>
      </c>
      <c r="N216" t="str">
        <f>IF(H216="","",IF(UPPER(SUBSTITUTE(SUBSTITUTE(SUBSTITUTE(SUBSTITUTE(H216," ",""),"-",""),".",""),"/",""))=UPPER(SUBSTITUTE(SUBSTITUTE(SUBSTITUTE(SUBSTITUTE(T216," ",""),"-",""),".",""),"/","")),"OK","DIFF"))</f>
        <v/>
      </c>
      <c r="O216" t="str">
        <f>IF(I216="","",IF(ABS(I216-U216)&lt;=0.01,"OK","DIFF"))</f>
        <v/>
      </c>
      <c r="P216" t="str">
        <f>IF(OR(N216="DIFF",O216="DIFF"),"YES",IF(AND(N216="OK",O216="OK"),"NO",""))</f>
        <v/>
      </c>
      <c r="Q216" t="str">
        <v/>
      </c>
      <c r="R216" t="str">
        <v/>
      </c>
      <c r="S216" t="str">
        <v/>
      </c>
      <c r="T216" t="str">
        <v>HD66100-T7A-300ZZ</v>
      </c>
      <c r="U216">
        <v>250</v>
      </c>
      <c r="V216" t="str">
        <v/>
      </c>
      <c r="W216" t="str">
        <v/>
      </c>
      <c r="X216" t="str">
        <v/>
      </c>
      <c r="Y216" t="str">
        <v>HD66100-T7A-300ZZ</v>
      </c>
      <c r="Z216">
        <v>250</v>
      </c>
      <c r="AA216" t="str">
        <v>medium</v>
      </c>
      <c r="AB216" t="str">
        <v>The entire row is struck through by hand and annotated 'Return'. The part is likely returned or cancelled, although the printed total of 724.00 still includes it. A strike-through line runs across the part number, so some characters are partly obscured.</v>
      </c>
      <c r="AC216" t="str">
        <v>AGREE</v>
      </c>
      <c r="AD216" t="str">
        <f>IF(OR(H216="",Y216=""),"",IF(UPPER(SUBSTITUTE(SUBSTITUTE(SUBSTITUTE(SUBSTITUTE(H216," ",""),"-",""),".",""),"/",""))=UPPER(SUBSTITUTE(SUBSTITUTE(SUBSTITUTE(SUBSTITUTE(Y216," ",""),"-",""),".",""),"/","")),"OK","DIFF"))</f>
        <v/>
      </c>
      <c r="AE216" t="str">
        <f>IF(OR(I216="",Z216=""),"",IF(ABS(I216-Z216)&lt;=0.01,"OK","DIFF"))</f>
        <v/>
      </c>
    </row>
    <row r="217">
      <c r="A217" t="str">
        <v>B30</v>
      </c>
      <c r="B217" t="str">
        <v>Random</v>
      </c>
      <c r="C217">
        <v>1</v>
      </c>
      <c r="D217" t="str">
        <v>PDF</v>
      </c>
      <c r="E217" t="str">
        <v>END PANEL (OUTER)</v>
      </c>
      <c r="F217">
        <v>1</v>
      </c>
      <c r="G217">
        <v>160</v>
      </c>
      <c r="H217" t="str">
        <v/>
      </c>
      <c r="I217" t="str">
        <v/>
      </c>
      <c r="J217" t="str">
        <v/>
      </c>
      <c r="K217" t="str">
        <v/>
      </c>
      <c r="L217" t="str">
        <v/>
      </c>
      <c r="M217" t="str">
        <v/>
      </c>
      <c r="N217" t="str">
        <f>IF(H217="","",IF(UPPER(SUBSTITUTE(SUBSTITUTE(SUBSTITUTE(SUBSTITUTE(H217," ",""),"-",""),".",""),"/",""))=UPPER(SUBSTITUTE(SUBSTITUTE(SUBSTITUTE(SUBSTITUTE(T217," ",""),"-",""),".",""),"/","")),"OK","DIFF"))</f>
        <v/>
      </c>
      <c r="O217" t="str">
        <f>IF(I217="","",IF(ABS(I217-U217)&lt;=0.01,"OK","DIFF"))</f>
        <v/>
      </c>
      <c r="P217" t="str">
        <f>IF(OR(N217="DIFF",O217="DIFF"),"YES",IF(AND(N217="OK",O217="OK"),"NO",""))</f>
        <v/>
      </c>
      <c r="Q217" t="str">
        <v/>
      </c>
      <c r="R217" t="str">
        <v/>
      </c>
      <c r="S217" t="str">
        <v/>
      </c>
      <c r="T217" t="str">
        <v>T57069-26120</v>
      </c>
      <c r="U217">
        <v>160</v>
      </c>
      <c r="V217" t="str">
        <v/>
      </c>
      <c r="W217" t="str">
        <v/>
      </c>
      <c r="X217" t="str">
        <v/>
      </c>
      <c r="Y217" t="str">
        <v>T57069-26120</v>
      </c>
      <c r="Z217">
        <v>160</v>
      </c>
      <c r="AA217" t="str">
        <v>high</v>
      </c>
      <c r="AB217" t="str">
        <v>The STOCKID column shows "T57069-26120" with "KDH200" on the line below. KDH200 is likely the vehicle model code rather than part of the part number. There is a pen tick mark over the SQ number.</v>
      </c>
      <c r="AC217" t="str">
        <v>AGREE</v>
      </c>
      <c r="AD217" t="str">
        <f>IF(OR(H217="",Y217=""),"",IF(UPPER(SUBSTITUTE(SUBSTITUTE(SUBSTITUTE(SUBSTITUTE(H217," ",""),"-",""),".",""),"/",""))=UPPER(SUBSTITUTE(SUBSTITUTE(SUBSTITUTE(SUBSTITUTE(Y217," ",""),"-",""),".",""),"/","")),"OK","DIFF"))</f>
        <v/>
      </c>
      <c r="AE217" t="str">
        <f>IF(OR(I217="",Z217=""),"",IF(ABS(I217-Z217)&lt;=0.01,"OK","DIFF"))</f>
        <v/>
      </c>
    </row>
    <row r="218">
      <c r="A218" t="str">
        <v>B31</v>
      </c>
      <c r="B218" t="str">
        <v>Targeted</v>
      </c>
      <c r="C218">
        <v>1</v>
      </c>
      <c r="D218" t="str">
        <v>PDF</v>
      </c>
      <c r="E218" t="str">
        <v>TIE ROD OUTER ASSY, EA</v>
      </c>
      <c r="F218">
        <v>1</v>
      </c>
      <c r="G218">
        <v>121.49</v>
      </c>
      <c r="H218" t="str">
        <v/>
      </c>
      <c r="I218" t="str">
        <v/>
      </c>
      <c r="J218" t="str">
        <v/>
      </c>
      <c r="K218" t="str">
        <v/>
      </c>
      <c r="L218" t="str">
        <v/>
      </c>
      <c r="M218" t="str">
        <v/>
      </c>
      <c r="N218" t="str">
        <f>IF(H218="","",IF(UPPER(SUBSTITUTE(SUBSTITUTE(SUBSTITUTE(SUBSTITUTE(H218," ",""),"-",""),".",""),"/",""))=UPPER(SUBSTITUTE(SUBSTITUTE(SUBSTITUTE(SUBSTITUTE(T218," ",""),"-",""),".",""),"/","")),"OK","DIFF"))</f>
        <v/>
      </c>
      <c r="O218" t="str">
        <f>IF(I218="","",IF(ABS(I218-U218)&lt;=0.01,"OK","DIFF"))</f>
        <v/>
      </c>
      <c r="P218" t="str">
        <f>IF(OR(N218="DIFF",O218="DIFF"),"YES",IF(AND(N218="OK",O218="OK"),"NO",""))</f>
        <v/>
      </c>
      <c r="Q218" t="str">
        <v/>
      </c>
      <c r="R218" t="str">
        <v>PN differs by one look-alike char</v>
      </c>
      <c r="S218" t="str">
        <v>yes</v>
      </c>
      <c r="T218" t="str">
        <v>1044341-00-E</v>
      </c>
      <c r="U218">
        <v>121.49</v>
      </c>
      <c r="V218" t="str">
        <v/>
      </c>
      <c r="W218" t="str">
        <v/>
      </c>
      <c r="X218" t="str">
        <v/>
      </c>
      <c r="Y218" t="str">
        <v>1044841-00-E</v>
      </c>
      <c r="Z218">
        <v>121.49</v>
      </c>
      <c r="AA218" t="str">
        <v>high</v>
      </c>
      <c r="AC218" t="str">
        <v>PN DIFFERS</v>
      </c>
      <c r="AD218" t="str">
        <f>IF(OR(H218="",Y218=""),"",IF(UPPER(SUBSTITUTE(SUBSTITUTE(SUBSTITUTE(SUBSTITUTE(H218," ",""),"-",""),".",""),"/",""))=UPPER(SUBSTITUTE(SUBSTITUTE(SUBSTITUTE(SUBSTITUTE(Y218," ",""),"-",""),".",""),"/","")),"OK","DIFF"))</f>
        <v/>
      </c>
      <c r="AE218" t="str">
        <f>IF(OR(I218="",Z218=""),"",IF(ABS(I218-Z218)&lt;=0.01,"OK","DIFF"))</f>
        <v/>
      </c>
    </row>
    <row r="219">
      <c r="A219" t="str">
        <v>B31</v>
      </c>
      <c r="B219" t="str">
        <v>Targeted</v>
      </c>
      <c r="C219">
        <v>2</v>
      </c>
      <c r="D219" t="str">
        <v>PDF</v>
      </c>
      <c r="E219" t="str">
        <v>FR LWR LAT LINK ASSY</v>
      </c>
      <c r="F219">
        <v>1</v>
      </c>
      <c r="G219">
        <v>212.65</v>
      </c>
      <c r="H219" t="str">
        <v/>
      </c>
      <c r="I219" t="str">
        <v/>
      </c>
      <c r="J219" t="str">
        <v/>
      </c>
      <c r="K219" t="str">
        <v/>
      </c>
      <c r="L219" t="str">
        <v/>
      </c>
      <c r="M219" t="str">
        <v/>
      </c>
      <c r="N219" t="str">
        <f>IF(H219="","",IF(UPPER(SUBSTITUTE(SUBSTITUTE(SUBSTITUTE(SUBSTITUTE(H219," ",""),"-",""),".",""),"/",""))=UPPER(SUBSTITUTE(SUBSTITUTE(SUBSTITUTE(SUBSTITUTE(T219," ",""),"-",""),".",""),"/","")),"OK","DIFF"))</f>
        <v/>
      </c>
      <c r="O219" t="str">
        <f>IF(I219="","",IF(ABS(I219-U219)&lt;=0.01,"OK","DIFF"))</f>
        <v/>
      </c>
      <c r="P219" t="str">
        <f>IF(OR(N219="DIFF",O219="DIFF"),"YES",IF(AND(N219="OK",O219="OK"),"NO",""))</f>
        <v/>
      </c>
      <c r="Q219" t="str">
        <v/>
      </c>
      <c r="R219" t="str">
        <v/>
      </c>
      <c r="S219" t="str">
        <v>yes</v>
      </c>
      <c r="T219" t="str">
        <v>1344341-00-B</v>
      </c>
      <c r="U219">
        <v>212.65</v>
      </c>
      <c r="V219" t="str">
        <v/>
      </c>
      <c r="W219" t="str">
        <v/>
      </c>
      <c r="X219" t="str">
        <v/>
      </c>
      <c r="Y219" t="str">
        <v>1344341-00-B</v>
      </c>
      <c r="Z219">
        <v>212.65</v>
      </c>
      <c r="AA219" t="str">
        <v>high</v>
      </c>
      <c r="AC219" t="str">
        <v>AGREE</v>
      </c>
      <c r="AD219" t="str">
        <f>IF(OR(H219="",Y219=""),"",IF(UPPER(SUBSTITUTE(SUBSTITUTE(SUBSTITUTE(SUBSTITUTE(H219," ",""),"-",""),".",""),"/",""))=UPPER(SUBSTITUTE(SUBSTITUTE(SUBSTITUTE(SUBSTITUTE(Y219," ",""),"-",""),".",""),"/","")),"OK","DIFF"))</f>
        <v/>
      </c>
      <c r="AE219" t="str">
        <f>IF(OR(I219="",Z219=""),"",IF(ABS(I219-Z219)&lt;=0.01,"OK","DIFF"))</f>
        <v/>
      </c>
    </row>
    <row r="220">
      <c r="A220" t="str">
        <v>B31</v>
      </c>
      <c r="B220" t="str">
        <v>Targeted</v>
      </c>
      <c r="C220">
        <v>3</v>
      </c>
      <c r="D220" t="str">
        <v>PDF</v>
      </c>
      <c r="E220" t="str">
        <v>FR LWR COMP LINK ASSY, LH</v>
      </c>
      <c r="F220">
        <v>1</v>
      </c>
      <c r="G220">
        <v>212.65</v>
      </c>
      <c r="H220" t="str">
        <v/>
      </c>
      <c r="I220" t="str">
        <v/>
      </c>
      <c r="J220" t="str">
        <v/>
      </c>
      <c r="K220" t="str">
        <v/>
      </c>
      <c r="L220" t="str">
        <v/>
      </c>
      <c r="M220" t="str">
        <v/>
      </c>
      <c r="N220" t="str">
        <f>IF(H220="","",IF(UPPER(SUBSTITUTE(SUBSTITUTE(SUBSTITUTE(SUBSTITUTE(H220," ",""),"-",""),".",""),"/",""))=UPPER(SUBSTITUTE(SUBSTITUTE(SUBSTITUTE(SUBSTITUTE(T220," ",""),"-",""),".",""),"/","")),"OK","DIFF"))</f>
        <v/>
      </c>
      <c r="O220" t="str">
        <f>IF(I220="","",IF(ABS(I220-U220)&lt;=0.01,"OK","DIFF"))</f>
        <v/>
      </c>
      <c r="P220" t="str">
        <f>IF(OR(N220="DIFF",O220="DIFF"),"YES",IF(AND(N220="OK",O220="OK"),"NO",""))</f>
        <v/>
      </c>
      <c r="Q220" t="str">
        <v/>
      </c>
      <c r="R220" t="str">
        <v/>
      </c>
      <c r="S220" t="str">
        <v>yes</v>
      </c>
      <c r="T220" t="str">
        <v>1344354-00-A</v>
      </c>
      <c r="U220">
        <v>212.65</v>
      </c>
      <c r="V220" t="str">
        <v/>
      </c>
      <c r="W220" t="str">
        <v/>
      </c>
      <c r="X220" t="str">
        <v/>
      </c>
      <c r="Y220" t="str">
        <v>1344354-00-A</v>
      </c>
      <c r="Z220">
        <v>212.65</v>
      </c>
      <c r="AA220" t="str">
        <v>high</v>
      </c>
      <c r="AC220" t="str">
        <v>AGREE</v>
      </c>
      <c r="AD220" t="str">
        <f>IF(OR(H220="",Y220=""),"",IF(UPPER(SUBSTITUTE(SUBSTITUTE(SUBSTITUTE(SUBSTITUTE(H220," ",""),"-",""),".",""),"/",""))=UPPER(SUBSTITUTE(SUBSTITUTE(SUBSTITUTE(SUBSTITUTE(Y220," ",""),"-",""),".",""),"/","")),"OK","DIFF"))</f>
        <v/>
      </c>
      <c r="AE220" t="str">
        <f>IF(OR(I220="",Z220=""),"",IF(ABS(I220-Z220)&lt;=0.01,"OK","DIFF"))</f>
        <v/>
      </c>
    </row>
    <row r="221">
      <c r="A221" t="str">
        <v>B31</v>
      </c>
      <c r="B221" t="str">
        <v>Targeted</v>
      </c>
      <c r="C221">
        <v>4</v>
      </c>
      <c r="D221" t="str">
        <v>PDF</v>
      </c>
      <c r="E221" t="str">
        <v>WHEEL, 18X8.5J ET38, GLIDER</v>
      </c>
      <c r="F221">
        <v>1</v>
      </c>
      <c r="G221">
        <v>455.09</v>
      </c>
      <c r="H221" t="str">
        <v/>
      </c>
      <c r="I221" t="str">
        <v/>
      </c>
      <c r="J221" t="str">
        <v/>
      </c>
      <c r="K221" t="str">
        <v/>
      </c>
      <c r="L221" t="str">
        <v/>
      </c>
      <c r="M221" t="str">
        <v/>
      </c>
      <c r="N221" t="str">
        <f>IF(H221="","",IF(UPPER(SUBSTITUTE(SUBSTITUTE(SUBSTITUTE(SUBSTITUTE(H221," ",""),"-",""),".",""),"/",""))=UPPER(SUBSTITUTE(SUBSTITUTE(SUBSTITUTE(SUBSTITUTE(T221," ",""),"-",""),".",""),"/","")),"OK","DIFF"))</f>
        <v/>
      </c>
      <c r="O221" t="str">
        <f>IF(I221="","",IF(ABS(I221-U221)&lt;=0.01,"OK","DIFF"))</f>
        <v/>
      </c>
      <c r="P221" t="str">
        <f>IF(OR(N221="DIFF",O221="DIFF"),"YES",IF(AND(N221="OK",O221="OK"),"NO",""))</f>
        <v/>
      </c>
      <c r="Q221" t="str">
        <v/>
      </c>
      <c r="R221" t="str">
        <v/>
      </c>
      <c r="S221" t="str">
        <v>yes</v>
      </c>
      <c r="T221" t="str">
        <v>1344221-00-B</v>
      </c>
      <c r="U221">
        <v>455.09</v>
      </c>
      <c r="V221" t="str">
        <v/>
      </c>
      <c r="W221" t="str">
        <v/>
      </c>
      <c r="X221" t="str">
        <v/>
      </c>
      <c r="Y221" t="str">
        <v>1344221-00-B</v>
      </c>
      <c r="Z221">
        <v>455.09</v>
      </c>
      <c r="AA221" t="str">
        <v>high</v>
      </c>
      <c r="AC221" t="str">
        <v>AGREE</v>
      </c>
      <c r="AD221" t="str">
        <f>IF(OR(H221="",Y221=""),"",IF(UPPER(SUBSTITUTE(SUBSTITUTE(SUBSTITUTE(SUBSTITUTE(H221," ",""),"-",""),".",""),"/",""))=UPPER(SUBSTITUTE(SUBSTITUTE(SUBSTITUTE(SUBSTITUTE(Y221," ",""),"-",""),".",""),"/","")),"OK","DIFF"))</f>
        <v/>
      </c>
      <c r="AE221" t="str">
        <f>IF(OR(I221="",Z221=""),"",IF(ABS(I221-Z221)&lt;=0.01,"OK","DIFF"))</f>
        <v/>
      </c>
    </row>
    <row r="222">
      <c r="A222" t="str">
        <v>B31</v>
      </c>
      <c r="B222" t="str">
        <v>Targeted</v>
      </c>
      <c r="C222">
        <v>5</v>
      </c>
      <c r="D222" t="str">
        <v>PDF</v>
      </c>
      <c r="E222" t="str">
        <v>FRONT T-BADGE, SATIN CHROMING</v>
      </c>
      <c r="F222">
        <v>1</v>
      </c>
      <c r="G222">
        <v>41.38</v>
      </c>
      <c r="H222" t="str">
        <v/>
      </c>
      <c r="I222" t="str">
        <v/>
      </c>
      <c r="J222" t="str">
        <v/>
      </c>
      <c r="K222" t="str">
        <v/>
      </c>
      <c r="L222" t="str">
        <v/>
      </c>
      <c r="M222" t="str">
        <v/>
      </c>
      <c r="N222" t="str">
        <f>IF(H222="","",IF(UPPER(SUBSTITUTE(SUBSTITUTE(SUBSTITUTE(SUBSTITUTE(H222," ",""),"-",""),".",""),"/",""))=UPPER(SUBSTITUTE(SUBSTITUTE(SUBSTITUTE(SUBSTITUTE(T222," ",""),"-",""),".",""),"/","")),"OK","DIFF"))</f>
        <v/>
      </c>
      <c r="O222" t="str">
        <f>IF(I222="","",IF(ABS(I222-U222)&lt;=0.01,"OK","DIFF"))</f>
        <v/>
      </c>
      <c r="P222" t="str">
        <f>IF(OR(N222="DIFF",O222="DIFF"),"YES",IF(AND(N222="OK",O222="OK"),"NO",""))</f>
        <v/>
      </c>
      <c r="Q222" t="str">
        <v/>
      </c>
      <c r="R222" t="str">
        <v/>
      </c>
      <c r="S222" t="str">
        <v/>
      </c>
      <c r="T222" t="str">
        <v>1694511-00-C</v>
      </c>
      <c r="U222">
        <v>41.38</v>
      </c>
      <c r="V222" t="str">
        <v/>
      </c>
      <c r="W222" t="str">
        <v/>
      </c>
      <c r="X222" t="str">
        <v/>
      </c>
      <c r="Y222" t="str">
        <v>1694511-00-C</v>
      </c>
      <c r="Z222">
        <v>41.38</v>
      </c>
      <c r="AA222" t="str">
        <v>high</v>
      </c>
      <c r="AB222" t="str">
        <v>Some speckle noise near the prices, but the values are readable.</v>
      </c>
      <c r="AC222" t="str">
        <v>AGREE</v>
      </c>
      <c r="AD222" t="str">
        <f>IF(OR(H222="",Y222=""),"",IF(UPPER(SUBSTITUTE(SUBSTITUTE(SUBSTITUTE(SUBSTITUTE(H222," ",""),"-",""),".",""),"/",""))=UPPER(SUBSTITUTE(SUBSTITUTE(SUBSTITUTE(SUBSTITUTE(Y222," ",""),"-",""),".",""),"/","")),"OK","DIFF"))</f>
        <v/>
      </c>
      <c r="AE222" t="str">
        <f>IF(OR(I222="",Z222=""),"",IF(ABS(I222-Z222)&lt;=0.01,"OK","DIFF"))</f>
        <v/>
      </c>
    </row>
    <row r="223">
      <c r="A223" t="str">
        <v>B31</v>
      </c>
      <c r="B223" t="str">
        <v>Targeted</v>
      </c>
      <c r="C223">
        <v>6</v>
      </c>
      <c r="D223" t="str">
        <v>PDF</v>
      </c>
      <c r="E223" t="str">
        <v>M3 BRKT ASY - FENDER AND LAMP CPRT LH</v>
      </c>
      <c r="F223">
        <v>1</v>
      </c>
      <c r="G223">
        <v>23.36</v>
      </c>
      <c r="H223" t="str">
        <v/>
      </c>
      <c r="I223" t="str">
        <v/>
      </c>
      <c r="J223" t="str">
        <v/>
      </c>
      <c r="K223" t="str">
        <v/>
      </c>
      <c r="L223" t="str">
        <v/>
      </c>
      <c r="M223" t="str">
        <v/>
      </c>
      <c r="N223" t="str">
        <f>IF(H223="","",IF(UPPER(SUBSTITUTE(SUBSTITUTE(SUBSTITUTE(SUBSTITUTE(H223," ",""),"-",""),".",""),"/",""))=UPPER(SUBSTITUTE(SUBSTITUTE(SUBSTITUTE(SUBSTITUTE(T223," ",""),"-",""),".",""),"/","")),"OK","DIFF"))</f>
        <v/>
      </c>
      <c r="O223" t="str">
        <f>IF(I223="","",IF(ABS(I223-U223)&lt;=0.01,"OK","DIFF"))</f>
        <v/>
      </c>
      <c r="P223" t="str">
        <f>IF(OR(N223="DIFF",O223="DIFF"),"YES",IF(AND(N223="OK",O223="OK"),"NO",""))</f>
        <v/>
      </c>
      <c r="Q223" t="str">
        <v/>
      </c>
      <c r="R223" t="str">
        <v/>
      </c>
      <c r="S223" t="str">
        <v/>
      </c>
      <c r="T223" t="str">
        <v>1100382-S0-A</v>
      </c>
      <c r="U223">
        <v>23.36</v>
      </c>
      <c r="V223" t="str">
        <v/>
      </c>
      <c r="W223" t="str">
        <v/>
      </c>
      <c r="X223" t="str">
        <v/>
      </c>
      <c r="Y223" t="str">
        <v>1100382-S0-A</v>
      </c>
      <c r="Z223">
        <v>23.36</v>
      </c>
      <c r="AA223" t="str">
        <v>medium</v>
      </c>
      <c r="AB223" t="str">
        <v>Scan noise over the part number. The 4th-5th digits ('03' / '38') and 'S0' versus 'SO' are uncertain. The description reads 'LAMP SPRT LH', not 'CPRT'.</v>
      </c>
      <c r="AC223" t="str">
        <v>AGREE</v>
      </c>
      <c r="AD223" t="str">
        <f>IF(OR(H223="",Y223=""),"",IF(UPPER(SUBSTITUTE(SUBSTITUTE(SUBSTITUTE(SUBSTITUTE(H223," ",""),"-",""),".",""),"/",""))=UPPER(SUBSTITUTE(SUBSTITUTE(SUBSTITUTE(SUBSTITUTE(Y223," ",""),"-",""),".",""),"/","")),"OK","DIFF"))</f>
        <v/>
      </c>
      <c r="AE223" t="str">
        <f>IF(OR(I223="",Z223=""),"",IF(ABS(I223-Z223)&lt;=0.01,"OK","DIFF"))</f>
        <v/>
      </c>
    </row>
    <row r="224">
      <c r="A224" t="str">
        <v>B31</v>
      </c>
      <c r="B224" t="str">
        <v>Targeted</v>
      </c>
      <c r="C224">
        <v>7</v>
      </c>
      <c r="D224" t="str">
        <v>PDF</v>
      </c>
      <c r="E224" t="str">
        <v>ASSEMBLY - FENDER SUPPORT - LEFT HAND</v>
      </c>
      <c r="F224">
        <v>1</v>
      </c>
      <c r="G224">
        <v>24.82</v>
      </c>
      <c r="H224" t="str">
        <v/>
      </c>
      <c r="I224" t="str">
        <v/>
      </c>
      <c r="J224" t="str">
        <v/>
      </c>
      <c r="K224" t="str">
        <v/>
      </c>
      <c r="L224" t="str">
        <v/>
      </c>
      <c r="M224" t="str">
        <v/>
      </c>
      <c r="N224" t="str">
        <f>IF(H224="","",IF(UPPER(SUBSTITUTE(SUBSTITUTE(SUBSTITUTE(SUBSTITUTE(H224," ",""),"-",""),".",""),"/",""))=UPPER(SUBSTITUTE(SUBSTITUTE(SUBSTITUTE(SUBSTITUTE(T224," ",""),"-",""),".",""),"/","")),"OK","DIFF"))</f>
        <v/>
      </c>
      <c r="O224" t="str">
        <f>IF(I224="","",IF(ABS(I224-U224)&lt;=0.01,"OK","DIFF"))</f>
        <v/>
      </c>
      <c r="P224" t="str">
        <f>IF(OR(N224="DIFF",O224="DIFF"),"YES",IF(AND(N224="OK",O224="OK"),"NO",""))</f>
        <v/>
      </c>
      <c r="Q224" t="str">
        <v/>
      </c>
      <c r="R224" t="str">
        <v>PN differs by one look-alike char; Price ≥3× off cluster median</v>
      </c>
      <c r="S224" t="str">
        <v>yes</v>
      </c>
      <c r="T224" t="str">
        <v>1771986-SC-C</v>
      </c>
      <c r="U224">
        <v>24.82</v>
      </c>
      <c r="V224" t="str">
        <v/>
      </c>
      <c r="W224" t="str">
        <v/>
      </c>
      <c r="X224" t="str">
        <v/>
      </c>
      <c r="Y224" t="str">
        <v>1771986-SC-C</v>
      </c>
      <c r="Z224">
        <v>24.82</v>
      </c>
      <c r="AA224" t="str">
        <v>low</v>
      </c>
      <c r="AB224" t="str">
        <v>The part number is heavily obscured by scan noise. Several digits and the final letter are guesses, roughly '17?19?6-SC-?'. The unit price is also obscured; it was taken from the clear line total of 24.82 at qty 1.</v>
      </c>
      <c r="AC224" t="str">
        <v>AGREE</v>
      </c>
      <c r="AD224" t="str">
        <f>IF(OR(H224="",Y224=""),"",IF(UPPER(SUBSTITUTE(SUBSTITUTE(SUBSTITUTE(SUBSTITUTE(H224," ",""),"-",""),".",""),"/",""))=UPPER(SUBSTITUTE(SUBSTITUTE(SUBSTITUTE(SUBSTITUTE(Y224," ",""),"-",""),".",""),"/","")),"OK","DIFF"))</f>
        <v/>
      </c>
      <c r="AE224" t="str">
        <f>IF(OR(I224="",Z224=""),"",IF(ABS(I224-Z224)&lt;=0.01,"OK","DIFF"))</f>
        <v/>
      </c>
    </row>
    <row r="225">
      <c r="A225" t="str">
        <v>B31</v>
      </c>
      <c r="B225" t="str">
        <v>Targeted</v>
      </c>
      <c r="C225">
        <v>8</v>
      </c>
      <c r="D225" t="str">
        <v>PDF</v>
      </c>
      <c r="E225" t="str">
        <v>FRT WHEELLINER ASSY, LH</v>
      </c>
      <c r="F225">
        <v>1</v>
      </c>
      <c r="G225">
        <v>106.73</v>
      </c>
      <c r="H225" t="str">
        <v/>
      </c>
      <c r="I225" t="str">
        <v/>
      </c>
      <c r="J225" t="str">
        <v/>
      </c>
      <c r="K225" t="str">
        <v/>
      </c>
      <c r="L225" t="str">
        <v/>
      </c>
      <c r="M225" t="str">
        <v/>
      </c>
      <c r="N225" t="str">
        <f>IF(H225="","",IF(UPPER(SUBSTITUTE(SUBSTITUTE(SUBSTITUTE(SUBSTITUTE(H225," ",""),"-",""),".",""),"/",""))=UPPER(SUBSTITUTE(SUBSTITUTE(SUBSTITUTE(SUBSTITUTE(T225," ",""),"-",""),".",""),"/","")),"OK","DIFF"))</f>
        <v/>
      </c>
      <c r="O225" t="str">
        <f>IF(I225="","",IF(ABS(I225-U225)&lt;=0.01,"OK","DIFF"))</f>
        <v/>
      </c>
      <c r="P225" t="str">
        <f>IF(OR(N225="DIFF",O225="DIFF"),"YES",IF(AND(N225="OK",O225="OK"),"NO",""))</f>
        <v/>
      </c>
      <c r="Q225" t="str">
        <v/>
      </c>
      <c r="R225" t="str">
        <v/>
      </c>
      <c r="S225" t="str">
        <v/>
      </c>
      <c r="T225" t="str">
        <v>1894553-00-E</v>
      </c>
      <c r="U225">
        <v>106.73</v>
      </c>
      <c r="V225" t="str">
        <v/>
      </c>
      <c r="W225" t="str">
        <v/>
      </c>
      <c r="X225" t="str">
        <v/>
      </c>
      <c r="Y225" t="str">
        <v>1504553-00-E</v>
      </c>
      <c r="Z225">
        <v>106.73</v>
      </c>
      <c r="AA225" t="str">
        <v>low</v>
      </c>
      <c r="AB225" t="str">
        <v>The first digits of the part number are obscured by noise; the second and third characters ('50') are a guess. The rest, '4553-00-E', is legible.</v>
      </c>
      <c r="AC225" t="str">
        <v>PN DIFFERS</v>
      </c>
      <c r="AD225" t="str">
        <f>IF(OR(H225="",Y225=""),"",IF(UPPER(SUBSTITUTE(SUBSTITUTE(SUBSTITUTE(SUBSTITUTE(H225," ",""),"-",""),".",""),"/",""))=UPPER(SUBSTITUTE(SUBSTITUTE(SUBSTITUTE(SUBSTITUTE(Y225," ",""),"-",""),".",""),"/","")),"OK","DIFF"))</f>
        <v/>
      </c>
      <c r="AE225" t="str">
        <f>IF(OR(I225="",Z225=""),"",IF(ABS(I225-Z225)&lt;=0.01,"OK","DIFF"))</f>
        <v/>
      </c>
    </row>
    <row r="226">
      <c r="A226" t="str">
        <v>B31</v>
      </c>
      <c r="B226" t="str">
        <v>Targeted</v>
      </c>
      <c r="C226">
        <v>9</v>
      </c>
      <c r="D226" t="str">
        <v>PDF</v>
      </c>
      <c r="E226" t="str">
        <v>ASSEMBLY - FENDER - LEFT HAND</v>
      </c>
      <c r="F226">
        <v>1</v>
      </c>
      <c r="G226">
        <v>436.29</v>
      </c>
      <c r="H226" t="str">
        <v/>
      </c>
      <c r="I226" t="str">
        <v/>
      </c>
      <c r="J226" t="str">
        <v/>
      </c>
      <c r="K226" t="str">
        <v/>
      </c>
      <c r="L226" t="str">
        <v/>
      </c>
      <c r="M226" t="str">
        <v/>
      </c>
      <c r="N226" t="str">
        <f>IF(H226="","",IF(UPPER(SUBSTITUTE(SUBSTITUTE(SUBSTITUTE(SUBSTITUTE(H226," ",""),"-",""),".",""),"/",""))=UPPER(SUBSTITUTE(SUBSTITUTE(SUBSTITUTE(SUBSTITUTE(T226," ",""),"-",""),".",""),"/","")),"OK","DIFF"))</f>
        <v/>
      </c>
      <c r="O226" t="str">
        <f>IF(I226="","",IF(ABS(I226-U226)&lt;=0.01,"OK","DIFF"))</f>
        <v/>
      </c>
      <c r="P226" t="str">
        <f>IF(OR(N226="DIFF",O226="DIFF"),"YES",IF(AND(N226="OK",O226="OK"),"NO",""))</f>
        <v/>
      </c>
      <c r="Q226" t="str">
        <v/>
      </c>
      <c r="R226" t="str">
        <v/>
      </c>
      <c r="S226" t="str">
        <v>yes</v>
      </c>
      <c r="T226" t="str">
        <v>1714884-EC-D</v>
      </c>
      <c r="U226">
        <v>436.29</v>
      </c>
      <c r="V226" t="str">
        <v/>
      </c>
      <c r="W226" t="str">
        <v/>
      </c>
      <c r="X226" t="str">
        <v/>
      </c>
      <c r="Y226" t="str">
        <v>1714884-EC-D</v>
      </c>
      <c r="Z226">
        <v>436.29</v>
      </c>
      <c r="AA226" t="str">
        <v>medium</v>
      </c>
      <c r="AB226" t="str">
        <v>The middle segment appears printed as 'EC'. It may be 'E0', so it should be verified.</v>
      </c>
      <c r="AC226" t="str">
        <v>AGREE</v>
      </c>
      <c r="AD226" t="str">
        <f>IF(OR(H226="",Y226=""),"",IF(UPPER(SUBSTITUTE(SUBSTITUTE(SUBSTITUTE(SUBSTITUTE(H226," ",""),"-",""),".",""),"/",""))=UPPER(SUBSTITUTE(SUBSTITUTE(SUBSTITUTE(SUBSTITUTE(Y226," ",""),"-",""),".",""),"/","")),"OK","DIFF"))</f>
        <v/>
      </c>
      <c r="AE226" t="str">
        <f>IF(OR(I226="",Z226=""),"",IF(ABS(I226-Z226)&lt;=0.01,"OK","DIFF"))</f>
        <v/>
      </c>
    </row>
    <row r="227">
      <c r="A227" t="str">
        <v>B31</v>
      </c>
      <c r="B227" t="str">
        <v>Targeted</v>
      </c>
      <c r="C227">
        <v>10</v>
      </c>
      <c r="D227" t="str">
        <v>PDF</v>
      </c>
      <c r="E227" t="str">
        <v>HEADLAMP ASY ECE, LH</v>
      </c>
      <c r="F227">
        <v>1</v>
      </c>
      <c r="G227">
        <v>1741</v>
      </c>
      <c r="H227" t="str">
        <v/>
      </c>
      <c r="I227" t="str">
        <v/>
      </c>
      <c r="J227" t="str">
        <v/>
      </c>
      <c r="K227" t="str">
        <v/>
      </c>
      <c r="L227" t="str">
        <v/>
      </c>
      <c r="M227" t="str">
        <v/>
      </c>
      <c r="N227" t="str">
        <f>IF(H227="","",IF(UPPER(SUBSTITUTE(SUBSTITUTE(SUBSTITUTE(SUBSTITUTE(H227," ",""),"-",""),".",""),"/",""))=UPPER(SUBSTITUTE(SUBSTITUTE(SUBSTITUTE(SUBSTITUTE(T227," ",""),"-",""),".",""),"/","")),"OK","DIFF"))</f>
        <v/>
      </c>
      <c r="O227" t="str">
        <f>IF(I227="","",IF(ABS(I227-U227)&lt;=0.01,"OK","DIFF"))</f>
        <v/>
      </c>
      <c r="P227" t="str">
        <f>IF(OR(N227="DIFF",O227="DIFF"),"YES",IF(AND(N227="OK",O227="OK"),"NO",""))</f>
        <v/>
      </c>
      <c r="Q227" t="str">
        <v/>
      </c>
      <c r="R227" t="str">
        <v/>
      </c>
      <c r="S227" t="str">
        <v>yes</v>
      </c>
      <c r="T227" t="str">
        <v>1760888-00-F</v>
      </c>
      <c r="U227">
        <v>1741</v>
      </c>
      <c r="V227" t="str">
        <v/>
      </c>
      <c r="W227" t="str">
        <v/>
      </c>
      <c r="X227" t="str">
        <v/>
      </c>
      <c r="Y227" t="str">
        <v>1760888-00-F</v>
      </c>
      <c r="Z227">
        <v>1741</v>
      </c>
      <c r="AA227" t="str">
        <v>high</v>
      </c>
      <c r="AC227" t="str">
        <v>AGREE</v>
      </c>
      <c r="AD227" t="str">
        <f>IF(OR(H227="",Y227=""),"",IF(UPPER(SUBSTITUTE(SUBSTITUTE(SUBSTITUTE(SUBSTITUTE(H227," ",""),"-",""),".",""),"/",""))=UPPER(SUBSTITUTE(SUBSTITUTE(SUBSTITUTE(SUBSTITUTE(Y227," ",""),"-",""),".",""),"/","")),"OK","DIFF"))</f>
        <v/>
      </c>
      <c r="AE227" t="str">
        <f>IF(OR(I227="",Z227=""),"",IF(ABS(I227-Z227)&lt;=0.01,"OK","DIFF"))</f>
        <v/>
      </c>
    </row>
    <row r="228">
      <c r="A228" t="str">
        <v>B31</v>
      </c>
      <c r="B228" t="str">
        <v>Targeted</v>
      </c>
      <c r="C228">
        <v>11</v>
      </c>
      <c r="D228" t="str">
        <v>PDF</v>
      </c>
      <c r="E228" t="str">
        <v>REINF LH, FRONT FASCIA</v>
      </c>
      <c r="F228">
        <v>1</v>
      </c>
      <c r="G228">
        <v>7.09</v>
      </c>
      <c r="H228" t="str">
        <v/>
      </c>
      <c r="I228" t="str">
        <v/>
      </c>
      <c r="J228" t="str">
        <v/>
      </c>
      <c r="K228" t="str">
        <v/>
      </c>
      <c r="L228" t="str">
        <v/>
      </c>
      <c r="M228" t="str">
        <v/>
      </c>
      <c r="N228" t="str">
        <f>IF(H228="","",IF(UPPER(SUBSTITUTE(SUBSTITUTE(SUBSTITUTE(SUBSTITUTE(H228," ",""),"-",""),".",""),"/",""))=UPPER(SUBSTITUTE(SUBSTITUTE(SUBSTITUTE(SUBSTITUTE(T228," ",""),"-",""),".",""),"/","")),"OK","DIFF"))</f>
        <v/>
      </c>
      <c r="O228" t="str">
        <f>IF(I228="","",IF(ABS(I228-U228)&lt;=0.01,"OK","DIFF"))</f>
        <v/>
      </c>
      <c r="P228" t="str">
        <f>IF(OR(N228="DIFF",O228="DIFF"),"YES",IF(AND(N228="OK",O228="OK"),"NO",""))</f>
        <v/>
      </c>
      <c r="Q228" t="str">
        <v/>
      </c>
      <c r="R228" t="str">
        <v/>
      </c>
      <c r="S228" t="str">
        <v>yes</v>
      </c>
      <c r="T228" t="str">
        <v>1711755-00-D</v>
      </c>
      <c r="U228">
        <v>7.09</v>
      </c>
      <c r="V228" t="str">
        <v/>
      </c>
      <c r="W228" t="str">
        <v/>
      </c>
      <c r="X228" t="str">
        <v/>
      </c>
      <c r="Y228" t="str">
        <v>1711755-00-D</v>
      </c>
      <c r="Z228">
        <v>7.09</v>
      </c>
      <c r="AA228" t="str">
        <v>high</v>
      </c>
      <c r="AC228" t="str">
        <v>AGREE</v>
      </c>
      <c r="AD228" t="str">
        <f>IF(OR(H228="",Y228=""),"",IF(UPPER(SUBSTITUTE(SUBSTITUTE(SUBSTITUTE(SUBSTITUTE(H228," ",""),"-",""),".",""),"/",""))=UPPER(SUBSTITUTE(SUBSTITUTE(SUBSTITUTE(SUBSTITUTE(Y228," ",""),"-",""),".",""),"/","")),"OK","DIFF"))</f>
        <v/>
      </c>
      <c r="AE228" t="str">
        <f>IF(OR(I228="",Z228=""),"",IF(ABS(I228-Z228)&lt;=0.01,"OK","DIFF"))</f>
        <v/>
      </c>
    </row>
    <row r="229">
      <c r="A229" t="str">
        <v>B31</v>
      </c>
      <c r="B229" t="str">
        <v>Targeted</v>
      </c>
      <c r="C229">
        <v>12</v>
      </c>
      <c r="D229" t="str">
        <v>PDF</v>
      </c>
      <c r="E229" t="str">
        <v>ASY BUMPER BEAM</v>
      </c>
      <c r="F229">
        <v>1</v>
      </c>
      <c r="G229">
        <v>372.34</v>
      </c>
      <c r="H229" t="str">
        <v/>
      </c>
      <c r="I229" t="str">
        <v/>
      </c>
      <c r="J229" t="str">
        <v/>
      </c>
      <c r="K229" t="str">
        <v/>
      </c>
      <c r="L229" t="str">
        <v/>
      </c>
      <c r="M229" t="str">
        <v/>
      </c>
      <c r="N229" t="str">
        <f>IF(H229="","",IF(UPPER(SUBSTITUTE(SUBSTITUTE(SUBSTITUTE(SUBSTITUTE(H229," ",""),"-",""),".",""),"/",""))=UPPER(SUBSTITUTE(SUBSTITUTE(SUBSTITUTE(SUBSTITUTE(T229," ",""),"-",""),".",""),"/","")),"OK","DIFF"))</f>
        <v/>
      </c>
      <c r="O229" t="str">
        <f>IF(I229="","",IF(ABS(I229-U229)&lt;=0.01,"OK","DIFF"))</f>
        <v/>
      </c>
      <c r="P229" t="str">
        <f>IF(OR(N229="DIFF",O229="DIFF"),"YES",IF(AND(N229="OK",O229="OK"),"NO",""))</f>
        <v/>
      </c>
      <c r="Q229" t="str">
        <v/>
      </c>
      <c r="R229" t="str">
        <v/>
      </c>
      <c r="S229" t="str">
        <v/>
      </c>
      <c r="T229" t="str">
        <v>1741047-00-F</v>
      </c>
      <c r="U229">
        <v>372.34</v>
      </c>
      <c r="V229" t="str">
        <v/>
      </c>
      <c r="W229" t="str">
        <v/>
      </c>
      <c r="X229" t="str">
        <v/>
      </c>
      <c r="Y229" t="str">
        <v>1741047-00-F</v>
      </c>
      <c r="Z229">
        <v>372.34</v>
      </c>
      <c r="AA229" t="str">
        <v>high</v>
      </c>
      <c r="AC229" t="str">
        <v>AGREE</v>
      </c>
      <c r="AD229" t="str">
        <f>IF(OR(H229="",Y229=""),"",IF(UPPER(SUBSTITUTE(SUBSTITUTE(SUBSTITUTE(SUBSTITUTE(H229," ",""),"-",""),".",""),"/",""))=UPPER(SUBSTITUTE(SUBSTITUTE(SUBSTITUTE(SUBSTITUTE(Y229," ",""),"-",""),".",""),"/","")),"OK","DIFF"))</f>
        <v/>
      </c>
      <c r="AE229" t="str">
        <f>IF(OR(I229="",Z229=""),"",IF(ABS(I229-Z229)&lt;=0.01,"OK","DIFF"))</f>
        <v/>
      </c>
    </row>
    <row r="230">
      <c r="A230" t="str">
        <v>B31</v>
      </c>
      <c r="B230" t="str">
        <v>Targeted</v>
      </c>
      <c r="C230">
        <v>13</v>
      </c>
      <c r="D230" t="str">
        <v>PDF</v>
      </c>
      <c r="E230" t="str">
        <v>BUMPER BEAM FOAM</v>
      </c>
      <c r="F230">
        <v>1</v>
      </c>
      <c r="G230">
        <v>21.35</v>
      </c>
      <c r="H230" t="str">
        <v/>
      </c>
      <c r="I230" t="str">
        <v/>
      </c>
      <c r="J230" t="str">
        <v/>
      </c>
      <c r="K230" t="str">
        <v/>
      </c>
      <c r="L230" t="str">
        <v/>
      </c>
      <c r="M230" t="str">
        <v/>
      </c>
      <c r="N230" t="str">
        <f>IF(H230="","",IF(UPPER(SUBSTITUTE(SUBSTITUTE(SUBSTITUTE(SUBSTITUTE(H230," ",""),"-",""),".",""),"/",""))=UPPER(SUBSTITUTE(SUBSTITUTE(SUBSTITUTE(SUBSTITUTE(T230," ",""),"-",""),".",""),"/","")),"OK","DIFF"))</f>
        <v/>
      </c>
      <c r="O230" t="str">
        <f>IF(I230="","",IF(ABS(I230-U230)&lt;=0.01,"OK","DIFF"))</f>
        <v/>
      </c>
      <c r="P230" t="str">
        <f>IF(OR(N230="DIFF",O230="DIFF"),"YES",IF(AND(N230="OK",O230="OK"),"NO",""))</f>
        <v/>
      </c>
      <c r="Q230" t="str">
        <v/>
      </c>
      <c r="R230" t="str">
        <v/>
      </c>
      <c r="S230" t="str">
        <v>yes</v>
      </c>
      <c r="T230" t="str">
        <v>1741046-00-G</v>
      </c>
      <c r="U230">
        <v>21.35</v>
      </c>
      <c r="V230" t="str">
        <v/>
      </c>
      <c r="W230" t="str">
        <v/>
      </c>
      <c r="X230" t="str">
        <v/>
      </c>
      <c r="Y230" t="str">
        <v>1741046-00-G</v>
      </c>
      <c r="Z230">
        <v>21.35</v>
      </c>
      <c r="AA230" t="str">
        <v>high</v>
      </c>
      <c r="AC230" t="str">
        <v>AGREE</v>
      </c>
      <c r="AD230" t="str">
        <f>IF(OR(H230="",Y230=""),"",IF(UPPER(SUBSTITUTE(SUBSTITUTE(SUBSTITUTE(SUBSTITUTE(H230," ",""),"-",""),".",""),"/",""))=UPPER(SUBSTITUTE(SUBSTITUTE(SUBSTITUTE(SUBSTITUTE(Y230," ",""),"-",""),".",""),"/","")),"OK","DIFF"))</f>
        <v/>
      </c>
      <c r="AE230" t="str">
        <f>IF(OR(I230="",Z230=""),"",IF(ABS(I230-Z230)&lt;=0.01,"OK","DIFF"))</f>
        <v/>
      </c>
    </row>
    <row r="231">
      <c r="A231" t="str">
        <v>B31</v>
      </c>
      <c r="B231" t="str">
        <v>Targeted</v>
      </c>
      <c r="C231">
        <v>14</v>
      </c>
      <c r="D231" t="str">
        <v>PDF</v>
      </c>
      <c r="E231" t="str">
        <v>BRACKET - FASCIA SIDE TO FDR LH</v>
      </c>
      <c r="F231">
        <v>1</v>
      </c>
      <c r="G231">
        <v>7.1</v>
      </c>
      <c r="H231" t="str">
        <v/>
      </c>
      <c r="I231" t="str">
        <v/>
      </c>
      <c r="J231" t="str">
        <v/>
      </c>
      <c r="K231" t="str">
        <v/>
      </c>
      <c r="L231" t="str">
        <v/>
      </c>
      <c r="M231" t="str">
        <v/>
      </c>
      <c r="N231" t="str">
        <f>IF(H231="","",IF(UPPER(SUBSTITUTE(SUBSTITUTE(SUBSTITUTE(SUBSTITUTE(H231," ",""),"-",""),".",""),"/",""))=UPPER(SUBSTITUTE(SUBSTITUTE(SUBSTITUTE(SUBSTITUTE(T231," ",""),"-",""),".",""),"/","")),"OK","DIFF"))</f>
        <v/>
      </c>
      <c r="O231" t="str">
        <f>IF(I231="","",IF(ABS(I231-U231)&lt;=0.01,"OK","DIFF"))</f>
        <v/>
      </c>
      <c r="P231" t="str">
        <f>IF(OR(N231="DIFF",O231="DIFF"),"YES",IF(AND(N231="OK",O231="OK"),"NO",""))</f>
        <v/>
      </c>
      <c r="Q231" t="str">
        <v/>
      </c>
      <c r="R231" t="str">
        <v/>
      </c>
      <c r="S231" t="str">
        <v>yes</v>
      </c>
      <c r="T231" t="str">
        <v>1774268-00-G</v>
      </c>
      <c r="U231">
        <v>7.1</v>
      </c>
      <c r="V231" t="str">
        <v/>
      </c>
      <c r="W231" t="str">
        <v/>
      </c>
      <c r="X231" t="str">
        <v/>
      </c>
      <c r="Y231" t="str">
        <v>1774268-00-G</v>
      </c>
      <c r="Z231">
        <v>7.1</v>
      </c>
      <c r="AA231" t="str">
        <v>high</v>
      </c>
      <c r="AC231" t="str">
        <v>AGREE</v>
      </c>
      <c r="AD231" t="str">
        <f>IF(OR(H231="",Y231=""),"",IF(UPPER(SUBSTITUTE(SUBSTITUTE(SUBSTITUTE(SUBSTITUTE(H231," ",""),"-",""),".",""),"/",""))=UPPER(SUBSTITUTE(SUBSTITUTE(SUBSTITUTE(SUBSTITUTE(Y231," ",""),"-",""),".",""),"/","")),"OK","DIFF"))</f>
        <v/>
      </c>
      <c r="AE231" t="str">
        <f>IF(OR(I231="",Z231=""),"",IF(ABS(I231-Z231)&lt;=0.01,"OK","DIFF"))</f>
        <v/>
      </c>
    </row>
    <row r="232">
      <c r="A232" t="str">
        <v>B31</v>
      </c>
      <c r="B232" t="str">
        <v>Targeted</v>
      </c>
      <c r="C232">
        <v>15</v>
      </c>
      <c r="D232" t="str">
        <v>PDF</v>
      </c>
      <c r="E232" t="str">
        <v>FRONT FASCIA BASE UNPAINTED</v>
      </c>
      <c r="F232">
        <v>1</v>
      </c>
      <c r="G232">
        <v>695.04</v>
      </c>
      <c r="H232" t="str">
        <v/>
      </c>
      <c r="I232" t="str">
        <v/>
      </c>
      <c r="J232" t="str">
        <v/>
      </c>
      <c r="K232" t="str">
        <v/>
      </c>
      <c r="L232" t="str">
        <v/>
      </c>
      <c r="M232" t="str">
        <v/>
      </c>
      <c r="N232" t="str">
        <f>IF(H232="","",IF(UPPER(SUBSTITUTE(SUBSTITUTE(SUBSTITUTE(SUBSTITUTE(H232," ",""),"-",""),".",""),"/",""))=UPPER(SUBSTITUTE(SUBSTITUTE(SUBSTITUTE(SUBSTITUTE(T232," ",""),"-",""),".",""),"/","")),"OK","DIFF"))</f>
        <v/>
      </c>
      <c r="O232" t="str">
        <f>IF(I232="","",IF(ABS(I232-U232)&lt;=0.01,"OK","DIFF"))</f>
        <v/>
      </c>
      <c r="P232" t="str">
        <f>IF(OR(N232="DIFF",O232="DIFF"),"YES",IF(AND(N232="OK",O232="OK"),"NO",""))</f>
        <v/>
      </c>
      <c r="Q232" t="str">
        <v/>
      </c>
      <c r="R232" t="str">
        <v>PN differs by one look-alike char</v>
      </c>
      <c r="S232" t="str">
        <v>yes</v>
      </c>
      <c r="T232" t="str">
        <v>1894314-SC-G</v>
      </c>
      <c r="U232">
        <v>695.04</v>
      </c>
      <c r="V232" t="str">
        <v/>
      </c>
      <c r="W232" t="str">
        <v/>
      </c>
      <c r="X232" t="str">
        <v/>
      </c>
      <c r="Y232" t="str">
        <v>1694314-SC-G</v>
      </c>
      <c r="Z232">
        <v>695.04</v>
      </c>
      <c r="AA232" t="str">
        <v>medium</v>
      </c>
      <c r="AB232" t="str">
        <v>The second digit could be '6' or '0'. 'SC' is as printed.</v>
      </c>
      <c r="AC232" t="str">
        <v>PN DIFFERS</v>
      </c>
      <c r="AD232" t="str">
        <f>IF(OR(H232="",Y232=""),"",IF(UPPER(SUBSTITUTE(SUBSTITUTE(SUBSTITUTE(SUBSTITUTE(H232," ",""),"-",""),".",""),"/",""))=UPPER(SUBSTITUTE(SUBSTITUTE(SUBSTITUTE(SUBSTITUTE(Y232," ",""),"-",""),".",""),"/","")),"OK","DIFF"))</f>
        <v/>
      </c>
      <c r="AE232" t="str">
        <f>IF(OR(I232="",Z232=""),"",IF(ABS(I232-Z232)&lt;=0.01,"OK","DIFF"))</f>
        <v/>
      </c>
    </row>
    <row r="233">
      <c r="A233" t="str">
        <v>B32</v>
      </c>
      <c r="B233" t="str">
        <v>Targeted</v>
      </c>
      <c r="C233">
        <v>1</v>
      </c>
      <c r="D233" t="str">
        <v>PDF</v>
      </c>
      <c r="E233" t="str">
        <v>FR LWR COMP LINK ASSY, LH</v>
      </c>
      <c r="F233">
        <v>1</v>
      </c>
      <c r="G233">
        <v>212.65</v>
      </c>
      <c r="H233" t="str">
        <v/>
      </c>
      <c r="I233" t="str">
        <v/>
      </c>
      <c r="J233" t="str">
        <v/>
      </c>
      <c r="K233" t="str">
        <v/>
      </c>
      <c r="L233" t="str">
        <v/>
      </c>
      <c r="M233" t="str">
        <v/>
      </c>
      <c r="N233" t="str">
        <f>IF(H233="","",IF(UPPER(SUBSTITUTE(SUBSTITUTE(SUBSTITUTE(SUBSTITUTE(H233," ",""),"-",""),".",""),"/",""))=UPPER(SUBSTITUTE(SUBSTITUTE(SUBSTITUTE(SUBSTITUTE(T233," ",""),"-",""),".",""),"/","")),"OK","DIFF"))</f>
        <v/>
      </c>
      <c r="O233" t="str">
        <f>IF(I233="","",IF(ABS(I233-U233)&lt;=0.01,"OK","DIFF"))</f>
        <v/>
      </c>
      <c r="P233" t="str">
        <f>IF(OR(N233="DIFF",O233="DIFF"),"YES",IF(AND(N233="OK",O233="OK"),"NO",""))</f>
        <v/>
      </c>
      <c r="Q233" t="str">
        <v/>
      </c>
      <c r="R233" t="str">
        <v/>
      </c>
      <c r="S233" t="str">
        <v>yes</v>
      </c>
      <c r="T233" t="str">
        <v>1344354-00-A</v>
      </c>
      <c r="U233">
        <v>212.65</v>
      </c>
      <c r="V233" t="str">
        <v/>
      </c>
      <c r="W233" t="str">
        <v/>
      </c>
      <c r="X233" t="str">
        <v/>
      </c>
      <c r="AA233" t="str">
        <v>low</v>
      </c>
      <c r="AB233" t="str">
        <v>Not visible in this screenshot. The order list is scrolled and earlier rows are cut off above, so this row may be on another screenshot.</v>
      </c>
      <c r="AC233" t="str">
        <v>NOT ON DOC</v>
      </c>
      <c r="AD233" t="str">
        <f>IF(OR(H233="",Y233=""),"",IF(UPPER(SUBSTITUTE(SUBSTITUTE(SUBSTITUTE(SUBSTITUTE(H233," ",""),"-",""),".",""),"/",""))=UPPER(SUBSTITUTE(SUBSTITUTE(SUBSTITUTE(SUBSTITUTE(Y233," ",""),"-",""),".",""),"/","")),"OK","DIFF"))</f>
        <v/>
      </c>
      <c r="AE233" t="str">
        <f>IF(OR(I233="",Z233=""),"",IF(ABS(I233-Z233)&lt;=0.01,"OK","DIFF"))</f>
        <v/>
      </c>
    </row>
    <row r="234">
      <c r="A234" t="str">
        <v>B32</v>
      </c>
      <c r="B234" t="str">
        <v>Targeted</v>
      </c>
      <c r="C234">
        <v>2</v>
      </c>
      <c r="D234" t="str">
        <v>PDF</v>
      </c>
      <c r="E234" t="str">
        <v>NON-DRIVEN HUB, 147mm FLANGE OD</v>
      </c>
      <c r="F234">
        <v>1</v>
      </c>
      <c r="G234">
        <v>233.64</v>
      </c>
      <c r="H234" t="str">
        <v/>
      </c>
      <c r="I234" t="str">
        <v/>
      </c>
      <c r="J234" t="str">
        <v/>
      </c>
      <c r="K234" t="str">
        <v/>
      </c>
      <c r="L234" t="str">
        <v/>
      </c>
      <c r="M234" t="str">
        <v/>
      </c>
      <c r="N234" t="str">
        <f>IF(H234="","",IF(UPPER(SUBSTITUTE(SUBSTITUTE(SUBSTITUTE(SUBSTITUTE(H234," ",""),"-",""),".",""),"/",""))=UPPER(SUBSTITUTE(SUBSTITUTE(SUBSTITUTE(SUBSTITUTE(T234," ",""),"-",""),".",""),"/","")),"OK","DIFF"))</f>
        <v/>
      </c>
      <c r="O234" t="str">
        <f>IF(I234="","",IF(ABS(I234-U234)&lt;=0.01,"OK","DIFF"))</f>
        <v/>
      </c>
      <c r="P234" t="str">
        <f>IF(OR(N234="DIFF",O234="DIFF"),"YES",IF(AND(N234="OK",O234="OK"),"NO",""))</f>
        <v/>
      </c>
      <c r="Q234" t="str">
        <v/>
      </c>
      <c r="R234" t="str">
        <v/>
      </c>
      <c r="S234" t="str">
        <v/>
      </c>
      <c r="T234" t="str">
        <v>1044126-00-C</v>
      </c>
      <c r="U234">
        <v>233.64</v>
      </c>
      <c r="V234" t="str">
        <v/>
      </c>
      <c r="W234" t="str">
        <v/>
      </c>
      <c r="X234" t="str">
        <v/>
      </c>
      <c r="AA234" t="str">
        <v>low</v>
      </c>
      <c r="AB234" t="str">
        <v>Not visible in this screenshot. The order list is scrolled and earlier rows are cut off above.</v>
      </c>
      <c r="AC234" t="str">
        <v>NOT ON DOC</v>
      </c>
      <c r="AD234" t="str">
        <f>IF(OR(H234="",Y234=""),"",IF(UPPER(SUBSTITUTE(SUBSTITUTE(SUBSTITUTE(SUBSTITUTE(H234," ",""),"-",""),".",""),"/",""))=UPPER(SUBSTITUTE(SUBSTITUTE(SUBSTITUTE(SUBSTITUTE(Y234," ",""),"-",""),".",""),"/","")),"OK","DIFF"))</f>
        <v/>
      </c>
      <c r="AE234" t="str">
        <f>IF(OR(I234="",Z234=""),"",IF(ABS(I234-Z234)&lt;=0.01,"OK","DIFF"))</f>
        <v/>
      </c>
    </row>
    <row r="235">
      <c r="A235" t="str">
        <v>B32</v>
      </c>
      <c r="B235" t="str">
        <v>Targeted</v>
      </c>
      <c r="C235">
        <v>3</v>
      </c>
      <c r="D235" t="str">
        <v>PDF</v>
      </c>
      <c r="E235" t="str">
        <v>18" GLIDER WHEEL COVER, MODEL 3</v>
      </c>
      <c r="F235">
        <v>1</v>
      </c>
      <c r="G235">
        <v>60.19</v>
      </c>
      <c r="H235" t="str">
        <v/>
      </c>
      <c r="I235" t="str">
        <v/>
      </c>
      <c r="J235" t="str">
        <v/>
      </c>
      <c r="K235" t="str">
        <v/>
      </c>
      <c r="L235" t="str">
        <v/>
      </c>
      <c r="M235" t="str">
        <v/>
      </c>
      <c r="N235" t="str">
        <f>IF(H235="","",IF(UPPER(SUBSTITUTE(SUBSTITUTE(SUBSTITUTE(SUBSTITUTE(H235," ",""),"-",""),".",""),"/",""))=UPPER(SUBSTITUTE(SUBSTITUTE(SUBSTITUTE(SUBSTITUTE(T235," ",""),"-",""),".",""),"/","")),"OK","DIFF"))</f>
        <v/>
      </c>
      <c r="O235" t="str">
        <f>IF(I235="","",IF(ABS(I235-U235)&lt;=0.01,"OK","DIFF"))</f>
        <v/>
      </c>
      <c r="P235" t="str">
        <f>IF(OR(N235="DIFF",O235="DIFF"),"YES",IF(AND(N235="OK",O235="OK"),"NO",""))</f>
        <v/>
      </c>
      <c r="Q235" t="str">
        <v/>
      </c>
      <c r="R235" t="str">
        <v/>
      </c>
      <c r="S235" t="str">
        <v/>
      </c>
      <c r="T235" t="str">
        <v>1344231-00-C</v>
      </c>
      <c r="U235">
        <v>60.19</v>
      </c>
      <c r="V235" t="str">
        <v/>
      </c>
      <c r="W235" t="str">
        <v/>
      </c>
      <c r="X235" t="str">
        <v/>
      </c>
      <c r="AA235" t="str">
        <v>low</v>
      </c>
      <c r="AB235" t="str">
        <v>Not visible in this screenshot. The order list is scrolled and earlier rows are cut off above.</v>
      </c>
      <c r="AC235" t="str">
        <v>NOT ON DOC</v>
      </c>
      <c r="AD235" t="str">
        <f>IF(OR(H235="",Y235=""),"",IF(UPPER(SUBSTITUTE(SUBSTITUTE(SUBSTITUTE(SUBSTITUTE(H235," ",""),"-",""),".",""),"/",""))=UPPER(SUBSTITUTE(SUBSTITUTE(SUBSTITUTE(SUBSTITUTE(Y235," ",""),"-",""),".",""),"/","")),"OK","DIFF"))</f>
        <v/>
      </c>
      <c r="AE235" t="str">
        <f>IF(OR(I235="",Z235=""),"",IF(ABS(I235-Z235)&lt;=0.01,"OK","DIFF"))</f>
        <v/>
      </c>
    </row>
    <row r="236">
      <c r="A236" t="str">
        <v>B32</v>
      </c>
      <c r="B236" t="str">
        <v>Targeted</v>
      </c>
      <c r="C236">
        <v>4</v>
      </c>
      <c r="D236" t="str">
        <v>PDF</v>
      </c>
      <c r="E236" t="str">
        <v>WHEEL, 18X8.5J ET38, GLIDER</v>
      </c>
      <c r="F236">
        <v>1</v>
      </c>
      <c r="G236">
        <v>455.09</v>
      </c>
      <c r="H236" t="str">
        <v/>
      </c>
      <c r="I236" t="str">
        <v/>
      </c>
      <c r="J236" t="str">
        <v/>
      </c>
      <c r="K236" t="str">
        <v/>
      </c>
      <c r="L236" t="str">
        <v/>
      </c>
      <c r="M236" t="str">
        <v/>
      </c>
      <c r="N236" t="str">
        <f>IF(H236="","",IF(UPPER(SUBSTITUTE(SUBSTITUTE(SUBSTITUTE(SUBSTITUTE(H236," ",""),"-",""),".",""),"/",""))=UPPER(SUBSTITUTE(SUBSTITUTE(SUBSTITUTE(SUBSTITUTE(T236," ",""),"-",""),".",""),"/","")),"OK","DIFF"))</f>
        <v/>
      </c>
      <c r="O236" t="str">
        <f>IF(I236="","",IF(ABS(I236-U236)&lt;=0.01,"OK","DIFF"))</f>
        <v/>
      </c>
      <c r="P236" t="str">
        <f>IF(OR(N236="DIFF",O236="DIFF"),"YES",IF(AND(N236="OK",O236="OK"),"NO",""))</f>
        <v/>
      </c>
      <c r="Q236" t="str">
        <v/>
      </c>
      <c r="R236" t="str">
        <v/>
      </c>
      <c r="S236" t="str">
        <v>yes</v>
      </c>
      <c r="T236" t="str">
        <v>1344221-00-B</v>
      </c>
      <c r="U236">
        <v>455.09</v>
      </c>
      <c r="V236" t="str">
        <v/>
      </c>
      <c r="W236" t="str">
        <v/>
      </c>
      <c r="X236" t="str">
        <v/>
      </c>
      <c r="AA236" t="str">
        <v>low</v>
      </c>
      <c r="AB236" t="str">
        <v>Not visible in this screenshot. The order list is scrolled and earlier rows are cut off above.</v>
      </c>
      <c r="AC236" t="str">
        <v>NOT ON DOC</v>
      </c>
      <c r="AD236" t="str">
        <f>IF(OR(H236="",Y236=""),"",IF(UPPER(SUBSTITUTE(SUBSTITUTE(SUBSTITUTE(SUBSTITUTE(H236," ",""),"-",""),".",""),"/",""))=UPPER(SUBSTITUTE(SUBSTITUTE(SUBSTITUTE(SUBSTITUTE(Y236," ",""),"-",""),".",""),"/","")),"OK","DIFF"))</f>
        <v/>
      </c>
      <c r="AE236" t="str">
        <f>IF(OR(I236="",Z236=""),"",IF(ABS(I236-Z236)&lt;=0.01,"OK","DIFF"))</f>
        <v/>
      </c>
    </row>
    <row r="237">
      <c r="A237" t="str">
        <v>B32</v>
      </c>
      <c r="B237" t="str">
        <v>Targeted</v>
      </c>
      <c r="C237">
        <v>5</v>
      </c>
      <c r="D237" t="str">
        <v>PDF</v>
      </c>
      <c r="E237" t="str">
        <v>ASSEMBLY - FENDER SUPPORT - LEFT HAND</v>
      </c>
      <c r="F237">
        <v>1</v>
      </c>
      <c r="G237">
        <v>24.82</v>
      </c>
      <c r="H237" t="str">
        <v/>
      </c>
      <c r="I237" t="str">
        <v/>
      </c>
      <c r="J237" t="str">
        <v/>
      </c>
      <c r="K237" t="str">
        <v/>
      </c>
      <c r="L237" t="str">
        <v/>
      </c>
      <c r="M237" t="str">
        <v/>
      </c>
      <c r="N237" t="str">
        <f>IF(H237="","",IF(UPPER(SUBSTITUTE(SUBSTITUTE(SUBSTITUTE(SUBSTITUTE(H237," ",""),"-",""),".",""),"/",""))=UPPER(SUBSTITUTE(SUBSTITUTE(SUBSTITUTE(SUBSTITUTE(T237," ",""),"-",""),".",""),"/","")),"OK","DIFF"))</f>
        <v/>
      </c>
      <c r="O237" t="str">
        <f>IF(I237="","",IF(ABS(I237-U237)&lt;=0.01,"OK","DIFF"))</f>
        <v/>
      </c>
      <c r="P237" t="str">
        <f>IF(OR(N237="DIFF",O237="DIFF"),"YES",IF(AND(N237="OK",O237="OK"),"NO",""))</f>
        <v/>
      </c>
      <c r="Q237" t="str">
        <v/>
      </c>
      <c r="R237" t="str">
        <v>PN differs by one look-alike char; Price ≥3× off cluster median</v>
      </c>
      <c r="S237" t="str">
        <v>yes</v>
      </c>
      <c r="T237" t="str">
        <v>1771936-SC-C</v>
      </c>
      <c r="U237">
        <v>24.82</v>
      </c>
      <c r="V237" t="str">
        <v/>
      </c>
      <c r="W237" t="str">
        <v/>
      </c>
      <c r="X237" t="str">
        <v/>
      </c>
      <c r="AA237" t="str">
        <v>low</v>
      </c>
      <c r="AB237" t="str">
        <v>Only the fragment 'LEFT HAND' is visible at the top edge, possibly the end of this description. The part number and price are cut off and cannot be verified.</v>
      </c>
      <c r="AC237" t="str">
        <v>NOT ON DOC</v>
      </c>
      <c r="AD237" t="str">
        <f>IF(OR(H237="",Y237=""),"",IF(UPPER(SUBSTITUTE(SUBSTITUTE(SUBSTITUTE(SUBSTITUTE(H237," ",""),"-",""),".",""),"/",""))=UPPER(SUBSTITUTE(SUBSTITUTE(SUBSTITUTE(SUBSTITUTE(Y237," ",""),"-",""),".",""),"/","")),"OK","DIFF"))</f>
        <v/>
      </c>
      <c r="AE237" t="str">
        <f>IF(OR(I237="",Z237=""),"",IF(ABS(I237-Z237)&lt;=0.01,"OK","DIFF"))</f>
        <v/>
      </c>
    </row>
    <row r="238">
      <c r="A238" t="str">
        <v>B32</v>
      </c>
      <c r="B238" t="str">
        <v>Targeted</v>
      </c>
      <c r="C238">
        <v>6</v>
      </c>
      <c r="D238" t="str">
        <v>PDF</v>
      </c>
      <c r="E238" t="str">
        <v>FRT WHEEL LINER ASSY, LH</v>
      </c>
      <c r="F238">
        <v>1</v>
      </c>
      <c r="G238">
        <v>106.73</v>
      </c>
      <c r="H238" t="str">
        <v/>
      </c>
      <c r="I238" t="str">
        <v/>
      </c>
      <c r="J238" t="str">
        <v/>
      </c>
      <c r="K238" t="str">
        <v/>
      </c>
      <c r="L238" t="str">
        <v/>
      </c>
      <c r="M238" t="str">
        <v/>
      </c>
      <c r="N238" t="str">
        <f>IF(H238="","",IF(UPPER(SUBSTITUTE(SUBSTITUTE(SUBSTITUTE(SUBSTITUTE(H238," ",""),"-",""),".",""),"/",""))=UPPER(SUBSTITUTE(SUBSTITUTE(SUBSTITUTE(SUBSTITUTE(T238," ",""),"-",""),".",""),"/","")),"OK","DIFF"))</f>
        <v/>
      </c>
      <c r="O238" t="str">
        <f>IF(I238="","",IF(ABS(I238-U238)&lt;=0.01,"OK","DIFF"))</f>
        <v/>
      </c>
      <c r="P238" t="str">
        <f>IF(OR(N238="DIFF",O238="DIFF"),"YES",IF(AND(N238="OK",O238="OK"),"NO",""))</f>
        <v/>
      </c>
      <c r="Q238" t="str">
        <v/>
      </c>
      <c r="R238" t="str">
        <v/>
      </c>
      <c r="S238" t="str">
        <v/>
      </c>
      <c r="T238" t="str">
        <v>1694553-00-E</v>
      </c>
      <c r="U238">
        <v>106.73</v>
      </c>
      <c r="V238" t="str">
        <v/>
      </c>
      <c r="W238" t="str">
        <v/>
      </c>
      <c r="X238" t="str">
        <v/>
      </c>
      <c r="Y238" t="str">
        <v>1694553-00-E</v>
      </c>
      <c r="Z238">
        <v>106.73</v>
      </c>
      <c r="AA238" t="str">
        <v>high</v>
      </c>
      <c r="AB238" t="str">
        <v>Status Processing, 0/1 received.</v>
      </c>
      <c r="AC238" t="str">
        <v>AGREE</v>
      </c>
      <c r="AD238" t="str">
        <f>IF(OR(H238="",Y238=""),"",IF(UPPER(SUBSTITUTE(SUBSTITUTE(SUBSTITUTE(SUBSTITUTE(H238," ",""),"-",""),".",""),"/",""))=UPPER(SUBSTITUTE(SUBSTITUTE(SUBSTITUTE(SUBSTITUTE(Y238," ",""),"-",""),".",""),"/","")),"OK","DIFF"))</f>
        <v/>
      </c>
      <c r="AE238" t="str">
        <f>IF(OR(I238="",Z238=""),"",IF(ABS(I238-Z238)&lt;=0.01,"OK","DIFF"))</f>
        <v/>
      </c>
    </row>
    <row r="239">
      <c r="A239" t="str">
        <v>B32</v>
      </c>
      <c r="B239" t="str">
        <v>Targeted</v>
      </c>
      <c r="C239">
        <v>7</v>
      </c>
      <c r="D239" t="str">
        <v>PDF</v>
      </c>
      <c r="E239" t="str">
        <v>ASSEMBLY - FENDER - LEFT HAND</v>
      </c>
      <c r="F239">
        <v>1</v>
      </c>
      <c r="G239">
        <v>436.29</v>
      </c>
      <c r="H239" t="str">
        <v/>
      </c>
      <c r="I239" t="str">
        <v/>
      </c>
      <c r="J239" t="str">
        <v/>
      </c>
      <c r="K239" t="str">
        <v/>
      </c>
      <c r="L239" t="str">
        <v/>
      </c>
      <c r="M239" t="str">
        <v/>
      </c>
      <c r="N239" t="str">
        <f>IF(H239="","",IF(UPPER(SUBSTITUTE(SUBSTITUTE(SUBSTITUTE(SUBSTITUTE(H239," ",""),"-",""),".",""),"/",""))=UPPER(SUBSTITUTE(SUBSTITUTE(SUBSTITUTE(SUBSTITUTE(T239," ",""),"-",""),".",""),"/","")),"OK","DIFF"))</f>
        <v/>
      </c>
      <c r="O239" t="str">
        <f>IF(I239="","",IF(ABS(I239-U239)&lt;=0.01,"OK","DIFF"))</f>
        <v/>
      </c>
      <c r="P239" t="str">
        <f>IF(OR(N239="DIFF",O239="DIFF"),"YES",IF(AND(N239="OK",O239="OK"),"NO",""))</f>
        <v/>
      </c>
      <c r="Q239" t="str">
        <v/>
      </c>
      <c r="R239" t="str">
        <v/>
      </c>
      <c r="S239" t="str">
        <v>yes</v>
      </c>
      <c r="T239" t="str">
        <v>1714884-EC-D</v>
      </c>
      <c r="U239">
        <v>436.29</v>
      </c>
      <c r="V239" t="str">
        <v/>
      </c>
      <c r="W239" t="str">
        <v/>
      </c>
      <c r="X239" t="str">
        <v/>
      </c>
      <c r="Y239" t="str">
        <v>1714884-EC-D</v>
      </c>
      <c r="Z239">
        <v>436.29</v>
      </c>
      <c r="AA239" t="str">
        <v>high</v>
      </c>
      <c r="AC239" t="str">
        <v>AGREE</v>
      </c>
      <c r="AD239" t="str">
        <f>IF(OR(H239="",Y239=""),"",IF(UPPER(SUBSTITUTE(SUBSTITUTE(SUBSTITUTE(SUBSTITUTE(H239," ",""),"-",""),".",""),"/",""))=UPPER(SUBSTITUTE(SUBSTITUTE(SUBSTITUTE(SUBSTITUTE(Y239," ",""),"-",""),".",""),"/","")),"OK","DIFF"))</f>
        <v/>
      </c>
      <c r="AE239" t="str">
        <f>IF(OR(I239="",Z239=""),"",IF(ABS(I239-Z239)&lt;=0.01,"OK","DIFF"))</f>
        <v/>
      </c>
    </row>
    <row r="240">
      <c r="A240" t="str">
        <v>B32</v>
      </c>
      <c r="B240" t="str">
        <v>Targeted</v>
      </c>
      <c r="C240">
        <v>8</v>
      </c>
      <c r="D240" t="str">
        <v>PDF</v>
      </c>
      <c r="E240" t="str">
        <v>HEADLAMP ASY ECE, LH</v>
      </c>
      <c r="F240">
        <v>1</v>
      </c>
      <c r="G240">
        <v>1741</v>
      </c>
      <c r="H240" t="str">
        <v/>
      </c>
      <c r="I240" t="str">
        <v/>
      </c>
      <c r="J240" t="str">
        <v/>
      </c>
      <c r="K240" t="str">
        <v/>
      </c>
      <c r="L240" t="str">
        <v/>
      </c>
      <c r="M240" t="str">
        <v/>
      </c>
      <c r="N240" t="str">
        <f>IF(H240="","",IF(UPPER(SUBSTITUTE(SUBSTITUTE(SUBSTITUTE(SUBSTITUTE(H240," ",""),"-",""),".",""),"/",""))=UPPER(SUBSTITUTE(SUBSTITUTE(SUBSTITUTE(SUBSTITUTE(T240," ",""),"-",""),".",""),"/","")),"OK","DIFF"))</f>
        <v/>
      </c>
      <c r="O240" t="str">
        <f>IF(I240="","",IF(ABS(I240-U240)&lt;=0.01,"OK","DIFF"))</f>
        <v/>
      </c>
      <c r="P240" t="str">
        <f>IF(OR(N240="DIFF",O240="DIFF"),"YES",IF(AND(N240="OK",O240="OK"),"NO",""))</f>
        <v/>
      </c>
      <c r="Q240" t="str">
        <v/>
      </c>
      <c r="R240" t="str">
        <v/>
      </c>
      <c r="S240" t="str">
        <v>yes</v>
      </c>
      <c r="T240" t="str">
        <v>1760888-00-F</v>
      </c>
      <c r="U240">
        <v>1741</v>
      </c>
      <c r="V240" t="str">
        <v/>
      </c>
      <c r="W240" t="str">
        <v/>
      </c>
      <c r="X240" t="str">
        <v/>
      </c>
      <c r="Y240" t="str">
        <v>1760888-00-F</v>
      </c>
      <c r="Z240">
        <v>1741</v>
      </c>
      <c r="AA240" t="str">
        <v>high</v>
      </c>
      <c r="AC240" t="str">
        <v>AGREE</v>
      </c>
      <c r="AD240" t="str">
        <f>IF(OR(H240="",Y240=""),"",IF(UPPER(SUBSTITUTE(SUBSTITUTE(SUBSTITUTE(SUBSTITUTE(H240," ",""),"-",""),".",""),"/",""))=UPPER(SUBSTITUTE(SUBSTITUTE(SUBSTITUTE(SUBSTITUTE(Y240," ",""),"-",""),".",""),"/","")),"OK","DIFF"))</f>
        <v/>
      </c>
      <c r="AE240" t="str">
        <f>IF(OR(I240="",Z240=""),"",IF(ABS(I240-Z240)&lt;=0.01,"OK","DIFF"))</f>
        <v/>
      </c>
    </row>
    <row r="241">
      <c r="A241" t="str">
        <v>B32</v>
      </c>
      <c r="B241" t="str">
        <v>Targeted</v>
      </c>
      <c r="C241">
        <v>9</v>
      </c>
      <c r="D241" t="str">
        <v>PDF</v>
      </c>
      <c r="E241" t="str">
        <v>FRT WHEEL LINER ASSY, LH</v>
      </c>
      <c r="F241">
        <v>1</v>
      </c>
      <c r="G241">
        <v>106.73</v>
      </c>
      <c r="H241" t="str">
        <v/>
      </c>
      <c r="I241" t="str">
        <v/>
      </c>
      <c r="J241" t="str">
        <v/>
      </c>
      <c r="K241" t="str">
        <v/>
      </c>
      <c r="L241" t="str">
        <v/>
      </c>
      <c r="M241" t="str">
        <v/>
      </c>
      <c r="N241" t="str">
        <f>IF(H241="","",IF(UPPER(SUBSTITUTE(SUBSTITUTE(SUBSTITUTE(SUBSTITUTE(H241," ",""),"-",""),".",""),"/",""))=UPPER(SUBSTITUTE(SUBSTITUTE(SUBSTITUTE(SUBSTITUTE(T241," ",""),"-",""),".",""),"/","")),"OK","DIFF"))</f>
        <v/>
      </c>
      <c r="O241" t="str">
        <f>IF(I241="","",IF(ABS(I241-U241)&lt;=0.01,"OK","DIFF"))</f>
        <v/>
      </c>
      <c r="P241" t="str">
        <f>IF(OR(N241="DIFF",O241="DIFF"),"YES",IF(AND(N241="OK",O241="OK"),"NO",""))</f>
        <v/>
      </c>
      <c r="Q241" t="str">
        <v/>
      </c>
      <c r="R241" t="str">
        <v/>
      </c>
      <c r="S241" t="str">
        <v/>
      </c>
      <c r="T241" t="str">
        <v>1694553-00-E</v>
      </c>
      <c r="U241">
        <v>106.73</v>
      </c>
      <c r="V241" t="str">
        <v/>
      </c>
      <c r="W241" t="str">
        <v/>
      </c>
      <c r="X241" t="str">
        <v/>
      </c>
      <c r="AA241" t="str">
        <v>high</v>
      </c>
      <c r="AB241" t="str">
        <v>Duplicate of line 6. Only one such row appears on the document, likely double-counted from overlapping screenshots.</v>
      </c>
      <c r="AC241" t="str">
        <v>NOT ON DOC</v>
      </c>
      <c r="AD241" t="str">
        <f>IF(OR(H241="",Y241=""),"",IF(UPPER(SUBSTITUTE(SUBSTITUTE(SUBSTITUTE(SUBSTITUTE(H241," ",""),"-",""),".",""),"/",""))=UPPER(SUBSTITUTE(SUBSTITUTE(SUBSTITUTE(SUBSTITUTE(Y241," ",""),"-",""),".",""),"/","")),"OK","DIFF"))</f>
        <v/>
      </c>
      <c r="AE241" t="str">
        <f>IF(OR(I241="",Z241=""),"",IF(ABS(I241-Z241)&lt;=0.01,"OK","DIFF"))</f>
        <v/>
      </c>
    </row>
    <row r="242">
      <c r="A242" t="str">
        <v>B32</v>
      </c>
      <c r="B242" t="str">
        <v>Targeted</v>
      </c>
      <c r="C242">
        <v>10</v>
      </c>
      <c r="D242" t="str">
        <v>PDF</v>
      </c>
      <c r="E242" t="str">
        <v>ASSEMBLY - FENDER - LEFT HAND</v>
      </c>
      <c r="F242">
        <v>1</v>
      </c>
      <c r="G242">
        <v>436.29</v>
      </c>
      <c r="H242" t="str">
        <v/>
      </c>
      <c r="I242" t="str">
        <v/>
      </c>
      <c r="J242" t="str">
        <v/>
      </c>
      <c r="K242" t="str">
        <v/>
      </c>
      <c r="L242" t="str">
        <v/>
      </c>
      <c r="M242" t="str">
        <v/>
      </c>
      <c r="N242" t="str">
        <f>IF(H242="","",IF(UPPER(SUBSTITUTE(SUBSTITUTE(SUBSTITUTE(SUBSTITUTE(H242," ",""),"-",""),".",""),"/",""))=UPPER(SUBSTITUTE(SUBSTITUTE(SUBSTITUTE(SUBSTITUTE(T242," ",""),"-",""),".",""),"/","")),"OK","DIFF"))</f>
        <v/>
      </c>
      <c r="O242" t="str">
        <f>IF(I242="","",IF(ABS(I242-U242)&lt;=0.01,"OK","DIFF"))</f>
        <v/>
      </c>
      <c r="P242" t="str">
        <f>IF(OR(N242="DIFF",O242="DIFF"),"YES",IF(AND(N242="OK",O242="OK"),"NO",""))</f>
        <v/>
      </c>
      <c r="Q242" t="str">
        <v/>
      </c>
      <c r="R242" t="str">
        <v/>
      </c>
      <c r="S242" t="str">
        <v>yes</v>
      </c>
      <c r="T242" t="str">
        <v>1714884-EC-D</v>
      </c>
      <c r="U242">
        <v>436.29</v>
      </c>
      <c r="V242" t="str">
        <v/>
      </c>
      <c r="W242" t="str">
        <v/>
      </c>
      <c r="X242" t="str">
        <v/>
      </c>
      <c r="AA242" t="str">
        <v>high</v>
      </c>
      <c r="AB242" t="str">
        <v>Duplicate of line 7. Only one such row appears on the document, likely double-counted from overlapping screenshots.</v>
      </c>
      <c r="AC242" t="str">
        <v>NOT ON DOC</v>
      </c>
      <c r="AD242" t="str">
        <f>IF(OR(H242="",Y242=""),"",IF(UPPER(SUBSTITUTE(SUBSTITUTE(SUBSTITUTE(SUBSTITUTE(H242," ",""),"-",""),".",""),"/",""))=UPPER(SUBSTITUTE(SUBSTITUTE(SUBSTITUTE(SUBSTITUTE(Y242," ",""),"-",""),".",""),"/","")),"OK","DIFF"))</f>
        <v/>
      </c>
      <c r="AE242" t="str">
        <f>IF(OR(I242="",Z242=""),"",IF(ABS(I242-Z242)&lt;=0.01,"OK","DIFF"))</f>
        <v/>
      </c>
    </row>
    <row r="243">
      <c r="A243" t="str">
        <v>B32</v>
      </c>
      <c r="B243" t="str">
        <v>Targeted</v>
      </c>
      <c r="C243">
        <v>11</v>
      </c>
      <c r="D243" t="str">
        <v>PDF</v>
      </c>
      <c r="E243" t="str">
        <v>HEADLAMP ASY ECE, LH</v>
      </c>
      <c r="F243">
        <v>1</v>
      </c>
      <c r="G243">
        <v>1741</v>
      </c>
      <c r="H243" t="str">
        <v/>
      </c>
      <c r="I243" t="str">
        <v/>
      </c>
      <c r="J243" t="str">
        <v/>
      </c>
      <c r="K243" t="str">
        <v/>
      </c>
      <c r="L243" t="str">
        <v/>
      </c>
      <c r="M243" t="str">
        <v/>
      </c>
      <c r="N243" t="str">
        <f>IF(H243="","",IF(UPPER(SUBSTITUTE(SUBSTITUTE(SUBSTITUTE(SUBSTITUTE(H243," ",""),"-",""),".",""),"/",""))=UPPER(SUBSTITUTE(SUBSTITUTE(SUBSTITUTE(SUBSTITUTE(T243," ",""),"-",""),".",""),"/","")),"OK","DIFF"))</f>
        <v/>
      </c>
      <c r="O243" t="str">
        <f>IF(I243="","",IF(ABS(I243-U243)&lt;=0.01,"OK","DIFF"))</f>
        <v/>
      </c>
      <c r="P243" t="str">
        <f>IF(OR(N243="DIFF",O243="DIFF"),"YES",IF(AND(N243="OK",O243="OK"),"NO",""))</f>
        <v/>
      </c>
      <c r="Q243" t="str">
        <v/>
      </c>
      <c r="R243" t="str">
        <v/>
      </c>
      <c r="S243" t="str">
        <v>yes</v>
      </c>
      <c r="T243" t="str">
        <v>1760888-00-F</v>
      </c>
      <c r="U243">
        <v>1741</v>
      </c>
      <c r="V243" t="str">
        <v/>
      </c>
      <c r="W243" t="str">
        <v/>
      </c>
      <c r="X243" t="str">
        <v/>
      </c>
      <c r="AA243" t="str">
        <v>high</v>
      </c>
      <c r="AB243" t="str">
        <v>Duplicate of line 8. Only one such row appears on the document, likely double-counted from overlapping screenshots.</v>
      </c>
      <c r="AC243" t="str">
        <v>NOT ON DOC</v>
      </c>
      <c r="AD243" t="str">
        <f>IF(OR(H243="",Y243=""),"",IF(UPPER(SUBSTITUTE(SUBSTITUTE(SUBSTITUTE(SUBSTITUTE(H243," ",""),"-",""),".",""),"/",""))=UPPER(SUBSTITUTE(SUBSTITUTE(SUBSTITUTE(SUBSTITUTE(Y243," ",""),"-",""),".",""),"/","")),"OK","DIFF"))</f>
        <v/>
      </c>
      <c r="AE243" t="str">
        <f>IF(OR(I243="",Z243=""),"",IF(ABS(I243-Z243)&lt;=0.01,"OK","DIFF"))</f>
        <v/>
      </c>
    </row>
    <row r="244">
      <c r="A244" t="str">
        <v>B32</v>
      </c>
      <c r="B244" t="str">
        <v>Targeted</v>
      </c>
      <c r="C244">
        <v>12</v>
      </c>
      <c r="D244" t="str">
        <v>PDF</v>
      </c>
      <c r="E244" t="str">
        <v>VALANCE, FRT FASCIA , NON-PERFORMANCE</v>
      </c>
      <c r="F244">
        <v>1</v>
      </c>
      <c r="G244">
        <v>182.04</v>
      </c>
      <c r="H244" t="str">
        <v/>
      </c>
      <c r="I244" t="str">
        <v/>
      </c>
      <c r="J244" t="str">
        <v/>
      </c>
      <c r="K244" t="str">
        <v/>
      </c>
      <c r="L244" t="str">
        <v/>
      </c>
      <c r="M244" t="str">
        <v/>
      </c>
      <c r="N244" t="str">
        <f>IF(H244="","",IF(UPPER(SUBSTITUTE(SUBSTITUTE(SUBSTITUTE(SUBSTITUTE(H244," ",""),"-",""),".",""),"/",""))=UPPER(SUBSTITUTE(SUBSTITUTE(SUBSTITUTE(SUBSTITUTE(T244," ",""),"-",""),".",""),"/","")),"OK","DIFF"))</f>
        <v/>
      </c>
      <c r="O244" t="str">
        <f>IF(I244="","",IF(ABS(I244-U244)&lt;=0.01,"OK","DIFF"))</f>
        <v/>
      </c>
      <c r="P244" t="str">
        <f>IF(OR(N244="DIFF",O244="DIFF"),"YES",IF(AND(N244="OK",O244="OK"),"NO",""))</f>
        <v/>
      </c>
      <c r="Q244" t="str">
        <v/>
      </c>
      <c r="R244" t="str">
        <v/>
      </c>
      <c r="S244" t="str">
        <v/>
      </c>
      <c r="T244" t="str">
        <v>1694313-00-L</v>
      </c>
      <c r="U244">
        <v>182.04</v>
      </c>
      <c r="V244" t="str">
        <v/>
      </c>
      <c r="W244" t="str">
        <v/>
      </c>
      <c r="X244" t="str">
        <v/>
      </c>
      <c r="Y244" t="str">
        <v>1694313-00-L</v>
      </c>
      <c r="Z244">
        <v>182.04</v>
      </c>
      <c r="AA244" t="str">
        <v>high</v>
      </c>
      <c r="AC244" t="str">
        <v>AGREE</v>
      </c>
      <c r="AD244" t="str">
        <f>IF(OR(H244="",Y244=""),"",IF(UPPER(SUBSTITUTE(SUBSTITUTE(SUBSTITUTE(SUBSTITUTE(H244," ",""),"-",""),".",""),"/",""))=UPPER(SUBSTITUTE(SUBSTITUTE(SUBSTITUTE(SUBSTITUTE(Y244," ",""),"-",""),".",""),"/","")),"OK","DIFF"))</f>
        <v/>
      </c>
      <c r="AE244" t="str">
        <f>IF(OR(I244="",Z244=""),"",IF(ABS(I244-Z244)&lt;=0.01,"OK","DIFF"))</f>
        <v/>
      </c>
    </row>
    <row r="245">
      <c r="A245" t="str">
        <v>B32</v>
      </c>
      <c r="B245" t="str">
        <v>Targeted</v>
      </c>
      <c r="C245">
        <v>13</v>
      </c>
      <c r="D245" t="str">
        <v>PDF</v>
      </c>
      <c r="E245" t="str">
        <v>BRACKET- FASCIA FRT CTR TO FDR LH</v>
      </c>
      <c r="F245">
        <v>1</v>
      </c>
      <c r="G245">
        <v>11.28</v>
      </c>
      <c r="H245" t="str">
        <v/>
      </c>
      <c r="I245" t="str">
        <v/>
      </c>
      <c r="J245" t="str">
        <v/>
      </c>
      <c r="K245" t="str">
        <v/>
      </c>
      <c r="L245" t="str">
        <v/>
      </c>
      <c r="M245" t="str">
        <v/>
      </c>
      <c r="N245" t="str">
        <f>IF(H245="","",IF(UPPER(SUBSTITUTE(SUBSTITUTE(SUBSTITUTE(SUBSTITUTE(H245," ",""),"-",""),".",""),"/",""))=UPPER(SUBSTITUTE(SUBSTITUTE(SUBSTITUTE(SUBSTITUTE(T245," ",""),"-",""),".",""),"/","")),"OK","DIFF"))</f>
        <v/>
      </c>
      <c r="O245" t="str">
        <f>IF(I245="","",IF(ABS(I245-U245)&lt;=0.01,"OK","DIFF"))</f>
        <v/>
      </c>
      <c r="P245" t="str">
        <f>IF(OR(N245="DIFF",O245="DIFF"),"YES",IF(AND(N245="OK",O245="OK"),"NO",""))</f>
        <v/>
      </c>
      <c r="Q245" t="str">
        <v/>
      </c>
      <c r="R245" t="str">
        <v/>
      </c>
      <c r="S245" t="str">
        <v>yes</v>
      </c>
      <c r="T245" t="str">
        <v>1734299-00-H</v>
      </c>
      <c r="U245">
        <v>11.28</v>
      </c>
      <c r="V245" t="str">
        <v/>
      </c>
      <c r="W245" t="str">
        <v/>
      </c>
      <c r="X245" t="str">
        <v/>
      </c>
      <c r="Y245" t="str">
        <v>1734299-00-H</v>
      </c>
      <c r="Z245">
        <v>11.28</v>
      </c>
      <c r="AA245" t="str">
        <v>high</v>
      </c>
      <c r="AB245" t="str">
        <v>Status Processing, 0/1 received.</v>
      </c>
      <c r="AC245" t="str">
        <v>AGREE</v>
      </c>
      <c r="AD245" t="str">
        <f>IF(OR(H245="",Y245=""),"",IF(UPPER(SUBSTITUTE(SUBSTITUTE(SUBSTITUTE(SUBSTITUTE(H245," ",""),"-",""),".",""),"/",""))=UPPER(SUBSTITUTE(SUBSTITUTE(SUBSTITUTE(SUBSTITUTE(Y245," ",""),"-",""),".",""),"/","")),"OK","DIFF"))</f>
        <v/>
      </c>
      <c r="AE245" t="str">
        <f>IF(OR(I245="",Z245=""),"",IF(ABS(I245-Z245)&lt;=0.01,"OK","DIFF"))</f>
        <v/>
      </c>
    </row>
    <row r="246">
      <c r="A246" t="str">
        <v>B32</v>
      </c>
      <c r="B246" t="str">
        <v>Targeted</v>
      </c>
      <c r="C246">
        <v>14</v>
      </c>
      <c r="D246" t="str">
        <v>PDF</v>
      </c>
      <c r="E246" t="str">
        <v>BRACKET - FASCIA SIDE TO FDR LH</v>
      </c>
      <c r="F246">
        <v>1</v>
      </c>
      <c r="G246">
        <v>7.1</v>
      </c>
      <c r="H246" t="str">
        <v/>
      </c>
      <c r="I246" t="str">
        <v/>
      </c>
      <c r="J246" t="str">
        <v/>
      </c>
      <c r="K246" t="str">
        <v/>
      </c>
      <c r="L246" t="str">
        <v/>
      </c>
      <c r="M246" t="str">
        <v/>
      </c>
      <c r="N246" t="str">
        <f>IF(H246="","",IF(UPPER(SUBSTITUTE(SUBSTITUTE(SUBSTITUTE(SUBSTITUTE(H246," ",""),"-",""),".",""),"/",""))=UPPER(SUBSTITUTE(SUBSTITUTE(SUBSTITUTE(SUBSTITUTE(T246," ",""),"-",""),".",""),"/","")),"OK","DIFF"))</f>
        <v/>
      </c>
      <c r="O246" t="str">
        <f>IF(I246="","",IF(ABS(I246-U246)&lt;=0.01,"OK","DIFF"))</f>
        <v/>
      </c>
      <c r="P246" t="str">
        <f>IF(OR(N246="DIFF",O246="DIFF"),"YES",IF(AND(N246="OK",O246="OK"),"NO",""))</f>
        <v/>
      </c>
      <c r="Q246" t="str">
        <v/>
      </c>
      <c r="R246" t="str">
        <v/>
      </c>
      <c r="S246" t="str">
        <v>yes</v>
      </c>
      <c r="T246" t="str">
        <v>1774268-00-G</v>
      </c>
      <c r="U246">
        <v>7.1</v>
      </c>
      <c r="V246" t="str">
        <v/>
      </c>
      <c r="W246" t="str">
        <v/>
      </c>
      <c r="X246" t="str">
        <v/>
      </c>
      <c r="Y246" t="str">
        <v>1774268-00-G</v>
      </c>
      <c r="Z246">
        <v>7.1</v>
      </c>
      <c r="AA246" t="str">
        <v>high</v>
      </c>
      <c r="AB246" t="str">
        <v>Status Processing, 0/1 received.</v>
      </c>
      <c r="AC246" t="str">
        <v>AGREE</v>
      </c>
      <c r="AD246" t="str">
        <f>IF(OR(H246="",Y246=""),"",IF(UPPER(SUBSTITUTE(SUBSTITUTE(SUBSTITUTE(SUBSTITUTE(H246," ",""),"-",""),".",""),"/",""))=UPPER(SUBSTITUTE(SUBSTITUTE(SUBSTITUTE(SUBSTITUTE(Y246," ",""),"-",""),".",""),"/","")),"OK","DIFF"))</f>
        <v/>
      </c>
      <c r="AE246" t="str">
        <f>IF(OR(I246="",Z246=""),"",IF(ABS(I246-Z246)&lt;=0.01,"OK","DIFF"))</f>
        <v/>
      </c>
    </row>
    <row r="247">
      <c r="A247" t="str">
        <v>B32</v>
      </c>
      <c r="B247" t="str">
        <v>Targeted</v>
      </c>
      <c r="C247">
        <v>15</v>
      </c>
      <c r="D247" t="str">
        <v>PDF</v>
      </c>
      <c r="E247" t="str">
        <v>FRONT FASCIA BASE UNPAINTED</v>
      </c>
      <c r="F247">
        <v>1</v>
      </c>
      <c r="G247">
        <v>695.04</v>
      </c>
      <c r="H247" t="str">
        <v/>
      </c>
      <c r="I247" t="str">
        <v/>
      </c>
      <c r="J247" t="str">
        <v/>
      </c>
      <c r="K247" t="str">
        <v/>
      </c>
      <c r="L247" t="str">
        <v/>
      </c>
      <c r="M247" t="str">
        <v/>
      </c>
      <c r="N247" t="str">
        <f>IF(H247="","",IF(UPPER(SUBSTITUTE(SUBSTITUTE(SUBSTITUTE(SUBSTITUTE(H247," ",""),"-",""),".",""),"/",""))=UPPER(SUBSTITUTE(SUBSTITUTE(SUBSTITUTE(SUBSTITUTE(T247," ",""),"-",""),".",""),"/","")),"OK","DIFF"))</f>
        <v/>
      </c>
      <c r="O247" t="str">
        <f>IF(I247="","",IF(ABS(I247-U247)&lt;=0.01,"OK","DIFF"))</f>
        <v/>
      </c>
      <c r="P247" t="str">
        <f>IF(OR(N247="DIFF",O247="DIFF"),"YES",IF(AND(N247="OK",O247="OK"),"NO",""))</f>
        <v/>
      </c>
      <c r="Q247" t="str">
        <v/>
      </c>
      <c r="R247" t="str">
        <v>PN differs by one look-alike char</v>
      </c>
      <c r="S247" t="str">
        <v>yes</v>
      </c>
      <c r="T247" t="str">
        <v>1694314-SC-G</v>
      </c>
      <c r="U247">
        <v>695.04</v>
      </c>
      <c r="V247" t="str">
        <v/>
      </c>
      <c r="W247" t="str">
        <v/>
      </c>
      <c r="X247" t="str">
        <v/>
      </c>
      <c r="Y247" t="str">
        <v>1694314-SC-G</v>
      </c>
      <c r="Z247">
        <v>695.04</v>
      </c>
      <c r="AA247" t="str">
        <v>high</v>
      </c>
      <c r="AC247" t="str">
        <v>AGREE</v>
      </c>
      <c r="AD247" t="str">
        <f>IF(OR(H247="",Y247=""),"",IF(UPPER(SUBSTITUTE(SUBSTITUTE(SUBSTITUTE(SUBSTITUTE(H247," ",""),"-",""),".",""),"/",""))=UPPER(SUBSTITUTE(SUBSTITUTE(SUBSTITUTE(SUBSTITUTE(Y247," ",""),"-",""),".",""),"/","")),"OK","DIFF"))</f>
        <v/>
      </c>
      <c r="AE247" t="str">
        <f>IF(OR(I247="",Z247=""),"",IF(ABS(I247-Z247)&lt;=0.01,"OK","DIFF"))</f>
        <v/>
      </c>
    </row>
    <row r="248">
      <c r="A248" t="str">
        <v>B33</v>
      </c>
      <c r="B248" t="str">
        <v>Targeted</v>
      </c>
      <c r="C248">
        <v>1</v>
      </c>
      <c r="D248" t="str">
        <v>PDF</v>
      </c>
      <c r="E248" t="str">
        <v>BONNET</v>
      </c>
      <c r="F248">
        <v>1</v>
      </c>
      <c r="G248">
        <v>350</v>
      </c>
      <c r="H248" t="str">
        <v/>
      </c>
      <c r="I248" t="str">
        <v/>
      </c>
      <c r="J248" t="str">
        <v/>
      </c>
      <c r="K248" t="str">
        <v/>
      </c>
      <c r="L248" t="str">
        <v/>
      </c>
      <c r="M248" t="str">
        <v/>
      </c>
      <c r="N248" t="str">
        <f>IF(H248="","",IF(UPPER(SUBSTITUTE(SUBSTITUTE(SUBSTITUTE(SUBSTITUTE(H248," ",""),"-",""),".",""),"/",""))=UPPER(SUBSTITUTE(SUBSTITUTE(SUBSTITUTE(SUBSTITUTE(T248," ",""),"-",""),".",""),"/","")),"OK","DIFF"))</f>
        <v/>
      </c>
      <c r="O248" t="str">
        <f>IF(I248="","",IF(ABS(I248-U248)&lt;=0.01,"OK","DIFF"))</f>
        <v/>
      </c>
      <c r="P248" t="str">
        <f>IF(OR(N248="DIFF",O248="DIFF"),"YES",IF(AND(N248="OK",O248="OK"),"NO",""))</f>
        <v/>
      </c>
      <c r="Q248" t="str">
        <v/>
      </c>
      <c r="R248" t="str">
        <v/>
      </c>
      <c r="S248" t="str">
        <v>yes</v>
      </c>
      <c r="T248" t="str">
        <v>T53301-28160</v>
      </c>
      <c r="U248">
        <v>350</v>
      </c>
      <c r="V248" t="str">
        <v/>
      </c>
      <c r="W248" t="str">
        <v/>
      </c>
      <c r="X248" t="str">
        <v/>
      </c>
      <c r="Y248" t="str">
        <v>T53301-28160</v>
      </c>
      <c r="Z248">
        <v>350</v>
      </c>
      <c r="AA248" t="str">
        <v>high</v>
      </c>
      <c r="AC248" t="str">
        <v>AGREE</v>
      </c>
      <c r="AD248" t="str">
        <f>IF(OR(H248="",Y248=""),"",IF(UPPER(SUBSTITUTE(SUBSTITUTE(SUBSTITUTE(SUBSTITUTE(H248," ",""),"-",""),".",""),"/",""))=UPPER(SUBSTITUTE(SUBSTITUTE(SUBSTITUTE(SUBSTITUTE(Y248," ",""),"-",""),".",""),"/","")),"OK","DIFF"))</f>
        <v/>
      </c>
      <c r="AE248" t="str">
        <f>IF(OR(I248="",Z248=""),"",IF(ABS(I248-Z248)&lt;=0.01,"OK","DIFF"))</f>
        <v/>
      </c>
    </row>
    <row r="249">
      <c r="A249" t="str">
        <v>B33</v>
      </c>
      <c r="B249" t="str">
        <v>Targeted</v>
      </c>
      <c r="C249">
        <v>2</v>
      </c>
      <c r="D249" t="str">
        <v>PDF</v>
      </c>
      <c r="E249" t="str">
        <v>HOOD HINGE RH</v>
      </c>
      <c r="F249">
        <v>1</v>
      </c>
      <c r="G249">
        <v>48</v>
      </c>
      <c r="H249" t="str">
        <v/>
      </c>
      <c r="I249" t="str">
        <v/>
      </c>
      <c r="J249" t="str">
        <v/>
      </c>
      <c r="K249" t="str">
        <v/>
      </c>
      <c r="L249" t="str">
        <v/>
      </c>
      <c r="M249" t="str">
        <v/>
      </c>
      <c r="N249" t="str">
        <f>IF(H249="","",IF(UPPER(SUBSTITUTE(SUBSTITUTE(SUBSTITUTE(SUBSTITUTE(H249," ",""),"-",""),".",""),"/",""))=UPPER(SUBSTITUTE(SUBSTITUTE(SUBSTITUTE(SUBSTITUTE(T249," ",""),"-",""),".",""),"/","")),"OK","DIFF"))</f>
        <v/>
      </c>
      <c r="O249" t="str">
        <f>IF(I249="","",IF(ABS(I249-U249)&lt;=0.01,"OK","DIFF"))</f>
        <v/>
      </c>
      <c r="P249" t="str">
        <f>IF(OR(N249="DIFF",O249="DIFF"),"YES",IF(AND(N249="OK",O249="OK"),"NO",""))</f>
        <v/>
      </c>
      <c r="Q249" t="str">
        <v/>
      </c>
      <c r="R249" t="str">
        <v/>
      </c>
      <c r="S249" t="str">
        <v/>
      </c>
      <c r="T249" t="str">
        <v>T53410-28100</v>
      </c>
      <c r="U249">
        <v>48</v>
      </c>
      <c r="V249" t="str">
        <v/>
      </c>
      <c r="W249" t="str">
        <v/>
      </c>
      <c r="X249" t="str">
        <v/>
      </c>
      <c r="Y249" t="str">
        <v>T53410-28100</v>
      </c>
      <c r="Z249">
        <v>48</v>
      </c>
      <c r="AA249" t="str">
        <v>high</v>
      </c>
      <c r="AC249" t="str">
        <v>AGREE</v>
      </c>
      <c r="AD249" t="str">
        <f>IF(OR(H249="",Y249=""),"",IF(UPPER(SUBSTITUTE(SUBSTITUTE(SUBSTITUTE(SUBSTITUTE(H249," ",""),"-",""),".",""),"/",""))=UPPER(SUBSTITUTE(SUBSTITUTE(SUBSTITUTE(SUBSTITUTE(Y249," ",""),"-",""),".",""),"/","")),"OK","DIFF"))</f>
        <v/>
      </c>
      <c r="AE249" t="str">
        <f>IF(OR(I249="",Z249=""),"",IF(ABS(I249-Z249)&lt;=0.01,"OK","DIFF"))</f>
        <v/>
      </c>
    </row>
    <row r="250">
      <c r="A250" t="str">
        <v>B33</v>
      </c>
      <c r="B250" t="str">
        <v>Targeted</v>
      </c>
      <c r="C250">
        <v>3</v>
      </c>
      <c r="D250" t="str">
        <v>PDF</v>
      </c>
      <c r="E250" t="str">
        <v>FRT GRILLE</v>
      </c>
      <c r="F250">
        <v>1</v>
      </c>
      <c r="G250">
        <v>420</v>
      </c>
      <c r="H250" t="str">
        <v/>
      </c>
      <c r="I250" t="str">
        <v/>
      </c>
      <c r="J250" t="str">
        <v/>
      </c>
      <c r="K250" t="str">
        <v/>
      </c>
      <c r="L250" t="str">
        <v/>
      </c>
      <c r="M250" t="str">
        <v/>
      </c>
      <c r="N250" t="str">
        <f>IF(H250="","",IF(UPPER(SUBSTITUTE(SUBSTITUTE(SUBSTITUTE(SUBSTITUTE(H250," ",""),"-",""),".",""),"/",""))=UPPER(SUBSTITUTE(SUBSTITUTE(SUBSTITUTE(SUBSTITUTE(T250," ",""),"-",""),".",""),"/","")),"OK","DIFF"))</f>
        <v/>
      </c>
      <c r="O250" t="str">
        <f>IF(I250="","",IF(ABS(I250-U250)&lt;=0.01,"OK","DIFF"))</f>
        <v/>
      </c>
      <c r="P250" t="str">
        <f>IF(OR(N250="DIFF",O250="DIFF"),"YES",IF(AND(N250="OK",O250="OK"),"NO",""))</f>
        <v/>
      </c>
      <c r="Q250" t="str">
        <v/>
      </c>
      <c r="R250" t="str">
        <v/>
      </c>
      <c r="S250" t="str">
        <v>yes</v>
      </c>
      <c r="T250" t="str">
        <v>T53101-28600-B0</v>
      </c>
      <c r="U250">
        <v>420</v>
      </c>
      <c r="V250" t="str">
        <v/>
      </c>
      <c r="W250" t="str">
        <v/>
      </c>
      <c r="X250" t="str">
        <v/>
      </c>
      <c r="Y250" t="str">
        <v>T53101-28600-B0</v>
      </c>
      <c r="Z250">
        <v>420</v>
      </c>
      <c r="AA250" t="str">
        <v>high</v>
      </c>
      <c r="AC250" t="str">
        <v>AGREE</v>
      </c>
      <c r="AD250" t="str">
        <f>IF(OR(H250="",Y250=""),"",IF(UPPER(SUBSTITUTE(SUBSTITUTE(SUBSTITUTE(SUBSTITUTE(H250," ",""),"-",""),".",""),"/",""))=UPPER(SUBSTITUTE(SUBSTITUTE(SUBSTITUTE(SUBSTITUTE(Y250," ",""),"-",""),".",""),"/","")),"OK","DIFF"))</f>
        <v/>
      </c>
      <c r="AE250" t="str">
        <f>IF(OR(I250="",Z250=""),"",IF(ABS(I250-Z250)&lt;=0.01,"OK","DIFF"))</f>
        <v/>
      </c>
    </row>
    <row r="251">
      <c r="A251" t="str">
        <v>B33</v>
      </c>
      <c r="B251" t="str">
        <v>Targeted</v>
      </c>
      <c r="C251">
        <v>4</v>
      </c>
      <c r="D251" t="str">
        <v>PDF</v>
      </c>
      <c r="E251" t="str">
        <v>FR BUMPER</v>
      </c>
      <c r="F251">
        <v>1</v>
      </c>
      <c r="G251">
        <v>295</v>
      </c>
      <c r="H251" t="str">
        <v/>
      </c>
      <c r="I251" t="str">
        <v/>
      </c>
      <c r="J251" t="str">
        <v/>
      </c>
      <c r="K251" t="str">
        <v/>
      </c>
      <c r="L251" t="str">
        <v/>
      </c>
      <c r="M251" t="str">
        <v/>
      </c>
      <c r="N251" t="str">
        <f>IF(H251="","",IF(UPPER(SUBSTITUTE(SUBSTITUTE(SUBSTITUTE(SUBSTITUTE(H251," ",""),"-",""),".",""),"/",""))=UPPER(SUBSTITUTE(SUBSTITUTE(SUBSTITUTE(SUBSTITUTE(T251," ",""),"-",""),".",""),"/","")),"OK","DIFF"))</f>
        <v/>
      </c>
      <c r="O251" t="str">
        <f>IF(I251="","",IF(ABS(I251-U251)&lt;=0.01,"OK","DIFF"))</f>
        <v/>
      </c>
      <c r="P251" t="str">
        <f>IF(OR(N251="DIFF",O251="DIFF"),"YES",IF(AND(N251="OK",O251="OK"),"NO",""))</f>
        <v/>
      </c>
      <c r="Q251" t="str">
        <v/>
      </c>
      <c r="R251" t="str">
        <v/>
      </c>
      <c r="S251" t="str">
        <v>yes</v>
      </c>
      <c r="T251" t="str">
        <v>T52119-2R906</v>
      </c>
      <c r="U251">
        <v>295</v>
      </c>
      <c r="V251" t="str">
        <v/>
      </c>
      <c r="W251" t="str">
        <v/>
      </c>
      <c r="X251" t="str">
        <v/>
      </c>
      <c r="Y251" t="str">
        <v>T52119-2R906</v>
      </c>
      <c r="Z251">
        <v>295</v>
      </c>
      <c r="AA251" t="str">
        <v>high</v>
      </c>
      <c r="AC251" t="str">
        <v>AGREE</v>
      </c>
      <c r="AD251" t="str">
        <f>IF(OR(H251="",Y251=""),"",IF(UPPER(SUBSTITUTE(SUBSTITUTE(SUBSTITUTE(SUBSTITUTE(H251," ",""),"-",""),".",""),"/",""))=UPPER(SUBSTITUTE(SUBSTITUTE(SUBSTITUTE(SUBSTITUTE(Y251," ",""),"-",""),".",""),"/","")),"OK","DIFF"))</f>
        <v/>
      </c>
      <c r="AE251" t="str">
        <f>IF(OR(I251="",Z251=""),"",IF(ABS(I251-Z251)&lt;=0.01,"OK","DIFF"))</f>
        <v/>
      </c>
    </row>
    <row r="252">
      <c r="A252" t="str">
        <v>B33</v>
      </c>
      <c r="B252" t="str">
        <v>Targeted</v>
      </c>
      <c r="C252">
        <v>5</v>
      </c>
      <c r="D252" t="str">
        <v>PDF</v>
      </c>
      <c r="E252" t="str">
        <v>FR RETAINER RH</v>
      </c>
      <c r="F252">
        <v>1</v>
      </c>
      <c r="G252">
        <v>65</v>
      </c>
      <c r="H252" t="str">
        <v/>
      </c>
      <c r="I252" t="str">
        <v/>
      </c>
      <c r="J252" t="str">
        <v/>
      </c>
      <c r="K252" t="str">
        <v/>
      </c>
      <c r="L252" t="str">
        <v/>
      </c>
      <c r="M252" t="str">
        <v/>
      </c>
      <c r="N252" t="str">
        <f>IF(H252="","",IF(UPPER(SUBSTITUTE(SUBSTITUTE(SUBSTITUTE(SUBSTITUTE(H252," ",""),"-",""),".",""),"/",""))=UPPER(SUBSTITUTE(SUBSTITUTE(SUBSTITUTE(SUBSTITUTE(T252," ",""),"-",""),".",""),"/","")),"OK","DIFF"))</f>
        <v/>
      </c>
      <c r="O252" t="str">
        <f>IF(I252="","",IF(ABS(I252-U252)&lt;=0.01,"OK","DIFF"))</f>
        <v/>
      </c>
      <c r="P252" t="str">
        <f>IF(OR(N252="DIFF",O252="DIFF"),"YES",IF(AND(N252="OK",O252="OK"),"NO",""))</f>
        <v/>
      </c>
      <c r="Q252" t="str">
        <v/>
      </c>
      <c r="R252" t="str">
        <v/>
      </c>
      <c r="S252" t="str">
        <v/>
      </c>
      <c r="T252" t="str">
        <v>T52115-28270</v>
      </c>
      <c r="U252">
        <v>65</v>
      </c>
      <c r="V252" t="str">
        <v/>
      </c>
      <c r="W252" t="str">
        <v/>
      </c>
      <c r="X252" t="str">
        <v/>
      </c>
      <c r="Y252" t="str">
        <v>T52115-28270</v>
      </c>
      <c r="Z252">
        <v>65</v>
      </c>
      <c r="AA252" t="str">
        <v>high</v>
      </c>
      <c r="AC252" t="str">
        <v>AGREE</v>
      </c>
      <c r="AD252" t="str">
        <f>IF(OR(H252="",Y252=""),"",IF(UPPER(SUBSTITUTE(SUBSTITUTE(SUBSTITUTE(SUBSTITUTE(H252," ",""),"-",""),".",""),"/",""))=UPPER(SUBSTITUTE(SUBSTITUTE(SUBSTITUTE(SUBSTITUTE(Y252," ",""),"-",""),".",""),"/","")),"OK","DIFF"))</f>
        <v/>
      </c>
      <c r="AE252" t="str">
        <f>IF(OR(I252="",Z252=""),"",IF(ABS(I252-Z252)&lt;=0.01,"OK","DIFF"))</f>
        <v/>
      </c>
    </row>
    <row r="253">
      <c r="A253" t="str">
        <v>B33</v>
      </c>
      <c r="B253" t="str">
        <v>Targeted</v>
      </c>
      <c r="C253">
        <v>6</v>
      </c>
      <c r="D253" t="str">
        <v>PDF</v>
      </c>
      <c r="E253" t="str">
        <v>HEADLAMP UNIT RH</v>
      </c>
      <c r="F253">
        <v>1</v>
      </c>
      <c r="G253">
        <v>1350</v>
      </c>
      <c r="H253" t="str">
        <v/>
      </c>
      <c r="I253" t="str">
        <v/>
      </c>
      <c r="J253" t="str">
        <v/>
      </c>
      <c r="K253" t="str">
        <v/>
      </c>
      <c r="L253" t="str">
        <v/>
      </c>
      <c r="M253" t="str">
        <v/>
      </c>
      <c r="N253" t="str">
        <f>IF(H253="","",IF(UPPER(SUBSTITUTE(SUBSTITUTE(SUBSTITUTE(SUBSTITUTE(H253," ",""),"-",""),".",""),"/",""))=UPPER(SUBSTITUTE(SUBSTITUTE(SUBSTITUTE(SUBSTITUTE(T253," ",""),"-",""),".",""),"/","")),"OK","DIFF"))</f>
        <v/>
      </c>
      <c r="O253" t="str">
        <f>IF(I253="","",IF(ABS(I253-U253)&lt;=0.01,"OK","DIFF"))</f>
        <v/>
      </c>
      <c r="P253" t="str">
        <f>IF(OR(N253="DIFF",O253="DIFF"),"YES",IF(AND(N253="OK",O253="OK"),"NO",""))</f>
        <v/>
      </c>
      <c r="Q253" t="str">
        <v/>
      </c>
      <c r="R253" t="str">
        <v/>
      </c>
      <c r="S253" t="str">
        <v>yes</v>
      </c>
      <c r="T253" t="str">
        <v>T81130-28G40</v>
      </c>
      <c r="U253">
        <v>1350</v>
      </c>
      <c r="V253" t="str">
        <v/>
      </c>
      <c r="W253" t="str">
        <v/>
      </c>
      <c r="X253" t="str">
        <v/>
      </c>
      <c r="Y253" t="str">
        <v>T81130-28G40</v>
      </c>
      <c r="Z253">
        <v>1350</v>
      </c>
      <c r="AA253" t="str">
        <v>high</v>
      </c>
      <c r="AC253" t="str">
        <v>AGREE</v>
      </c>
      <c r="AD253" t="str">
        <f>IF(OR(H253="",Y253=""),"",IF(UPPER(SUBSTITUTE(SUBSTITUTE(SUBSTITUTE(SUBSTITUTE(H253," ",""),"-",""),".",""),"/",""))=UPPER(SUBSTITUTE(SUBSTITUTE(SUBSTITUTE(SUBSTITUTE(Y253," ",""),"-",""),".",""),"/","")),"OK","DIFF"))</f>
        <v/>
      </c>
      <c r="AE253" t="str">
        <f>IF(OR(I253="",Z253=""),"",IF(ABS(I253-Z253)&lt;=0.01,"OK","DIFF"))</f>
        <v/>
      </c>
    </row>
    <row r="254">
      <c r="A254" t="str">
        <v>B33</v>
      </c>
      <c r="B254" t="str">
        <v>Targeted</v>
      </c>
      <c r="C254">
        <v>7</v>
      </c>
      <c r="D254" t="str">
        <v>PDF</v>
      </c>
      <c r="E254" t="str">
        <v>SUPPORT PANEL</v>
      </c>
      <c r="F254">
        <v>1</v>
      </c>
      <c r="G254">
        <v>600</v>
      </c>
      <c r="H254" t="str">
        <v/>
      </c>
      <c r="I254" t="str">
        <v/>
      </c>
      <c r="J254" t="str">
        <v/>
      </c>
      <c r="K254" t="str">
        <v/>
      </c>
      <c r="L254" t="str">
        <v/>
      </c>
      <c r="M254" t="str">
        <v/>
      </c>
      <c r="N254" t="str">
        <f>IF(H254="","",IF(UPPER(SUBSTITUTE(SUBSTITUTE(SUBSTITUTE(SUBSTITUTE(H254," ",""),"-",""),".",""),"/",""))=UPPER(SUBSTITUTE(SUBSTITUTE(SUBSTITUTE(SUBSTITUTE(T254," ",""),"-",""),".",""),"/","")),"OK","DIFF"))</f>
        <v/>
      </c>
      <c r="O254" t="str">
        <f>IF(I254="","",IF(ABS(I254-U254)&lt;=0.01,"OK","DIFF"))</f>
        <v/>
      </c>
      <c r="P254" t="str">
        <f>IF(OR(N254="DIFF",O254="DIFF"),"YES",IF(AND(N254="OK",O254="OK"),"NO",""))</f>
        <v/>
      </c>
      <c r="Q254" t="str">
        <v/>
      </c>
      <c r="R254" t="str">
        <v>Price ≥3× off cluster median</v>
      </c>
      <c r="S254" t="str">
        <v>yes</v>
      </c>
      <c r="T254" t="str">
        <v>T53205-28200</v>
      </c>
      <c r="U254">
        <v>600</v>
      </c>
      <c r="V254" t="str">
        <v/>
      </c>
      <c r="W254" t="str">
        <v/>
      </c>
      <c r="X254" t="str">
        <v/>
      </c>
      <c r="Y254" t="str">
        <v>T53205-28200</v>
      </c>
      <c r="Z254">
        <v>600</v>
      </c>
      <c r="AA254" t="str">
        <v>high</v>
      </c>
      <c r="AC254" t="str">
        <v>AGREE</v>
      </c>
      <c r="AD254" t="str">
        <f>IF(OR(H254="",Y254=""),"",IF(UPPER(SUBSTITUTE(SUBSTITUTE(SUBSTITUTE(SUBSTITUTE(H254," ",""),"-",""),".",""),"/",""))=UPPER(SUBSTITUTE(SUBSTITUTE(SUBSTITUTE(SUBSTITUTE(Y254," ",""),"-",""),".",""),"/","")),"OK","DIFF"))</f>
        <v/>
      </c>
      <c r="AE254" t="str">
        <f>IF(OR(I254="",Z254=""),"",IF(ABS(I254-Z254)&lt;=0.01,"OK","DIFF"))</f>
        <v/>
      </c>
    </row>
    <row r="255">
      <c r="A255" t="str">
        <v>B33</v>
      </c>
      <c r="B255" t="str">
        <v>Targeted</v>
      </c>
      <c r="C255">
        <v>8</v>
      </c>
      <c r="D255" t="str">
        <v>PDF</v>
      </c>
      <c r="E255" t="str">
        <v>FR FENDER RH</v>
      </c>
      <c r="F255">
        <v>1</v>
      </c>
      <c r="G255">
        <v>380</v>
      </c>
      <c r="H255" t="str">
        <v/>
      </c>
      <c r="I255" t="str">
        <v/>
      </c>
      <c r="J255" t="str">
        <v/>
      </c>
      <c r="K255" t="str">
        <v/>
      </c>
      <c r="L255" t="str">
        <v/>
      </c>
      <c r="M255" t="str">
        <v/>
      </c>
      <c r="N255" t="str">
        <f>IF(H255="","",IF(UPPER(SUBSTITUTE(SUBSTITUTE(SUBSTITUTE(SUBSTITUTE(H255," ",""),"-",""),".",""),"/",""))=UPPER(SUBSTITUTE(SUBSTITUTE(SUBSTITUTE(SUBSTITUTE(T255," ",""),"-",""),".",""),"/","")),"OK","DIFF"))</f>
        <v/>
      </c>
      <c r="O255" t="str">
        <f>IF(I255="","",IF(ABS(I255-U255)&lt;=0.01,"OK","DIFF"))</f>
        <v/>
      </c>
      <c r="P255" t="str">
        <f>IF(OR(N255="DIFF",O255="DIFF"),"YES",IF(AND(N255="OK",O255="OK"),"NO",""))</f>
        <v/>
      </c>
      <c r="Q255" t="str">
        <v/>
      </c>
      <c r="R255" t="str">
        <v/>
      </c>
      <c r="S255" t="str">
        <v>yes</v>
      </c>
      <c r="T255" t="str">
        <v>T53811-28180</v>
      </c>
      <c r="U255">
        <v>380</v>
      </c>
      <c r="V255" t="str">
        <v/>
      </c>
      <c r="W255" t="str">
        <v/>
      </c>
      <c r="X255" t="str">
        <v/>
      </c>
      <c r="Y255" t="str">
        <v>T53811-28180</v>
      </c>
      <c r="Z255">
        <v>380</v>
      </c>
      <c r="AA255" t="str">
        <v>high</v>
      </c>
      <c r="AC255" t="str">
        <v>AGREE</v>
      </c>
      <c r="AD255" t="str">
        <f>IF(OR(H255="",Y255=""),"",IF(UPPER(SUBSTITUTE(SUBSTITUTE(SUBSTITUTE(SUBSTITUTE(H255," ",""),"-",""),".",""),"/",""))=UPPER(SUBSTITUTE(SUBSTITUTE(SUBSTITUTE(SUBSTITUTE(Y255," ",""),"-",""),".",""),"/","")),"OK","DIFF"))</f>
        <v/>
      </c>
      <c r="AE255" t="str">
        <f>IF(OR(I255="",Z255=""),"",IF(ABS(I255-Z255)&lt;=0.01,"OK","DIFF"))</f>
        <v/>
      </c>
    </row>
    <row r="256">
      <c r="A256" t="str">
        <v>B33</v>
      </c>
      <c r="B256" t="str">
        <v>Targeted</v>
      </c>
      <c r="C256">
        <v>9</v>
      </c>
      <c r="D256" t="str">
        <v>PDF</v>
      </c>
      <c r="E256" t="str">
        <v>FR LINER RH</v>
      </c>
      <c r="F256">
        <v>1</v>
      </c>
      <c r="G256">
        <v>105</v>
      </c>
      <c r="H256" t="str">
        <v/>
      </c>
      <c r="I256" t="str">
        <v/>
      </c>
      <c r="J256" t="str">
        <v/>
      </c>
      <c r="K256" t="str">
        <v/>
      </c>
      <c r="L256" t="str">
        <v/>
      </c>
      <c r="M256" t="str">
        <v/>
      </c>
      <c r="N256" t="str">
        <f>IF(H256="","",IF(UPPER(SUBSTITUTE(SUBSTITUTE(SUBSTITUTE(SUBSTITUTE(H256," ",""),"-",""),".",""),"/",""))=UPPER(SUBSTITUTE(SUBSTITUTE(SUBSTITUTE(SUBSTITUTE(T256," ",""),"-",""),".",""),"/","")),"OK","DIFF"))</f>
        <v/>
      </c>
      <c r="O256" t="str">
        <f>IF(I256="","",IF(ABS(I256-U256)&lt;=0.01,"OK","DIFF"))</f>
        <v/>
      </c>
      <c r="P256" t="str">
        <f>IF(OR(N256="DIFF",O256="DIFF"),"YES",IF(AND(N256="OK",O256="OK"),"NO",""))</f>
        <v/>
      </c>
      <c r="Q256" t="str">
        <v/>
      </c>
      <c r="R256" t="str">
        <v/>
      </c>
      <c r="S256" t="str">
        <v/>
      </c>
      <c r="T256" t="str">
        <v>T53805-28090</v>
      </c>
      <c r="U256">
        <v>105</v>
      </c>
      <c r="V256" t="str">
        <v/>
      </c>
      <c r="W256" t="str">
        <v/>
      </c>
      <c r="X256" t="str">
        <v/>
      </c>
      <c r="Y256" t="str">
        <v>T53805-28090</v>
      </c>
      <c r="Z256">
        <v>105</v>
      </c>
      <c r="AA256" t="str">
        <v>high</v>
      </c>
      <c r="AC256" t="str">
        <v>AGREE</v>
      </c>
      <c r="AD256" t="str">
        <f>IF(OR(H256="",Y256=""),"",IF(UPPER(SUBSTITUTE(SUBSTITUTE(SUBSTITUTE(SUBSTITUTE(H256," ",""),"-",""),".",""),"/",""))=UPPER(SUBSTITUTE(SUBSTITUTE(SUBSTITUTE(SUBSTITUTE(Y256," ",""),"-",""),".",""),"/","")),"OK","DIFF"))</f>
        <v/>
      </c>
      <c r="AE256" t="str">
        <f>IF(OR(I256="",Z256=""),"",IF(ABS(I256-Z256)&lt;=0.01,"OK","DIFF"))</f>
        <v/>
      </c>
    </row>
    <row r="257">
      <c r="A257" t="str">
        <v>B33</v>
      </c>
      <c r="B257" t="str">
        <v>Targeted</v>
      </c>
      <c r="C257">
        <v>10</v>
      </c>
      <c r="D257" t="str">
        <v>PDF</v>
      </c>
      <c r="E257" t="str">
        <v>HEADLAMP CVR RH</v>
      </c>
      <c r="F257">
        <v>1</v>
      </c>
      <c r="G257">
        <v>60</v>
      </c>
      <c r="H257" t="str">
        <v/>
      </c>
      <c r="I257" t="str">
        <v/>
      </c>
      <c r="J257" t="str">
        <v/>
      </c>
      <c r="K257" t="str">
        <v/>
      </c>
      <c r="L257" t="str">
        <v/>
      </c>
      <c r="M257" t="str">
        <v/>
      </c>
      <c r="N257" t="str">
        <f>IF(H257="","",IF(UPPER(SUBSTITUTE(SUBSTITUTE(SUBSTITUTE(SUBSTITUTE(H257," ",""),"-",""),".",""),"/",""))=UPPER(SUBSTITUTE(SUBSTITUTE(SUBSTITUTE(SUBSTITUTE(T257," ",""),"-",""),".",""),"/","")),"OK","DIFF"))</f>
        <v/>
      </c>
      <c r="O257" t="str">
        <f>IF(I257="","",IF(ABS(I257-U257)&lt;=0.01,"OK","DIFF"))</f>
        <v/>
      </c>
      <c r="P257" t="str">
        <f>IF(OR(N257="DIFF",O257="DIFF"),"YES",IF(AND(N257="OK",O257="OK"),"NO",""))</f>
        <v/>
      </c>
      <c r="Q257" t="str">
        <v/>
      </c>
      <c r="R257" t="str">
        <v/>
      </c>
      <c r="S257" t="str">
        <v/>
      </c>
      <c r="T257" t="str">
        <v>T53181-28130-A0</v>
      </c>
      <c r="U257">
        <v>60</v>
      </c>
      <c r="V257" t="str">
        <v/>
      </c>
      <c r="W257" t="str">
        <v/>
      </c>
      <c r="X257" t="str">
        <v/>
      </c>
      <c r="Y257" t="str">
        <v>T53181-28130-A0</v>
      </c>
      <c r="Z257">
        <v>60</v>
      </c>
      <c r="AA257" t="str">
        <v>high</v>
      </c>
      <c r="AC257" t="str">
        <v>AGREE</v>
      </c>
      <c r="AD257" t="str">
        <f>IF(OR(H257="",Y257=""),"",IF(UPPER(SUBSTITUTE(SUBSTITUTE(SUBSTITUTE(SUBSTITUTE(H257," ",""),"-",""),".",""),"/",""))=UPPER(SUBSTITUTE(SUBSTITUTE(SUBSTITUTE(SUBSTITUTE(Y257," ",""),"-",""),".",""),"/","")),"OK","DIFF"))</f>
        <v/>
      </c>
      <c r="AE257" t="str">
        <f>IF(OR(I257="",Z257=""),"",IF(ABS(I257-Z257)&lt;=0.01,"OK","DIFF"))</f>
        <v/>
      </c>
    </row>
    <row r="258">
      <c r="A258" t="str">
        <v>B33</v>
      </c>
      <c r="B258" t="str">
        <v>Targeted</v>
      </c>
      <c r="C258">
        <v>11</v>
      </c>
      <c r="D258" t="str">
        <v>PDF</v>
      </c>
      <c r="E258" t="str">
        <v>FR LINER BKT RH</v>
      </c>
      <c r="F258">
        <v>1</v>
      </c>
      <c r="G258">
        <v>65</v>
      </c>
      <c r="H258" t="str">
        <v/>
      </c>
      <c r="I258" t="str">
        <v/>
      </c>
      <c r="J258" t="str">
        <v/>
      </c>
      <c r="K258" t="str">
        <v/>
      </c>
      <c r="L258" t="str">
        <v/>
      </c>
      <c r="M258" t="str">
        <v/>
      </c>
      <c r="N258" t="str">
        <f>IF(H258="","",IF(UPPER(SUBSTITUTE(SUBSTITUTE(SUBSTITUTE(SUBSTITUTE(H258," ",""),"-",""),".",""),"/",""))=UPPER(SUBSTITUTE(SUBSTITUTE(SUBSTITUTE(SUBSTITUTE(T258," ",""),"-",""),".",""),"/","")),"OK","DIFF"))</f>
        <v/>
      </c>
      <c r="O258" t="str">
        <f>IF(I258="","",IF(ABS(I258-U258)&lt;=0.01,"OK","DIFF"))</f>
        <v/>
      </c>
      <c r="P258" t="str">
        <f>IF(OR(N258="DIFF",O258="DIFF"),"YES",IF(AND(N258="OK",O258="OK"),"NO",""))</f>
        <v/>
      </c>
      <c r="Q258" t="str">
        <v/>
      </c>
      <c r="R258" t="str">
        <v/>
      </c>
      <c r="S258" t="str">
        <v/>
      </c>
      <c r="T258" t="str">
        <v>T53877-28060</v>
      </c>
      <c r="U258">
        <v>65</v>
      </c>
      <c r="V258" t="str">
        <v/>
      </c>
      <c r="W258" t="str">
        <v/>
      </c>
      <c r="X258" t="str">
        <v/>
      </c>
      <c r="Y258" t="str">
        <v>T53877-28060</v>
      </c>
      <c r="Z258">
        <v>65</v>
      </c>
      <c r="AA258" t="str">
        <v>high</v>
      </c>
      <c r="AB258" t="str">
        <v>Under D/O DDO9032931</v>
      </c>
      <c r="AC258" t="str">
        <v>AGREE</v>
      </c>
      <c r="AD258" t="str">
        <f>IF(OR(H258="",Y258=""),"",IF(UPPER(SUBSTITUTE(SUBSTITUTE(SUBSTITUTE(SUBSTITUTE(H258," ",""),"-",""),".",""),"/",""))=UPPER(SUBSTITUTE(SUBSTITUTE(SUBSTITUTE(SUBSTITUTE(Y258," ",""),"-",""),".",""),"/","")),"OK","DIFF"))</f>
        <v/>
      </c>
      <c r="AE258" t="str">
        <f>IF(OR(I258="",Z258=""),"",IF(ABS(I258-Z258)&lt;=0.01,"OK","DIFF"))</f>
        <v/>
      </c>
    </row>
    <row r="259">
      <c r="A259" t="str">
        <v>B33</v>
      </c>
      <c r="B259" t="str">
        <v>Targeted</v>
      </c>
      <c r="C259">
        <v>12</v>
      </c>
      <c r="D259" t="str">
        <v>PDF</v>
      </c>
      <c r="E259" t="str">
        <v>CLIP GRILLE</v>
      </c>
      <c r="F259">
        <v>6</v>
      </c>
      <c r="G259">
        <v>12</v>
      </c>
      <c r="H259" t="str">
        <v/>
      </c>
      <c r="I259" t="str">
        <v/>
      </c>
      <c r="J259" t="str">
        <v/>
      </c>
      <c r="K259" t="str">
        <v/>
      </c>
      <c r="L259" t="str">
        <v/>
      </c>
      <c r="M259" t="str">
        <v/>
      </c>
      <c r="N259" t="str">
        <f>IF(H259="","",IF(UPPER(SUBSTITUTE(SUBSTITUTE(SUBSTITUTE(SUBSTITUTE(H259," ",""),"-",""),".",""),"/",""))=UPPER(SUBSTITUTE(SUBSTITUTE(SUBSTITUTE(SUBSTITUTE(T259," ",""),"-",""),".",""),"/","")),"OK","DIFF"))</f>
        <v/>
      </c>
      <c r="O259" t="str">
        <f>IF(I259="","",IF(ABS(I259-U259)&lt;=0.01,"OK","DIFF"))</f>
        <v/>
      </c>
      <c r="P259" t="str">
        <f>IF(OR(N259="DIFF",O259="DIFF"),"YES",IF(AND(N259="OK",O259="OK"),"NO",""))</f>
        <v/>
      </c>
      <c r="Q259" t="str">
        <v/>
      </c>
      <c r="R259" t="str">
        <v>Same PN, different names on one bill</v>
      </c>
      <c r="S259" t="str">
        <v/>
      </c>
      <c r="T259" t="str">
        <v>T52161-16010</v>
      </c>
      <c r="U259">
        <v>2</v>
      </c>
      <c r="V259" t="str">
        <v/>
      </c>
      <c r="W259" t="str">
        <v/>
      </c>
      <c r="X259" t="str">
        <v/>
      </c>
      <c r="Y259" t="str">
        <v>T52161-16010</v>
      </c>
      <c r="Z259">
        <v>2</v>
      </c>
      <c r="AA259" t="str">
        <v>high</v>
      </c>
      <c r="AB259" t="str">
        <v>Row number obscured by punch-hole mark; same part number as CLIP BUMPER line</v>
      </c>
      <c r="AC259" t="str">
        <v>AGREE</v>
      </c>
      <c r="AD259" t="str">
        <f>IF(OR(H259="",Y259=""),"",IF(UPPER(SUBSTITUTE(SUBSTITUTE(SUBSTITUTE(SUBSTITUTE(H259," ",""),"-",""),".",""),"/",""))=UPPER(SUBSTITUTE(SUBSTITUTE(SUBSTITUTE(SUBSTITUTE(Y259," ",""),"-",""),".",""),"/","")),"OK","DIFF"))</f>
        <v/>
      </c>
      <c r="AE259" t="str">
        <f>IF(OR(I259="",Z259=""),"",IF(ABS(I259-Z259)&lt;=0.01,"OK","DIFF"))</f>
        <v/>
      </c>
    </row>
    <row r="260">
      <c r="A260" t="str">
        <v>B33</v>
      </c>
      <c r="B260" t="str">
        <v>Targeted</v>
      </c>
      <c r="C260">
        <v>13</v>
      </c>
      <c r="D260" t="str">
        <v>PDF</v>
      </c>
      <c r="E260" t="str">
        <v>CLIP BUMPER</v>
      </c>
      <c r="F260">
        <v>10</v>
      </c>
      <c r="G260">
        <v>20</v>
      </c>
      <c r="H260" t="str">
        <v/>
      </c>
      <c r="I260" t="str">
        <v/>
      </c>
      <c r="J260" t="str">
        <v/>
      </c>
      <c r="K260" t="str">
        <v/>
      </c>
      <c r="L260" t="str">
        <v/>
      </c>
      <c r="M260" t="str">
        <v/>
      </c>
      <c r="N260" t="str">
        <f>IF(H260="","",IF(UPPER(SUBSTITUTE(SUBSTITUTE(SUBSTITUTE(SUBSTITUTE(H260," ",""),"-",""),".",""),"/",""))=UPPER(SUBSTITUTE(SUBSTITUTE(SUBSTITUTE(SUBSTITUTE(T260," ",""),"-",""),".",""),"/","")),"OK","DIFF"))</f>
        <v/>
      </c>
      <c r="O260" t="str">
        <f>IF(I260="","",IF(ABS(I260-U260)&lt;=0.01,"OK","DIFF"))</f>
        <v/>
      </c>
      <c r="P260" t="str">
        <f>IF(OR(N260="DIFF",O260="DIFF"),"YES",IF(AND(N260="OK",O260="OK"),"NO",""))</f>
        <v/>
      </c>
      <c r="Q260" t="str">
        <v/>
      </c>
      <c r="R260" t="str">
        <v>Same PN, different names on one bill</v>
      </c>
      <c r="S260" t="str">
        <v/>
      </c>
      <c r="T260" t="str">
        <v>T52161-16010</v>
      </c>
      <c r="U260">
        <v>2</v>
      </c>
      <c r="V260" t="str">
        <v/>
      </c>
      <c r="W260" t="str">
        <v/>
      </c>
      <c r="X260" t="str">
        <v/>
      </c>
      <c r="Y260" t="str">
        <v>T52161-16010</v>
      </c>
      <c r="Z260">
        <v>2</v>
      </c>
      <c r="AA260" t="str">
        <v>high</v>
      </c>
      <c r="AB260" t="str">
        <v>Same part number printed as CLIP GRILLE line</v>
      </c>
      <c r="AC260" t="str">
        <v>AGREE</v>
      </c>
      <c r="AD260" t="str">
        <f>IF(OR(H260="",Y260=""),"",IF(UPPER(SUBSTITUTE(SUBSTITUTE(SUBSTITUTE(SUBSTITUTE(H260," ",""),"-",""),".",""),"/",""))=UPPER(SUBSTITUTE(SUBSTITUTE(SUBSTITUTE(SUBSTITUTE(Y260," ",""),"-",""),".",""),"/","")),"OK","DIFF"))</f>
        <v/>
      </c>
      <c r="AE260" t="str">
        <f>IF(OR(I260="",Z260=""),"",IF(ABS(I260-Z260)&lt;=0.01,"OK","DIFF"))</f>
        <v/>
      </c>
    </row>
    <row r="261">
      <c r="A261" t="str">
        <v>B33</v>
      </c>
      <c r="B261" t="str">
        <v>Targeted</v>
      </c>
      <c r="C261">
        <v>14</v>
      </c>
      <c r="D261" t="str">
        <v>PDF</v>
      </c>
      <c r="E261" t="str">
        <v>CLIP,COWLING</v>
      </c>
      <c r="F261">
        <v>10</v>
      </c>
      <c r="G261">
        <v>20</v>
      </c>
      <c r="H261" t="str">
        <v/>
      </c>
      <c r="I261" t="str">
        <v/>
      </c>
      <c r="J261" t="str">
        <v/>
      </c>
      <c r="K261" t="str">
        <v/>
      </c>
      <c r="L261" t="str">
        <v/>
      </c>
      <c r="M261" t="str">
        <v/>
      </c>
      <c r="N261" t="str">
        <f>IF(H261="","",IF(UPPER(SUBSTITUTE(SUBSTITUTE(SUBSTITUTE(SUBSTITUTE(H261," ",""),"-",""),".",""),"/",""))=UPPER(SUBSTITUTE(SUBSTITUTE(SUBSTITUTE(SUBSTITUTE(T261," ",""),"-",""),".",""),"/","")),"OK","DIFF"))</f>
        <v/>
      </c>
      <c r="O261" t="str">
        <f>IF(I261="","",IF(ABS(I261-U261)&lt;=0.01,"OK","DIFF"))</f>
        <v/>
      </c>
      <c r="P261" t="str">
        <f>IF(OR(N261="DIFF",O261="DIFF"),"YES",IF(AND(N261="OK",O261="OK"),"NO",""))</f>
        <v/>
      </c>
      <c r="Q261" t="str">
        <v/>
      </c>
      <c r="R261" t="str">
        <v/>
      </c>
      <c r="S261" t="str">
        <v/>
      </c>
      <c r="T261" t="str">
        <v>T90467-07166</v>
      </c>
      <c r="U261">
        <v>2</v>
      </c>
      <c r="V261" t="str">
        <v/>
      </c>
      <c r="W261" t="str">
        <v/>
      </c>
      <c r="X261" t="str">
        <v/>
      </c>
      <c r="Y261" t="str">
        <v>T90467-07166</v>
      </c>
      <c r="Z261">
        <v>2</v>
      </c>
      <c r="AA261" t="str">
        <v>high</v>
      </c>
      <c r="AC261" t="str">
        <v>AGREE</v>
      </c>
      <c r="AD261" t="str">
        <f>IF(OR(H261="",Y261=""),"",IF(UPPER(SUBSTITUTE(SUBSTITUTE(SUBSTITUTE(SUBSTITUTE(H261," ",""),"-",""),".",""),"/",""))=UPPER(SUBSTITUTE(SUBSTITUTE(SUBSTITUTE(SUBSTITUTE(Y261," ",""),"-",""),".",""),"/","")),"OK","DIFF"))</f>
        <v/>
      </c>
      <c r="AE261" t="str">
        <f>IF(OR(I261="",Z261=""),"",IF(ABS(I261-Z261)&lt;=0.01,"OK","DIFF"))</f>
        <v/>
      </c>
    </row>
    <row r="262">
      <c r="A262" t="str">
        <v>B34</v>
      </c>
      <c r="B262" t="str">
        <v>Targeted</v>
      </c>
      <c r="C262">
        <v>1</v>
      </c>
      <c r="D262" t="str">
        <v>PDF</v>
      </c>
      <c r="E262" t="str">
        <v>FRT BONNET HINGE RH</v>
      </c>
      <c r="F262">
        <v>1</v>
      </c>
      <c r="G262">
        <v>35</v>
      </c>
      <c r="H262" t="str">
        <v/>
      </c>
      <c r="I262" t="str">
        <v/>
      </c>
      <c r="J262" t="str">
        <v/>
      </c>
      <c r="K262" t="str">
        <v/>
      </c>
      <c r="L262" t="str">
        <v/>
      </c>
      <c r="M262" t="str">
        <v/>
      </c>
      <c r="N262" t="str">
        <f>IF(H262="","",IF(UPPER(SUBSTITUTE(SUBSTITUTE(SUBSTITUTE(SUBSTITUTE(H262," ",""),"-",""),".",""),"/",""))=UPPER(SUBSTITUTE(SUBSTITUTE(SUBSTITUTE(SUBSTITUTE(T262," ",""),"-",""),".",""),"/","")),"OK","DIFF"))</f>
        <v/>
      </c>
      <c r="O262" t="str">
        <f>IF(I262="","",IF(ABS(I262-U262)&lt;=0.01,"OK","DIFF"))</f>
        <v/>
      </c>
      <c r="P262" t="str">
        <f>IF(OR(N262="DIFF",O262="DIFF"),"YES",IF(AND(N262="OK",O262="OK"),"NO",""))</f>
        <v/>
      </c>
      <c r="Q262" t="str">
        <v/>
      </c>
      <c r="R262" t="str">
        <v/>
      </c>
      <c r="S262" t="str">
        <v>yes</v>
      </c>
      <c r="T262" t="str">
        <v>T53410-26041</v>
      </c>
      <c r="U262">
        <v>35</v>
      </c>
      <c r="V262" t="str">
        <v/>
      </c>
      <c r="W262" t="str">
        <v/>
      </c>
      <c r="X262" t="str">
        <v/>
      </c>
      <c r="Y262" t="str">
        <v>T53410-26041</v>
      </c>
      <c r="Z262">
        <v>35</v>
      </c>
      <c r="AA262" t="str">
        <v>high</v>
      </c>
      <c r="AB262" t="str">
        <v>Second line 'KDH200' is the vehicle model, not part of the stock ID.</v>
      </c>
      <c r="AC262" t="str">
        <v>AGREE</v>
      </c>
      <c r="AD262" t="str">
        <f>IF(OR(H262="",Y262=""),"",IF(UPPER(SUBSTITUTE(SUBSTITUTE(SUBSTITUTE(SUBSTITUTE(H262," ",""),"-",""),".",""),"/",""))=UPPER(SUBSTITUTE(SUBSTITUTE(SUBSTITUTE(SUBSTITUTE(Y262," ",""),"-",""),".",""),"/","")),"OK","DIFF"))</f>
        <v/>
      </c>
      <c r="AE262" t="str">
        <f>IF(OR(I262="",Z262=""),"",IF(ABS(I262-Z262)&lt;=0.01,"OK","DIFF"))</f>
        <v/>
      </c>
    </row>
    <row r="263">
      <c r="A263" t="str">
        <v>B34</v>
      </c>
      <c r="B263" t="str">
        <v>Targeted</v>
      </c>
      <c r="C263">
        <v>2</v>
      </c>
      <c r="D263" t="str">
        <v>PDF</v>
      </c>
      <c r="E263" t="str">
        <v>FRT BONNET HINGE LH</v>
      </c>
      <c r="F263">
        <v>1</v>
      </c>
      <c r="G263">
        <v>35</v>
      </c>
      <c r="H263" t="str">
        <v/>
      </c>
      <c r="I263" t="str">
        <v/>
      </c>
      <c r="J263" t="str">
        <v/>
      </c>
      <c r="K263" t="str">
        <v/>
      </c>
      <c r="L263" t="str">
        <v/>
      </c>
      <c r="M263" t="str">
        <v/>
      </c>
      <c r="N263" t="str">
        <f>IF(H263="","",IF(UPPER(SUBSTITUTE(SUBSTITUTE(SUBSTITUTE(SUBSTITUTE(H263," ",""),"-",""),".",""),"/",""))=UPPER(SUBSTITUTE(SUBSTITUTE(SUBSTITUTE(SUBSTITUTE(T263," ",""),"-",""),".",""),"/","")),"OK","DIFF"))</f>
        <v/>
      </c>
      <c r="O263" t="str">
        <f>IF(I263="","",IF(ABS(I263-U263)&lt;=0.01,"OK","DIFF"))</f>
        <v/>
      </c>
      <c r="P263" t="str">
        <f>IF(OR(N263="DIFF",O263="DIFF"),"YES",IF(AND(N263="OK",O263="OK"),"NO",""))</f>
        <v/>
      </c>
      <c r="Q263" t="str">
        <v/>
      </c>
      <c r="R263" t="str">
        <v/>
      </c>
      <c r="S263" t="str">
        <v>yes</v>
      </c>
      <c r="T263" t="str">
        <v>T53420-26041</v>
      </c>
      <c r="U263">
        <v>35</v>
      </c>
      <c r="V263" t="str">
        <v/>
      </c>
      <c r="W263" t="str">
        <v/>
      </c>
      <c r="X263" t="str">
        <v/>
      </c>
      <c r="Y263" t="str">
        <v>T53420-26041</v>
      </c>
      <c r="Z263">
        <v>35</v>
      </c>
      <c r="AA263" t="str">
        <v>high</v>
      </c>
      <c r="AC263" t="str">
        <v>AGREE</v>
      </c>
      <c r="AD263" t="str">
        <f>IF(OR(H263="",Y263=""),"",IF(UPPER(SUBSTITUTE(SUBSTITUTE(SUBSTITUTE(SUBSTITUTE(H263," ",""),"-",""),".",""),"/",""))=UPPER(SUBSTITUTE(SUBSTITUTE(SUBSTITUTE(SUBSTITUTE(Y263," ",""),"-",""),".",""),"/","")),"OK","DIFF"))</f>
        <v/>
      </c>
      <c r="AE263" t="str">
        <f>IF(OR(I263="",Z263=""),"",IF(ABS(I263-Z263)&lt;=0.01,"OK","DIFF"))</f>
        <v/>
      </c>
    </row>
    <row r="264">
      <c r="A264" t="str">
        <v>B34</v>
      </c>
      <c r="B264" t="str">
        <v>Targeted</v>
      </c>
      <c r="C264">
        <v>3</v>
      </c>
      <c r="D264" t="str">
        <v>PDF</v>
      </c>
      <c r="E264" t="str">
        <v>FRT BONNET LOCK</v>
      </c>
      <c r="F264">
        <v>1</v>
      </c>
      <c r="G264">
        <v>65</v>
      </c>
      <c r="H264" t="str">
        <v/>
      </c>
      <c r="I264" t="str">
        <v/>
      </c>
      <c r="J264" t="str">
        <v/>
      </c>
      <c r="K264" t="str">
        <v/>
      </c>
      <c r="L264" t="str">
        <v/>
      </c>
      <c r="M264" t="str">
        <v/>
      </c>
      <c r="N264" t="str">
        <f>IF(H264="","",IF(UPPER(SUBSTITUTE(SUBSTITUTE(SUBSTITUTE(SUBSTITUTE(H264," ",""),"-",""),".",""),"/",""))=UPPER(SUBSTITUTE(SUBSTITUTE(SUBSTITUTE(SUBSTITUTE(T264," ",""),"-",""),".",""),"/","")),"OK","DIFF"))</f>
        <v/>
      </c>
      <c r="O264" t="str">
        <f>IF(I264="","",IF(ABS(I264-U264)&lt;=0.01,"OK","DIFF"))</f>
        <v/>
      </c>
      <c r="P264" t="str">
        <f>IF(OR(N264="DIFF",O264="DIFF"),"YES",IF(AND(N264="OK",O264="OK"),"NO",""))</f>
        <v/>
      </c>
      <c r="Q264" t="str">
        <v/>
      </c>
      <c r="R264" t="str">
        <v/>
      </c>
      <c r="S264" t="str">
        <v>yes</v>
      </c>
      <c r="T264" t="str">
        <v>T53510-26060</v>
      </c>
      <c r="U264">
        <v>65</v>
      </c>
      <c r="V264" t="str">
        <v/>
      </c>
      <c r="W264" t="str">
        <v/>
      </c>
      <c r="X264" t="str">
        <v/>
      </c>
      <c r="Y264" t="str">
        <v>T53510-26060</v>
      </c>
      <c r="Z264">
        <v>65</v>
      </c>
      <c r="AA264" t="str">
        <v>high</v>
      </c>
      <c r="AC264" t="str">
        <v>AGREE</v>
      </c>
      <c r="AD264" t="str">
        <f>IF(OR(H264="",Y264=""),"",IF(UPPER(SUBSTITUTE(SUBSTITUTE(SUBSTITUTE(SUBSTITUTE(H264," ",""),"-",""),".",""),"/",""))=UPPER(SUBSTITUTE(SUBSTITUTE(SUBSTITUTE(SUBSTITUTE(Y264," ",""),"-",""),".",""),"/","")),"OK","DIFF"))</f>
        <v/>
      </c>
      <c r="AE264" t="str">
        <f>IF(OR(I264="",Z264=""),"",IF(ABS(I264-Z264)&lt;=0.01,"OK","DIFF"))</f>
        <v/>
      </c>
    </row>
    <row r="265">
      <c r="A265" t="str">
        <v>B34</v>
      </c>
      <c r="B265" t="str">
        <v>Targeted</v>
      </c>
      <c r="C265">
        <v>4</v>
      </c>
      <c r="D265" t="str">
        <v>PDF</v>
      </c>
      <c r="E265" t="str">
        <v>FRT EMBLEM</v>
      </c>
      <c r="F265">
        <v>1</v>
      </c>
      <c r="G265">
        <v>40</v>
      </c>
      <c r="H265" t="str">
        <v/>
      </c>
      <c r="I265" t="str">
        <v/>
      </c>
      <c r="J265" t="str">
        <v/>
      </c>
      <c r="K265" t="str">
        <v/>
      </c>
      <c r="L265" t="str">
        <v/>
      </c>
      <c r="M265" t="str">
        <v/>
      </c>
      <c r="N265" t="str">
        <f>IF(H265="","",IF(UPPER(SUBSTITUTE(SUBSTITUTE(SUBSTITUTE(SUBSTITUTE(H265," ",""),"-",""),".",""),"/",""))=UPPER(SUBSTITUTE(SUBSTITUTE(SUBSTITUTE(SUBSTITUTE(T265," ",""),"-",""),".",""),"/","")),"OK","DIFF"))</f>
        <v/>
      </c>
      <c r="O265" t="str">
        <f>IF(I265="","",IF(ABS(I265-U265)&lt;=0.01,"OK","DIFF"))</f>
        <v/>
      </c>
      <c r="P265" t="str">
        <f>IF(OR(N265="DIFF",O265="DIFF"),"YES",IF(AND(N265="OK",O265="OK"),"NO",""))</f>
        <v/>
      </c>
      <c r="Q265" t="str">
        <v/>
      </c>
      <c r="R265" t="str">
        <v/>
      </c>
      <c r="S265" t="str">
        <v/>
      </c>
      <c r="T265" t="str">
        <v>90975-02086</v>
      </c>
      <c r="U265">
        <v>40</v>
      </c>
      <c r="V265" t="str">
        <v/>
      </c>
      <c r="W265" t="str">
        <v/>
      </c>
      <c r="X265" t="str">
        <v/>
      </c>
      <c r="Y265" t="str">
        <v>90975-02086</v>
      </c>
      <c r="Z265">
        <v>40</v>
      </c>
      <c r="AA265" t="str">
        <v>high</v>
      </c>
      <c r="AB265" t="str">
        <v>Second line 'NSP170 ZGE20 KDH200' is the vehicle model, not part of the stock ID.</v>
      </c>
      <c r="AC265" t="str">
        <v>AGREE</v>
      </c>
      <c r="AD265" t="str">
        <f>IF(OR(H265="",Y265=""),"",IF(UPPER(SUBSTITUTE(SUBSTITUTE(SUBSTITUTE(SUBSTITUTE(H265," ",""),"-",""),".",""),"/",""))=UPPER(SUBSTITUTE(SUBSTITUTE(SUBSTITUTE(SUBSTITUTE(Y265," ",""),"-",""),".",""),"/","")),"OK","DIFF"))</f>
        <v/>
      </c>
      <c r="AE265" t="str">
        <f>IF(OR(I265="",Z265=""),"",IF(ABS(I265-Z265)&lt;=0.01,"OK","DIFF"))</f>
        <v/>
      </c>
    </row>
    <row r="266">
      <c r="A266" t="str">
        <v>B34</v>
      </c>
      <c r="B266" t="str">
        <v>Targeted</v>
      </c>
      <c r="C266">
        <v>5</v>
      </c>
      <c r="D266" t="str">
        <v>PDF</v>
      </c>
      <c r="E266" t="str">
        <v>FRT BUMPER LWR GRILLE</v>
      </c>
      <c r="F266">
        <v>1</v>
      </c>
      <c r="G266">
        <v>110</v>
      </c>
      <c r="H266" t="str">
        <v/>
      </c>
      <c r="I266" t="str">
        <v/>
      </c>
      <c r="J266" t="str">
        <v/>
      </c>
      <c r="K266" t="str">
        <v/>
      </c>
      <c r="L266" t="str">
        <v/>
      </c>
      <c r="M266" t="str">
        <v/>
      </c>
      <c r="N266" t="str">
        <f>IF(H266="","",IF(UPPER(SUBSTITUTE(SUBSTITUTE(SUBSTITUTE(SUBSTITUTE(H266," ",""),"-",""),".",""),"/",""))=UPPER(SUBSTITUTE(SUBSTITUTE(SUBSTITUTE(SUBSTITUTE(T266," ",""),"-",""),".",""),"/","")),"OK","DIFF"))</f>
        <v/>
      </c>
      <c r="O266" t="str">
        <f>IF(I266="","",IF(ABS(I266-U266)&lt;=0.01,"OK","DIFF"))</f>
        <v/>
      </c>
      <c r="P266" t="str">
        <f>IF(OR(N266="DIFF",O266="DIFF"),"YES",IF(AND(N266="OK",O266="OK"),"NO",""))</f>
        <v/>
      </c>
      <c r="Q266" t="str">
        <v/>
      </c>
      <c r="R266" t="str">
        <v/>
      </c>
      <c r="S266" t="str">
        <v>yes</v>
      </c>
      <c r="T266" t="str">
        <v>T53112-26070</v>
      </c>
      <c r="U266">
        <v>110</v>
      </c>
      <c r="V266" t="str">
        <v/>
      </c>
      <c r="W266" t="str">
        <v/>
      </c>
      <c r="X266" t="str">
        <v/>
      </c>
      <c r="Y266" t="str">
        <v>T53112-26070</v>
      </c>
      <c r="Z266">
        <v>110</v>
      </c>
      <c r="AA266" t="str">
        <v>high</v>
      </c>
      <c r="AC266" t="str">
        <v>AGREE</v>
      </c>
      <c r="AD266" t="str">
        <f>IF(OR(H266="",Y266=""),"",IF(UPPER(SUBSTITUTE(SUBSTITUTE(SUBSTITUTE(SUBSTITUTE(H266," ",""),"-",""),".",""),"/",""))=UPPER(SUBSTITUTE(SUBSTITUTE(SUBSTITUTE(SUBSTITUTE(Y266," ",""),"-",""),".",""),"/","")),"OK","DIFF"))</f>
        <v/>
      </c>
      <c r="AE266" t="str">
        <f>IF(OR(I266="",Z266=""),"",IF(ABS(I266-Z266)&lt;=0.01,"OK","DIFF"))</f>
        <v/>
      </c>
    </row>
    <row r="267">
      <c r="A267" t="str">
        <v>B34</v>
      </c>
      <c r="B267" t="str">
        <v>Targeted</v>
      </c>
      <c r="C267">
        <v>6</v>
      </c>
      <c r="D267" t="str">
        <v>PDF</v>
      </c>
      <c r="E267" t="str">
        <v>FRT BUMPER S/RETAINER RH</v>
      </c>
      <c r="F267">
        <v>1</v>
      </c>
      <c r="G267">
        <v>75</v>
      </c>
      <c r="H267" t="str">
        <v/>
      </c>
      <c r="I267" t="str">
        <v/>
      </c>
      <c r="J267" t="str">
        <v/>
      </c>
      <c r="K267" t="str">
        <v/>
      </c>
      <c r="L267" t="str">
        <v/>
      </c>
      <c r="M267" t="str">
        <v/>
      </c>
      <c r="N267" t="str">
        <f>IF(H267="","",IF(UPPER(SUBSTITUTE(SUBSTITUTE(SUBSTITUTE(SUBSTITUTE(H267," ",""),"-",""),".",""),"/",""))=UPPER(SUBSTITUTE(SUBSTITUTE(SUBSTITUTE(SUBSTITUTE(T267," ",""),"-",""),".",""),"/","")),"OK","DIFF"))</f>
        <v/>
      </c>
      <c r="O267" t="str">
        <f>IF(I267="","",IF(ABS(I267-U267)&lt;=0.01,"OK","DIFF"))</f>
        <v/>
      </c>
      <c r="P267" t="str">
        <f>IF(OR(N267="DIFF",O267="DIFF"),"YES",IF(AND(N267="OK",O267="OK"),"NO",""))</f>
        <v/>
      </c>
      <c r="Q267" t="str">
        <v/>
      </c>
      <c r="R267" t="str">
        <v>PN differs by one look-alike char</v>
      </c>
      <c r="S267" t="str">
        <v>yes</v>
      </c>
      <c r="T267" t="str">
        <v>T52115-26210/170</v>
      </c>
      <c r="U267">
        <v>75</v>
      </c>
      <c r="V267" t="str">
        <v/>
      </c>
      <c r="W267" t="str">
        <v/>
      </c>
      <c r="X267" t="str">
        <v/>
      </c>
      <c r="Y267" t="str">
        <v>T52115-26210/170</v>
      </c>
      <c r="Z267">
        <v>75</v>
      </c>
      <c r="AA267" t="str">
        <v>high</v>
      </c>
      <c r="AC267" t="str">
        <v>AGREE</v>
      </c>
      <c r="AD267" t="str">
        <f>IF(OR(H267="",Y267=""),"",IF(UPPER(SUBSTITUTE(SUBSTITUTE(SUBSTITUTE(SUBSTITUTE(H267," ",""),"-",""),".",""),"/",""))=UPPER(SUBSTITUTE(SUBSTITUTE(SUBSTITUTE(SUBSTITUTE(Y267," ",""),"-",""),".",""),"/","")),"OK","DIFF"))</f>
        <v/>
      </c>
      <c r="AE267" t="str">
        <f>IF(OR(I267="",Z267=""),"",IF(ABS(I267-Z267)&lt;=0.01,"OK","DIFF"))</f>
        <v/>
      </c>
    </row>
    <row r="268">
      <c r="A268" t="str">
        <v>B34</v>
      </c>
      <c r="B268" t="str">
        <v>Targeted</v>
      </c>
      <c r="C268">
        <v>7</v>
      </c>
      <c r="D268" t="str">
        <v>PDF</v>
      </c>
      <c r="E268" t="str">
        <v>FRT BUMPER S/RETAINER LH</v>
      </c>
      <c r="F268">
        <v>1</v>
      </c>
      <c r="G268">
        <v>75</v>
      </c>
      <c r="H268" t="str">
        <v/>
      </c>
      <c r="I268" t="str">
        <v/>
      </c>
      <c r="J268" t="str">
        <v/>
      </c>
      <c r="K268" t="str">
        <v/>
      </c>
      <c r="L268" t="str">
        <v/>
      </c>
      <c r="M268" t="str">
        <v/>
      </c>
      <c r="N268" t="str">
        <f>IF(H268="","",IF(UPPER(SUBSTITUTE(SUBSTITUTE(SUBSTITUTE(SUBSTITUTE(H268," ",""),"-",""),".",""),"/",""))=UPPER(SUBSTITUTE(SUBSTITUTE(SUBSTITUTE(SUBSTITUTE(T268," ",""),"-",""),".",""),"/","")),"OK","DIFF"))</f>
        <v/>
      </c>
      <c r="O268" t="str">
        <f>IF(I268="","",IF(ABS(I268-U268)&lt;=0.01,"OK","DIFF"))</f>
        <v/>
      </c>
      <c r="P268" t="str">
        <f>IF(OR(N268="DIFF",O268="DIFF"),"YES",IF(AND(N268="OK",O268="OK"),"NO",""))</f>
        <v/>
      </c>
      <c r="Q268" t="str">
        <v/>
      </c>
      <c r="R268" t="str">
        <v>PN differs by one look-alike char</v>
      </c>
      <c r="S268" t="str">
        <v>yes</v>
      </c>
      <c r="T268" t="str">
        <v>T52116-26210/170</v>
      </c>
      <c r="U268">
        <v>75</v>
      </c>
      <c r="V268" t="str">
        <v/>
      </c>
      <c r="W268" t="str">
        <v/>
      </c>
      <c r="X268" t="str">
        <v/>
      </c>
      <c r="Y268" t="str">
        <v>T52116-26210/170</v>
      </c>
      <c r="Z268">
        <v>75</v>
      </c>
      <c r="AA268" t="str">
        <v>high</v>
      </c>
      <c r="AC268" t="str">
        <v>AGREE</v>
      </c>
      <c r="AD268" t="str">
        <f>IF(OR(H268="",Y268=""),"",IF(UPPER(SUBSTITUTE(SUBSTITUTE(SUBSTITUTE(SUBSTITUTE(H268," ",""),"-",""),".",""),"/",""))=UPPER(SUBSTITUTE(SUBSTITUTE(SUBSTITUTE(SUBSTITUTE(Y268," ",""),"-",""),".",""),"/","")),"OK","DIFF"))</f>
        <v/>
      </c>
      <c r="AE268" t="str">
        <f>IF(OR(I268="",Z268=""),"",IF(ABS(I268-Z268)&lt;=0.01,"OK","DIFF"))</f>
        <v/>
      </c>
    </row>
    <row r="269">
      <c r="A269" t="str">
        <v>B34</v>
      </c>
      <c r="B269" t="str">
        <v>Targeted</v>
      </c>
      <c r="C269">
        <v>8</v>
      </c>
      <c r="D269" t="str">
        <v>PDF</v>
      </c>
      <c r="E269" t="str">
        <v>FRT BUMPER REINE</v>
      </c>
      <c r="F269">
        <v>1</v>
      </c>
      <c r="G269">
        <v>170</v>
      </c>
      <c r="H269" t="str">
        <v/>
      </c>
      <c r="I269" t="str">
        <v/>
      </c>
      <c r="J269" t="str">
        <v/>
      </c>
      <c r="K269" t="str">
        <v/>
      </c>
      <c r="L269" t="str">
        <v/>
      </c>
      <c r="M269" t="str">
        <v/>
      </c>
      <c r="N269" t="str">
        <f>IF(H269="","",IF(UPPER(SUBSTITUTE(SUBSTITUTE(SUBSTITUTE(SUBSTITUTE(H269," ",""),"-",""),".",""),"/",""))=UPPER(SUBSTITUTE(SUBSTITUTE(SUBSTITUTE(SUBSTITUTE(T269," ",""),"-",""),".",""),"/","")),"OK","DIFF"))</f>
        <v/>
      </c>
      <c r="O269" t="str">
        <f>IF(I269="","",IF(ABS(I269-U269)&lt;=0.01,"OK","DIFF"))</f>
        <v/>
      </c>
      <c r="P269" t="str">
        <f>IF(OR(N269="DIFF",O269="DIFF"),"YES",IF(AND(N269="OK",O269="OK"),"NO",""))</f>
        <v/>
      </c>
      <c r="Q269" t="str">
        <v/>
      </c>
      <c r="R269" t="str">
        <v/>
      </c>
      <c r="S269" t="str">
        <v/>
      </c>
      <c r="T269" t="str">
        <v>T52131-26020/1</v>
      </c>
      <c r="U269">
        <v>170</v>
      </c>
      <c r="V269" t="str">
        <v/>
      </c>
      <c r="W269" t="str">
        <v/>
      </c>
      <c r="X269" t="str">
        <v/>
      </c>
      <c r="Y269" t="str">
        <v>T52131-26020/1</v>
      </c>
      <c r="Z269">
        <v>170</v>
      </c>
      <c r="AA269" t="str">
        <v>medium</v>
      </c>
      <c r="AB269" t="str">
        <v>Whole row has a handwritten strike-through line across it, obscuring characters, but it is still included in the printed sub-total of 1,940.00. Reviewer should confirm whether this item was actually supplied.</v>
      </c>
      <c r="AC269" t="str">
        <v>AGREE</v>
      </c>
      <c r="AD269" t="str">
        <f>IF(OR(H269="",Y269=""),"",IF(UPPER(SUBSTITUTE(SUBSTITUTE(SUBSTITUTE(SUBSTITUTE(H269," ",""),"-",""),".",""),"/",""))=UPPER(SUBSTITUTE(SUBSTITUTE(SUBSTITUTE(SUBSTITUTE(Y269," ",""),"-",""),".",""),"/","")),"OK","DIFF"))</f>
        <v/>
      </c>
      <c r="AE269" t="str">
        <f>IF(OR(I269="",Z269=""),"",IF(ABS(I269-Z269)&lt;=0.01,"OK","DIFF"))</f>
        <v/>
      </c>
    </row>
    <row r="270">
      <c r="A270" t="str">
        <v>B34</v>
      </c>
      <c r="B270" t="str">
        <v>Targeted</v>
      </c>
      <c r="C270">
        <v>9</v>
      </c>
      <c r="D270" t="str">
        <v>PDF</v>
      </c>
      <c r="E270" t="str">
        <v>REINFORCE, FRT CROSS TO FRT PANEL MEMBER, RH</v>
      </c>
      <c r="F270">
        <v>1</v>
      </c>
      <c r="G270">
        <v>60</v>
      </c>
      <c r="H270" t="str">
        <v/>
      </c>
      <c r="I270" t="str">
        <v/>
      </c>
      <c r="J270" t="str">
        <v/>
      </c>
      <c r="K270" t="str">
        <v/>
      </c>
      <c r="L270" t="str">
        <v/>
      </c>
      <c r="M270" t="str">
        <v/>
      </c>
      <c r="N270" t="str">
        <f>IF(H270="","",IF(UPPER(SUBSTITUTE(SUBSTITUTE(SUBSTITUTE(SUBSTITUTE(H270," ",""),"-",""),".",""),"/",""))=UPPER(SUBSTITUTE(SUBSTITUTE(SUBSTITUTE(SUBSTITUTE(T270," ",""),"-",""),".",""),"/","")),"OK","DIFF"))</f>
        <v/>
      </c>
      <c r="O270" t="str">
        <f>IF(I270="","",IF(ABS(I270-U270)&lt;=0.01,"OK","DIFF"))</f>
        <v/>
      </c>
      <c r="P270" t="str">
        <f>IF(OR(N270="DIFF",O270="DIFF"),"YES",IF(AND(N270="OK",O270="OK"),"NO",""))</f>
        <v/>
      </c>
      <c r="Q270" t="str">
        <v/>
      </c>
      <c r="R270" t="str">
        <v/>
      </c>
      <c r="S270" t="str">
        <v>yes</v>
      </c>
      <c r="T270" t="str">
        <v>T58127-26050</v>
      </c>
      <c r="U270">
        <v>60</v>
      </c>
      <c r="V270" t="str">
        <v/>
      </c>
      <c r="W270" t="str">
        <v/>
      </c>
      <c r="X270" t="str">
        <v/>
      </c>
      <c r="Y270" t="str">
        <v>T58127-26050</v>
      </c>
      <c r="Z270">
        <v>60</v>
      </c>
      <c r="AA270" t="str">
        <v>high</v>
      </c>
      <c r="AC270" t="str">
        <v>AGREE</v>
      </c>
      <c r="AD270" t="str">
        <f>IF(OR(H270="",Y270=""),"",IF(UPPER(SUBSTITUTE(SUBSTITUTE(SUBSTITUTE(SUBSTITUTE(H270," ",""),"-",""),".",""),"/",""))=UPPER(SUBSTITUTE(SUBSTITUTE(SUBSTITUTE(SUBSTITUTE(Y270," ",""),"-",""),".",""),"/","")),"OK","DIFF"))</f>
        <v/>
      </c>
      <c r="AE270" t="str">
        <f>IF(OR(I270="",Z270=""),"",IF(ABS(I270-Z270)&lt;=0.01,"OK","DIFF"))</f>
        <v/>
      </c>
    </row>
    <row r="271">
      <c r="A271" t="str">
        <v>B34</v>
      </c>
      <c r="B271" t="str">
        <v>Targeted</v>
      </c>
      <c r="C271">
        <v>10</v>
      </c>
      <c r="D271" t="str">
        <v>PDF</v>
      </c>
      <c r="E271" t="str">
        <v>REINFORCE, FRT CROSS TO FRT PANEL MEMBER, LH</v>
      </c>
      <c r="F271">
        <v>1</v>
      </c>
      <c r="G271">
        <v>60</v>
      </c>
      <c r="H271" t="str">
        <v/>
      </c>
      <c r="I271" t="str">
        <v/>
      </c>
      <c r="J271" t="str">
        <v/>
      </c>
      <c r="K271" t="str">
        <v/>
      </c>
      <c r="L271" t="str">
        <v/>
      </c>
      <c r="M271" t="str">
        <v/>
      </c>
      <c r="N271" t="str">
        <f>IF(H271="","",IF(UPPER(SUBSTITUTE(SUBSTITUTE(SUBSTITUTE(SUBSTITUTE(H271," ",""),"-",""),".",""),"/",""))=UPPER(SUBSTITUTE(SUBSTITUTE(SUBSTITUTE(SUBSTITUTE(T271," ",""),"-",""),".",""),"/","")),"OK","DIFF"))</f>
        <v/>
      </c>
      <c r="O271" t="str">
        <f>IF(I271="","",IF(ABS(I271-U271)&lt;=0.01,"OK","DIFF"))</f>
        <v/>
      </c>
      <c r="P271" t="str">
        <f>IF(OR(N271="DIFF",O271="DIFF"),"YES",IF(AND(N271="OK",O271="OK"),"NO",""))</f>
        <v/>
      </c>
      <c r="Q271" t="str">
        <v/>
      </c>
      <c r="R271" t="str">
        <v/>
      </c>
      <c r="S271" t="str">
        <v>yes</v>
      </c>
      <c r="T271" t="str">
        <v>T53036-26020/10</v>
      </c>
      <c r="U271">
        <v>60</v>
      </c>
      <c r="V271" t="str">
        <v/>
      </c>
      <c r="W271" t="str">
        <v/>
      </c>
      <c r="X271" t="str">
        <v/>
      </c>
      <c r="Y271" t="str">
        <v>T53036-26020/10</v>
      </c>
      <c r="Z271">
        <v>60</v>
      </c>
      <c r="AA271" t="str">
        <v>high</v>
      </c>
      <c r="AC271" t="str">
        <v>AGREE</v>
      </c>
      <c r="AD271" t="str">
        <f>IF(OR(H271="",Y271=""),"",IF(UPPER(SUBSTITUTE(SUBSTITUTE(SUBSTITUTE(SUBSTITUTE(H271," ",""),"-",""),".",""),"/",""))=UPPER(SUBSTITUTE(SUBSTITUTE(SUBSTITUTE(SUBSTITUTE(Y271," ",""),"-",""),".",""),"/","")),"OK","DIFF"))</f>
        <v/>
      </c>
      <c r="AE271" t="str">
        <f>IF(OR(I271="",Z271=""),"",IF(ABS(I271-Z271)&lt;=0.01,"OK","DIFF"))</f>
        <v/>
      </c>
    </row>
    <row r="272">
      <c r="A272" t="str">
        <v>B34</v>
      </c>
      <c r="B272" t="str">
        <v>Targeted</v>
      </c>
      <c r="C272">
        <v>11</v>
      </c>
      <c r="D272" t="str">
        <v>PDF</v>
      </c>
      <c r="E272" t="str">
        <v>FRT DASH PANEL REINFORCEMENT</v>
      </c>
      <c r="F272">
        <v>1</v>
      </c>
      <c r="G272">
        <v>190</v>
      </c>
      <c r="H272" t="str">
        <v/>
      </c>
      <c r="I272" t="str">
        <v/>
      </c>
      <c r="J272" t="str">
        <v/>
      </c>
      <c r="K272" t="str">
        <v/>
      </c>
      <c r="L272" t="str">
        <v/>
      </c>
      <c r="M272" t="str">
        <v/>
      </c>
      <c r="N272" t="str">
        <f>IF(H272="","",IF(UPPER(SUBSTITUTE(SUBSTITUTE(SUBSTITUTE(SUBSTITUTE(H272," ",""),"-",""),".",""),"/",""))=UPPER(SUBSTITUTE(SUBSTITUTE(SUBSTITUTE(SUBSTITUTE(T272," ",""),"-",""),".",""),"/","")),"OK","DIFF"))</f>
        <v/>
      </c>
      <c r="O272" t="str">
        <f>IF(I272="","",IF(ABS(I272-U272)&lt;=0.01,"OK","DIFF"))</f>
        <v/>
      </c>
      <c r="P272" t="str">
        <f>IF(OR(N272="DIFF",O272="DIFF"),"YES",IF(AND(N272="OK",O272="OK"),"NO",""))</f>
        <v/>
      </c>
      <c r="Q272" t="str">
        <v/>
      </c>
      <c r="R272" t="str">
        <v/>
      </c>
      <c r="S272" t="str">
        <v/>
      </c>
      <c r="T272" t="str">
        <v>T57109-26021</v>
      </c>
      <c r="U272">
        <v>190</v>
      </c>
      <c r="V272" t="str">
        <v/>
      </c>
      <c r="W272" t="str">
        <v/>
      </c>
      <c r="X272" t="str">
        <v/>
      </c>
      <c r="Y272" t="str">
        <v>T57109-26021</v>
      </c>
      <c r="Z272">
        <v>190</v>
      </c>
      <c r="AA272" t="str">
        <v>high</v>
      </c>
      <c r="AC272" t="str">
        <v>AGREE</v>
      </c>
      <c r="AD272" t="str">
        <f>IF(OR(H272="",Y272=""),"",IF(UPPER(SUBSTITUTE(SUBSTITUTE(SUBSTITUTE(SUBSTITUTE(H272," ",""),"-",""),".",""),"/",""))=UPPER(SUBSTITUTE(SUBSTITUTE(SUBSTITUTE(SUBSTITUTE(Y272," ",""),"-",""),".",""),"/","")),"OK","DIFF"))</f>
        <v/>
      </c>
      <c r="AE272" t="str">
        <f>IF(OR(I272="",Z272=""),"",IF(ABS(I272-Z272)&lt;=0.01,"OK","DIFF"))</f>
        <v/>
      </c>
    </row>
    <row r="273">
      <c r="A273" t="str">
        <v>B34</v>
      </c>
      <c r="B273" t="str">
        <v>Targeted</v>
      </c>
      <c r="C273">
        <v>12</v>
      </c>
      <c r="D273" t="str">
        <v>PDF</v>
      </c>
      <c r="E273" t="str">
        <v>FRT FENDER LH</v>
      </c>
      <c r="F273">
        <v>1</v>
      </c>
      <c r="G273">
        <v>90</v>
      </c>
      <c r="H273" t="str">
        <v/>
      </c>
      <c r="I273" t="str">
        <v/>
      </c>
      <c r="J273" t="str">
        <v/>
      </c>
      <c r="K273" t="str">
        <v/>
      </c>
      <c r="L273" t="str">
        <v/>
      </c>
      <c r="M273" t="str">
        <v/>
      </c>
      <c r="N273" t="str">
        <f>IF(H273="","",IF(UPPER(SUBSTITUTE(SUBSTITUTE(SUBSTITUTE(SUBSTITUTE(H273," ",""),"-",""),".",""),"/",""))=UPPER(SUBSTITUTE(SUBSTITUTE(SUBSTITUTE(SUBSTITUTE(T273," ",""),"-",""),".",""),"/","")),"OK","DIFF"))</f>
        <v/>
      </c>
      <c r="O273" t="str">
        <f>IF(I273="","",IF(ABS(I273-U273)&lt;=0.01,"OK","DIFF"))</f>
        <v/>
      </c>
      <c r="P273" t="str">
        <f>IF(OR(N273="DIFF",O273="DIFF"),"YES",IF(AND(N273="OK",O273="OK"),"NO",""))</f>
        <v/>
      </c>
      <c r="Q273" t="str">
        <v/>
      </c>
      <c r="R273" t="str">
        <v/>
      </c>
      <c r="S273" t="str">
        <v>yes</v>
      </c>
      <c r="T273" t="str">
        <v>T53802-26021</v>
      </c>
      <c r="U273">
        <v>90</v>
      </c>
      <c r="V273" t="str">
        <v/>
      </c>
      <c r="W273" t="str">
        <v/>
      </c>
      <c r="X273" t="str">
        <v/>
      </c>
      <c r="Y273" t="str">
        <v>T53802-26021</v>
      </c>
      <c r="Z273">
        <v>90</v>
      </c>
      <c r="AA273" t="str">
        <v>high</v>
      </c>
      <c r="AB273" t="str">
        <v>Description 'FRT FENDER LH' has a handwritten strike-through, but the amount is still included in the printed sub-total.</v>
      </c>
      <c r="AC273" t="str">
        <v>AGREE</v>
      </c>
      <c r="AD273" t="str">
        <f>IF(OR(H273="",Y273=""),"",IF(UPPER(SUBSTITUTE(SUBSTITUTE(SUBSTITUTE(SUBSTITUTE(H273," ",""),"-",""),".",""),"/",""))=UPPER(SUBSTITUTE(SUBSTITUTE(SUBSTITUTE(SUBSTITUTE(Y273," ",""),"-",""),".",""),"/","")),"OK","DIFF"))</f>
        <v/>
      </c>
      <c r="AE273" t="str">
        <f>IF(OR(I273="",Z273=""),"",IF(ABS(I273-Z273)&lt;=0.01,"OK","DIFF"))</f>
        <v/>
      </c>
    </row>
    <row r="274">
      <c r="A274" t="str">
        <v>B34</v>
      </c>
      <c r="B274" t="str">
        <v>Targeted</v>
      </c>
      <c r="C274">
        <v>13</v>
      </c>
      <c r="D274" t="str">
        <v>PDF</v>
      </c>
      <c r="E274" t="str">
        <v>SUPPORT PANEL 11"</v>
      </c>
      <c r="F274">
        <v>1</v>
      </c>
      <c r="G274">
        <v>190</v>
      </c>
      <c r="H274" t="str">
        <v/>
      </c>
      <c r="I274" t="str">
        <v/>
      </c>
      <c r="J274" t="str">
        <v/>
      </c>
      <c r="K274" t="str">
        <v/>
      </c>
      <c r="L274" t="str">
        <v/>
      </c>
      <c r="M274" t="str">
        <v/>
      </c>
      <c r="N274" t="str">
        <f>IF(H274="","",IF(UPPER(SUBSTITUTE(SUBSTITUTE(SUBSTITUTE(SUBSTITUTE(H274," ",""),"-",""),".",""),"/",""))=UPPER(SUBSTITUTE(SUBSTITUTE(SUBSTITUTE(SUBSTITUTE(T274," ",""),"-",""),".",""),"/","")),"OK","DIFF"))</f>
        <v/>
      </c>
      <c r="O274" t="str">
        <f>IF(I274="","",IF(ABS(I274-U274)&lt;=0.01,"OK","DIFF"))</f>
        <v/>
      </c>
      <c r="P274" t="str">
        <f>IF(OR(N274="DIFF",O274="DIFF"),"YES",IF(AND(N274="OK",O274="OK"),"NO",""))</f>
        <v/>
      </c>
      <c r="Q274" t="str">
        <v/>
      </c>
      <c r="R274" t="str">
        <v/>
      </c>
      <c r="S274" t="str">
        <v>yes</v>
      </c>
      <c r="T274" t="str">
        <v>T53201-26082</v>
      </c>
      <c r="U274">
        <v>190</v>
      </c>
      <c r="V274" t="str">
        <v/>
      </c>
      <c r="W274" t="str">
        <v/>
      </c>
      <c r="X274" t="str">
        <v/>
      </c>
      <c r="Y274" t="str">
        <v>T53201-26082</v>
      </c>
      <c r="Z274">
        <v>190</v>
      </c>
      <c r="AA274" t="str">
        <v>high</v>
      </c>
      <c r="AC274" t="str">
        <v>AGREE</v>
      </c>
      <c r="AD274" t="str">
        <f>IF(OR(H274="",Y274=""),"",IF(UPPER(SUBSTITUTE(SUBSTITUTE(SUBSTITUTE(SUBSTITUTE(H274," ",""),"-",""),".",""),"/",""))=UPPER(SUBSTITUTE(SUBSTITUTE(SUBSTITUTE(SUBSTITUTE(Y274," ",""),"-",""),".",""),"/","")),"OK","DIFF"))</f>
        <v/>
      </c>
      <c r="AE274" t="str">
        <f>IF(OR(I274="",Z274=""),"",IF(ABS(I274-Z274)&lt;=0.01,"OK","DIFF"))</f>
        <v/>
      </c>
    </row>
    <row r="275">
      <c r="A275" t="str">
        <v>B34</v>
      </c>
      <c r="B275" t="str">
        <v>Targeted</v>
      </c>
      <c r="C275">
        <v>14</v>
      </c>
      <c r="D275" t="str">
        <v>PDF</v>
      </c>
      <c r="E275" t="str">
        <v>BRACE PANEL</v>
      </c>
      <c r="F275">
        <v>1</v>
      </c>
      <c r="G275">
        <v>45</v>
      </c>
      <c r="H275" t="str">
        <v/>
      </c>
      <c r="I275" t="str">
        <v/>
      </c>
      <c r="J275" t="str">
        <v/>
      </c>
      <c r="K275" t="str">
        <v/>
      </c>
      <c r="L275" t="str">
        <v/>
      </c>
      <c r="M275" t="str">
        <v/>
      </c>
      <c r="N275" t="str">
        <f>IF(H275="","",IF(UPPER(SUBSTITUTE(SUBSTITUTE(SUBSTITUTE(SUBSTITUTE(H275," ",""),"-",""),".",""),"/",""))=UPPER(SUBSTITUTE(SUBSTITUTE(SUBSTITUTE(SUBSTITUTE(T275," ",""),"-",""),".",""),"/","")),"OK","DIFF"))</f>
        <v/>
      </c>
      <c r="O275" t="str">
        <f>IF(I275="","",IF(ABS(I275-U275)&lt;=0.01,"OK","DIFF"))</f>
        <v/>
      </c>
      <c r="P275" t="str">
        <f>IF(OR(N275="DIFF",O275="DIFF"),"YES",IF(AND(N275="OK",O275="OK"),"NO",""))</f>
        <v/>
      </c>
      <c r="Q275" t="str">
        <v/>
      </c>
      <c r="R275" t="str">
        <v/>
      </c>
      <c r="S275" t="str">
        <v>yes</v>
      </c>
      <c r="T275" t="str">
        <v>T53209-26130/00</v>
      </c>
      <c r="U275">
        <v>45</v>
      </c>
      <c r="V275" t="str">
        <v/>
      </c>
      <c r="W275" t="str">
        <v/>
      </c>
      <c r="X275" t="str">
        <v/>
      </c>
      <c r="Y275" t="str">
        <v>T53209-26130/00</v>
      </c>
      <c r="Z275">
        <v>45</v>
      </c>
      <c r="AA275" t="str">
        <v>high</v>
      </c>
      <c r="AC275" t="str">
        <v>AGREE</v>
      </c>
      <c r="AD275" t="str">
        <f>IF(OR(H275="",Y275=""),"",IF(UPPER(SUBSTITUTE(SUBSTITUTE(SUBSTITUTE(SUBSTITUTE(H275," ",""),"-",""),".",""),"/",""))=UPPER(SUBSTITUTE(SUBSTITUTE(SUBSTITUTE(SUBSTITUTE(Y275," ",""),"-",""),".",""),"/","")),"OK","DIFF"))</f>
        <v/>
      </c>
      <c r="AE275" t="str">
        <f>IF(OR(I275="",Z275=""),"",IF(ABS(I275-Z275)&lt;=0.01,"OK","DIFF"))</f>
        <v/>
      </c>
    </row>
    <row r="276">
      <c r="A276" t="str">
        <v>B34</v>
      </c>
      <c r="B276" t="str">
        <v>Targeted</v>
      </c>
      <c r="C276">
        <v>15</v>
      </c>
      <c r="D276" t="str">
        <v>PDF</v>
      </c>
      <c r="E276" t="str">
        <v>RAD FAN COWLING 10"</v>
      </c>
      <c r="F276">
        <v>1</v>
      </c>
      <c r="G276">
        <v>150</v>
      </c>
      <c r="H276" t="str">
        <v/>
      </c>
      <c r="I276" t="str">
        <v/>
      </c>
      <c r="J276" t="str">
        <v/>
      </c>
      <c r="K276" t="str">
        <v/>
      </c>
      <c r="L276" t="str">
        <v/>
      </c>
      <c r="M276" t="str">
        <v/>
      </c>
      <c r="N276" t="str">
        <f>IF(H276="","",IF(UPPER(SUBSTITUTE(SUBSTITUTE(SUBSTITUTE(SUBSTITUTE(H276," ",""),"-",""),".",""),"/",""))=UPPER(SUBSTITUTE(SUBSTITUTE(SUBSTITUTE(SUBSTITUTE(T276," ",""),"-",""),".",""),"/","")),"OK","DIFF"))</f>
        <v/>
      </c>
      <c r="O276" t="str">
        <f>IF(I276="","",IF(ABS(I276-U276)&lt;=0.01,"OK","DIFF"))</f>
        <v/>
      </c>
      <c r="P276" t="str">
        <f>IF(OR(N276="DIFF",O276="DIFF"),"YES",IF(AND(N276="OK",O276="OK"),"NO",""))</f>
        <v/>
      </c>
      <c r="Q276" t="str">
        <v/>
      </c>
      <c r="R276" t="str">
        <v/>
      </c>
      <c r="S276" t="str">
        <v/>
      </c>
      <c r="T276" t="str">
        <v>16711-30082</v>
      </c>
      <c r="U276">
        <v>150</v>
      </c>
      <c r="V276" t="str">
        <v/>
      </c>
      <c r="W276" t="str">
        <v/>
      </c>
      <c r="X276" t="str">
        <v/>
      </c>
      <c r="Y276" t="str">
        <v>T16711-30082</v>
      </c>
      <c r="Z276">
        <v>150</v>
      </c>
      <c r="AA276" t="str">
        <v>medium</v>
      </c>
      <c r="AB276" t="str">
        <v>A handwritten tick mark overlaps the first character. It reads like 'I6711' and is taken as 'T' to be consistent with the other T-prefixed stock IDs. Verify.</v>
      </c>
      <c r="AC276" t="str">
        <v>PN DIFFERS</v>
      </c>
      <c r="AD276" t="str">
        <f>IF(OR(H276="",Y276=""),"",IF(UPPER(SUBSTITUTE(SUBSTITUTE(SUBSTITUTE(SUBSTITUTE(H276," ",""),"-",""),".",""),"/",""))=UPPER(SUBSTITUTE(SUBSTITUTE(SUBSTITUTE(SUBSTITUTE(Y276," ",""),"-",""),".",""),"/","")),"OK","DIFF"))</f>
        <v/>
      </c>
      <c r="AE276" t="str">
        <f>IF(OR(I276="",Z276=""),"",IF(ABS(I276-Z276)&lt;=0.01,"OK","DIFF"))</f>
        <v/>
      </c>
    </row>
    <row r="277">
      <c r="A277" t="str">
        <v>B34</v>
      </c>
      <c r="B277" t="str">
        <v>Targeted</v>
      </c>
      <c r="C277">
        <v>16</v>
      </c>
      <c r="D277" t="str">
        <v>PDF</v>
      </c>
      <c r="E277" t="str">
        <v>FAN COWLING NO.2</v>
      </c>
      <c r="F277">
        <v>1</v>
      </c>
      <c r="G277">
        <v>150</v>
      </c>
      <c r="H277" t="str">
        <v/>
      </c>
      <c r="I277" t="str">
        <v/>
      </c>
      <c r="J277" t="str">
        <v/>
      </c>
      <c r="K277" t="str">
        <v/>
      </c>
      <c r="L277" t="str">
        <v/>
      </c>
      <c r="M277" t="str">
        <v/>
      </c>
      <c r="N277" t="str">
        <f>IF(H277="","",IF(UPPER(SUBSTITUTE(SUBSTITUTE(SUBSTITUTE(SUBSTITUTE(H277," ",""),"-",""),".",""),"/",""))=UPPER(SUBSTITUTE(SUBSTITUTE(SUBSTITUTE(SUBSTITUTE(T277," ",""),"-",""),".",""),"/","")),"OK","DIFF"))</f>
        <v/>
      </c>
      <c r="O277" t="str">
        <f>IF(I277="","",IF(ABS(I277-U277)&lt;=0.01,"OK","DIFF"))</f>
        <v/>
      </c>
      <c r="P277" t="str">
        <f>IF(OR(N277="DIFF",O277="DIFF"),"YES",IF(AND(N277="OK",O277="OK"),"NO",""))</f>
        <v/>
      </c>
      <c r="Q277" t="str">
        <v/>
      </c>
      <c r="R277" t="str">
        <v/>
      </c>
      <c r="S277" t="str">
        <v/>
      </c>
      <c r="T277" t="str">
        <v>T16712-75122</v>
      </c>
      <c r="U277">
        <v>150</v>
      </c>
      <c r="V277" t="str">
        <v/>
      </c>
      <c r="W277" t="str">
        <v/>
      </c>
      <c r="X277" t="str">
        <v/>
      </c>
      <c r="Y277" t="str">
        <v>T16712-75122</v>
      </c>
      <c r="Z277">
        <v>150</v>
      </c>
      <c r="AA277" t="str">
        <v>high</v>
      </c>
      <c r="AC277" t="str">
        <v>AGREE</v>
      </c>
      <c r="AD277" t="str">
        <f>IF(OR(H277="",Y277=""),"",IF(UPPER(SUBSTITUTE(SUBSTITUTE(SUBSTITUTE(SUBSTITUTE(H277," ",""),"-",""),".",""),"/",""))=UPPER(SUBSTITUTE(SUBSTITUTE(SUBSTITUTE(SUBSTITUTE(Y277," ",""),"-",""),".",""),"/","")),"OK","DIFF"))</f>
        <v/>
      </c>
      <c r="AE277" t="str">
        <f>IF(OR(I277="",Z277=""),"",IF(ABS(I277-Z277)&lt;=0.01,"OK","DIFF"))</f>
        <v/>
      </c>
    </row>
    <row r="278">
      <c r="A278" t="str">
        <v>B34</v>
      </c>
      <c r="B278" t="str">
        <v>Targeted</v>
      </c>
      <c r="C278">
        <v>17</v>
      </c>
      <c r="D278" t="str">
        <v>PDF</v>
      </c>
      <c r="E278" t="str">
        <v>AIR INLET DUCT NO.1</v>
      </c>
      <c r="F278">
        <v>1</v>
      </c>
      <c r="G278">
        <v>75</v>
      </c>
      <c r="H278" t="str">
        <v/>
      </c>
      <c r="I278" t="str">
        <v/>
      </c>
      <c r="J278" t="str">
        <v/>
      </c>
      <c r="K278" t="str">
        <v/>
      </c>
      <c r="L278" t="str">
        <v/>
      </c>
      <c r="M278" t="str">
        <v/>
      </c>
      <c r="N278" t="str">
        <f>IF(H278="","",IF(UPPER(SUBSTITUTE(SUBSTITUTE(SUBSTITUTE(SUBSTITUTE(H278," ",""),"-",""),".",""),"/",""))=UPPER(SUBSTITUTE(SUBSTITUTE(SUBSTITUTE(SUBSTITUTE(T278," ",""),"-",""),".",""),"/","")),"OK","DIFF"))</f>
        <v/>
      </c>
      <c r="O278" t="str">
        <f>IF(I278="","",IF(ABS(I278-U278)&lt;=0.01,"OK","DIFF"))</f>
        <v/>
      </c>
      <c r="P278" t="str">
        <f>IF(OR(N278="DIFF",O278="DIFF"),"YES",IF(AND(N278="OK",O278="OK"),"NO",""))</f>
        <v/>
      </c>
      <c r="Q278" t="str">
        <v/>
      </c>
      <c r="R278" t="str">
        <v/>
      </c>
      <c r="S278" t="str">
        <v/>
      </c>
      <c r="T278" t="str">
        <v>T17311-30050</v>
      </c>
      <c r="U278">
        <v>75</v>
      </c>
      <c r="V278" t="str">
        <v/>
      </c>
      <c r="W278" t="str">
        <v/>
      </c>
      <c r="X278" t="str">
        <v/>
      </c>
      <c r="Y278" t="str">
        <v>T17311-30050</v>
      </c>
      <c r="Z278">
        <v>75</v>
      </c>
      <c r="AA278" t="str">
        <v>high</v>
      </c>
      <c r="AC278" t="str">
        <v>AGREE</v>
      </c>
      <c r="AD278" t="str">
        <f>IF(OR(H278="",Y278=""),"",IF(UPPER(SUBSTITUTE(SUBSTITUTE(SUBSTITUTE(SUBSTITUTE(H278," ",""),"-",""),".",""),"/",""))=UPPER(SUBSTITUTE(SUBSTITUTE(SUBSTITUTE(SUBSTITUTE(Y278," ",""),"-",""),".",""),"/","")),"OK","DIFF"))</f>
        <v/>
      </c>
      <c r="AE278" t="str">
        <f>IF(OR(I278="",Z278=""),"",IF(ABS(I278-Z278)&lt;=0.01,"OK","DIFF"))</f>
        <v/>
      </c>
    </row>
    <row r="279">
      <c r="A279" t="str">
        <v>B34</v>
      </c>
      <c r="B279" t="str">
        <v>Targeted</v>
      </c>
      <c r="C279">
        <v>18</v>
      </c>
      <c r="D279" t="str">
        <v>PDF</v>
      </c>
      <c r="E279" t="str">
        <v>AIR INLET DUCT NO.2</v>
      </c>
      <c r="F279">
        <v>1</v>
      </c>
      <c r="G279">
        <v>75</v>
      </c>
      <c r="H279" t="str">
        <v/>
      </c>
      <c r="I279" t="str">
        <v/>
      </c>
      <c r="J279" t="str">
        <v/>
      </c>
      <c r="K279" t="str">
        <v/>
      </c>
      <c r="L279" t="str">
        <v/>
      </c>
      <c r="M279" t="str">
        <v/>
      </c>
      <c r="N279" t="str">
        <f>IF(H279="","",IF(UPPER(SUBSTITUTE(SUBSTITUTE(SUBSTITUTE(SUBSTITUTE(H279," ",""),"-",""),".",""),"/",""))=UPPER(SUBSTITUTE(SUBSTITUTE(SUBSTITUTE(SUBSTITUTE(T279," ",""),"-",""),".",""),"/","")),"OK","DIFF"))</f>
        <v/>
      </c>
      <c r="O279" t="str">
        <f>IF(I279="","",IF(ABS(I279-U279)&lt;=0.01,"OK","DIFF"))</f>
        <v/>
      </c>
      <c r="P279" t="str">
        <f>IF(OR(N279="DIFF",O279="DIFF"),"YES",IF(AND(N279="OK",O279="OK"),"NO",""))</f>
        <v/>
      </c>
      <c r="Q279" t="str">
        <v/>
      </c>
      <c r="R279" t="str">
        <v/>
      </c>
      <c r="S279" t="str">
        <v/>
      </c>
      <c r="T279" t="str">
        <v>T17312-30021</v>
      </c>
      <c r="U279">
        <v>75</v>
      </c>
      <c r="V279" t="str">
        <v/>
      </c>
      <c r="W279" t="str">
        <v/>
      </c>
      <c r="X279" t="str">
        <v/>
      </c>
      <c r="Y279" t="str">
        <v>T17312-30021</v>
      </c>
      <c r="Z279">
        <v>75</v>
      </c>
      <c r="AA279" t="str">
        <v>high</v>
      </c>
      <c r="AC279" t="str">
        <v>AGREE</v>
      </c>
      <c r="AD279" t="str">
        <f>IF(OR(H279="",Y279=""),"",IF(UPPER(SUBSTITUTE(SUBSTITUTE(SUBSTITUTE(SUBSTITUTE(H279," ",""),"-",""),".",""),"/",""))=UPPER(SUBSTITUTE(SUBSTITUTE(SUBSTITUTE(SUBSTITUTE(Y279," ",""),"-",""),".",""),"/","")),"OK","DIFF"))</f>
        <v/>
      </c>
      <c r="AE279" t="str">
        <f>IF(OR(I279="",Z279=""),"",IF(ABS(I279-Z279)&lt;=0.01,"OK","DIFF"))</f>
        <v/>
      </c>
    </row>
    <row r="280">
      <c r="A280" t="str">
        <v>B34</v>
      </c>
      <c r="B280" t="str">
        <v>Targeted</v>
      </c>
      <c r="C280">
        <v>19</v>
      </c>
      <c r="D280" t="str">
        <v>PDF</v>
      </c>
      <c r="E280" t="str">
        <v>WIPER TANK</v>
      </c>
      <c r="F280">
        <v>1</v>
      </c>
      <c r="G280">
        <v>40</v>
      </c>
      <c r="H280" t="str">
        <v/>
      </c>
      <c r="I280" t="str">
        <v/>
      </c>
      <c r="J280" t="str">
        <v/>
      </c>
      <c r="K280" t="str">
        <v/>
      </c>
      <c r="L280" t="str">
        <v/>
      </c>
      <c r="M280" t="str">
        <v/>
      </c>
      <c r="N280" t="str">
        <f>IF(H280="","",IF(UPPER(SUBSTITUTE(SUBSTITUTE(SUBSTITUTE(SUBSTITUTE(H280," ",""),"-",""),".",""),"/",""))=UPPER(SUBSTITUTE(SUBSTITUTE(SUBSTITUTE(SUBSTITUTE(T280," ",""),"-",""),".",""),"/","")),"OK","DIFF"))</f>
        <v/>
      </c>
      <c r="O280" t="str">
        <f>IF(I280="","",IF(ABS(I280-U280)&lt;=0.01,"OK","DIFF"))</f>
        <v/>
      </c>
      <c r="P280" t="str">
        <f>IF(OR(N280="DIFF",O280="DIFF"),"YES",IF(AND(N280="OK",O280="OK"),"NO",""))</f>
        <v/>
      </c>
      <c r="Q280" t="str">
        <v/>
      </c>
      <c r="R280" t="str">
        <v/>
      </c>
      <c r="S280" t="str">
        <v/>
      </c>
      <c r="T280" t="str">
        <v>85315-26100</v>
      </c>
      <c r="U280">
        <v>40</v>
      </c>
      <c r="V280" t="str">
        <v/>
      </c>
      <c r="W280" t="str">
        <v/>
      </c>
      <c r="X280" t="str">
        <v/>
      </c>
      <c r="Y280" t="str">
        <v>85315-26100</v>
      </c>
      <c r="Z280">
        <v>40</v>
      </c>
      <c r="AA280" t="str">
        <v>high</v>
      </c>
      <c r="AC280" t="str">
        <v>AGREE</v>
      </c>
      <c r="AD280" t="str">
        <f>IF(OR(H280="",Y280=""),"",IF(UPPER(SUBSTITUTE(SUBSTITUTE(SUBSTITUTE(SUBSTITUTE(H280," ",""),"-",""),".",""),"/",""))=UPPER(SUBSTITUTE(SUBSTITUTE(SUBSTITUTE(SUBSTITUTE(Y280," ",""),"-",""),".",""),"/","")),"OK","DIFF"))</f>
        <v/>
      </c>
      <c r="AE280" t="str">
        <f>IF(OR(I280="",Z280=""),"",IF(ABS(I280-Z280)&lt;=0.01,"OK","DIFF"))</f>
        <v/>
      </c>
    </row>
    <row r="281">
      <c r="A281" t="str">
        <v>B34</v>
      </c>
      <c r="B281" t="str">
        <v>Targeted</v>
      </c>
      <c r="C281">
        <v>20</v>
      </c>
      <c r="D281" t="str">
        <v>PDF</v>
      </c>
      <c r="E281" t="str">
        <v>RADIATOR SPARE TANK</v>
      </c>
      <c r="F281">
        <v>1</v>
      </c>
      <c r="G281">
        <v>160</v>
      </c>
      <c r="H281" t="str">
        <v/>
      </c>
      <c r="I281" t="str">
        <v/>
      </c>
      <c r="J281" t="str">
        <v/>
      </c>
      <c r="K281" t="str">
        <v/>
      </c>
      <c r="L281" t="str">
        <v/>
      </c>
      <c r="M281" t="str">
        <v/>
      </c>
      <c r="N281" t="str">
        <f>IF(H281="","",IF(UPPER(SUBSTITUTE(SUBSTITUTE(SUBSTITUTE(SUBSTITUTE(H281," ",""),"-",""),".",""),"/",""))=UPPER(SUBSTITUTE(SUBSTITUTE(SUBSTITUTE(SUBSTITUTE(T281," ",""),"-",""),".",""),"/","")),"OK","DIFF"))</f>
        <v/>
      </c>
      <c r="O281" t="str">
        <f>IF(I281="","",IF(ABS(I281-U281)&lt;=0.01,"OK","DIFF"))</f>
        <v/>
      </c>
      <c r="P281" t="str">
        <f>IF(OR(N281="DIFF",O281="DIFF"),"YES",IF(AND(N281="OK",O281="OK"),"NO",""))</f>
        <v/>
      </c>
      <c r="Q281" t="str">
        <v/>
      </c>
      <c r="R281" t="str">
        <v/>
      </c>
      <c r="S281" t="str">
        <v/>
      </c>
      <c r="T281" t="str">
        <v>T16470-75124</v>
      </c>
      <c r="U281">
        <v>160</v>
      </c>
      <c r="V281" t="str">
        <v/>
      </c>
      <c r="W281" t="str">
        <v/>
      </c>
      <c r="X281" t="str">
        <v/>
      </c>
      <c r="Y281" t="str">
        <v>T16470-75124</v>
      </c>
      <c r="Z281">
        <v>160</v>
      </c>
      <c r="AA281" t="str">
        <v>high</v>
      </c>
      <c r="AC281" t="str">
        <v>AGREE</v>
      </c>
      <c r="AD281" t="str">
        <f>IF(OR(H281="",Y281=""),"",IF(UPPER(SUBSTITUTE(SUBSTITUTE(SUBSTITUTE(SUBSTITUTE(H281," ",""),"-",""),".",""),"/",""))=UPPER(SUBSTITUTE(SUBSTITUTE(SUBSTITUTE(SUBSTITUTE(Y281," ",""),"-",""),".",""),"/","")),"OK","DIFF"))</f>
        <v/>
      </c>
      <c r="AE281" t="str">
        <f>IF(OR(I281="",Z281=""),"",IF(ABS(I281-Z281)&lt;=0.01,"OK","DIFF"))</f>
        <v/>
      </c>
    </row>
    <row r="282">
      <c r="A282" t="str">
        <v>B34</v>
      </c>
      <c r="B282" t="str">
        <v>Targeted</v>
      </c>
      <c r="C282">
        <v>21</v>
      </c>
      <c r="D282" t="str">
        <v>PDF</v>
      </c>
      <c r="E282" t="str">
        <v>HOLDER CONNECTOR</v>
      </c>
      <c r="F282">
        <v>1</v>
      </c>
      <c r="G282">
        <v>50</v>
      </c>
      <c r="H282" t="str">
        <v/>
      </c>
      <c r="I282" t="str">
        <v/>
      </c>
      <c r="J282" t="str">
        <v/>
      </c>
      <c r="K282" t="str">
        <v/>
      </c>
      <c r="L282" t="str">
        <v/>
      </c>
      <c r="M282" t="str">
        <v/>
      </c>
      <c r="N282" t="str">
        <f>IF(H282="","",IF(UPPER(SUBSTITUTE(SUBSTITUTE(SUBSTITUTE(SUBSTITUTE(H282," ",""),"-",""),".",""),"/",""))=UPPER(SUBSTITUTE(SUBSTITUTE(SUBSTITUTE(SUBSTITUTE(T282," ",""),"-",""),".",""),"/","")),"OK","DIFF"))</f>
        <v/>
      </c>
      <c r="O282" t="str">
        <f>IF(I282="","",IF(ABS(I282-U282)&lt;=0.01,"OK","DIFF"))</f>
        <v/>
      </c>
      <c r="P282" t="str">
        <f>IF(OR(N282="DIFF",O282="DIFF"),"YES",IF(AND(N282="OK",O282="OK"),"NO",""))</f>
        <v/>
      </c>
      <c r="Q282" t="str">
        <v/>
      </c>
      <c r="R282" t="str">
        <v/>
      </c>
      <c r="S282" t="str">
        <v/>
      </c>
      <c r="T282" t="str">
        <v>T82666-26322</v>
      </c>
      <c r="U282">
        <v>50</v>
      </c>
      <c r="V282" t="str">
        <v/>
      </c>
      <c r="W282" t="str">
        <v/>
      </c>
      <c r="X282" t="str">
        <v/>
      </c>
      <c r="Y282" t="str">
        <v>T82666-26322</v>
      </c>
      <c r="Z282">
        <v>50</v>
      </c>
      <c r="AA282" t="str">
        <v>high</v>
      </c>
      <c r="AB282" t="str">
        <v>The PDF also contains separate invoices (AR202601-09079, -09075, -09319, -09396, -09394, -09403, -10532, -10970) with their own lines. These are not part of this bill, so they are not listed as missed lines.</v>
      </c>
      <c r="AC282" t="str">
        <v>AGREE</v>
      </c>
      <c r="AD282" t="str">
        <f>IF(OR(H282="",Y282=""),"",IF(UPPER(SUBSTITUTE(SUBSTITUTE(SUBSTITUTE(SUBSTITUTE(H282," ",""),"-",""),".",""),"/",""))=UPPER(SUBSTITUTE(SUBSTITUTE(SUBSTITUTE(SUBSTITUTE(Y282," ",""),"-",""),".",""),"/","")),"OK","DIFF"))</f>
        <v/>
      </c>
      <c r="AE282" t="str">
        <f>IF(OR(I282="",Z282=""),"",IF(ABS(I282-Z282)&lt;=0.01,"OK","DIFF"))</f>
        <v/>
      </c>
    </row>
    <row r="283">
      <c r="A283" t="str">
        <v>B35</v>
      </c>
      <c r="B283" t="str">
        <v>Targeted</v>
      </c>
      <c r="C283">
        <v>1</v>
      </c>
      <c r="D283" t="str">
        <v>PDF</v>
      </c>
      <c r="E283" t="str">
        <v>HOOD</v>
      </c>
      <c r="F283">
        <v>1</v>
      </c>
      <c r="G283">
        <v>1150</v>
      </c>
      <c r="H283" t="str">
        <v/>
      </c>
      <c r="I283" t="str">
        <v/>
      </c>
      <c r="J283" t="str">
        <v/>
      </c>
      <c r="K283" t="str">
        <v/>
      </c>
      <c r="L283" t="str">
        <v/>
      </c>
      <c r="M283" t="str">
        <v/>
      </c>
      <c r="N283" t="str">
        <f>IF(H283="","",IF(UPPER(SUBSTITUTE(SUBSTITUTE(SUBSTITUTE(SUBSTITUTE(H283," ",""),"-",""),".",""),"/",""))=UPPER(SUBSTITUTE(SUBSTITUTE(SUBSTITUTE(SUBSTITUTE(T283," ",""),"-",""),".",""),"/","")),"OK","DIFF"))</f>
        <v/>
      </c>
      <c r="O283" t="str">
        <f>IF(I283="","",IF(ABS(I283-U283)&lt;=0.01,"OK","DIFF"))</f>
        <v/>
      </c>
      <c r="P283" t="str">
        <f>IF(OR(N283="DIFF",O283="DIFF"),"YES",IF(AND(N283="OK",O283="OK"),"NO",""))</f>
        <v/>
      </c>
      <c r="Q283" t="str">
        <v/>
      </c>
      <c r="R283" t="str">
        <v/>
      </c>
      <c r="S283" t="str">
        <v>yes</v>
      </c>
      <c r="T283" t="str">
        <v>MBA156 880 00 57 64</v>
      </c>
      <c r="U283">
        <v>1150</v>
      </c>
      <c r="V283" t="str">
        <v/>
      </c>
      <c r="W283" t="str">
        <v/>
      </c>
      <c r="X283" t="str">
        <v/>
      </c>
      <c r="Y283" t="str">
        <v>MBA156 880 00 57 64</v>
      </c>
      <c r="Z283">
        <v>1150</v>
      </c>
      <c r="AA283" t="str">
        <v>high</v>
      </c>
      <c r="AC283" t="str">
        <v>AGREE</v>
      </c>
      <c r="AD283" t="str">
        <f>IF(OR(H283="",Y283=""),"",IF(UPPER(SUBSTITUTE(SUBSTITUTE(SUBSTITUTE(SUBSTITUTE(H283," ",""),"-",""),".",""),"/",""))=UPPER(SUBSTITUTE(SUBSTITUTE(SUBSTITUTE(SUBSTITUTE(Y283," ",""),"-",""),".",""),"/","")),"OK","DIFF"))</f>
        <v/>
      </c>
      <c r="AE283" t="str">
        <f>IF(OR(I283="",Z283=""),"",IF(ABS(I283-Z283)&lt;=0.01,"OK","DIFF"))</f>
        <v/>
      </c>
    </row>
    <row r="284">
      <c r="A284" t="str">
        <v>B35</v>
      </c>
      <c r="B284" t="str">
        <v>Targeted</v>
      </c>
      <c r="C284">
        <v>2</v>
      </c>
      <c r="D284" t="str">
        <v>PDF</v>
      </c>
      <c r="E284" t="str">
        <v>TRIM, BUMPER</v>
      </c>
      <c r="F284">
        <v>1</v>
      </c>
      <c r="G284">
        <v>950</v>
      </c>
      <c r="H284" t="str">
        <v/>
      </c>
      <c r="I284" t="str">
        <v/>
      </c>
      <c r="J284" t="str">
        <v/>
      </c>
      <c r="K284" t="str">
        <v/>
      </c>
      <c r="L284" t="str">
        <v/>
      </c>
      <c r="M284" t="str">
        <v/>
      </c>
      <c r="N284" t="str">
        <f>IF(H284="","",IF(UPPER(SUBSTITUTE(SUBSTITUTE(SUBSTITUTE(SUBSTITUTE(H284," ",""),"-",""),".",""),"/",""))=UPPER(SUBSTITUTE(SUBSTITUTE(SUBSTITUTE(SUBSTITUTE(T284," ",""),"-",""),".",""),"/","")),"OK","DIFF"))</f>
        <v/>
      </c>
      <c r="O284" t="str">
        <f>IF(I284="","",IF(ABS(I284-U284)&lt;=0.01,"OK","DIFF"))</f>
        <v/>
      </c>
      <c r="P284" t="str">
        <f>IF(OR(N284="DIFF",O284="DIFF"),"YES",IF(AND(N284="OK",O284="OK"),"NO",""))</f>
        <v/>
      </c>
      <c r="Q284" t="str">
        <v/>
      </c>
      <c r="R284" t="str">
        <v/>
      </c>
      <c r="S284" t="str">
        <v>yes</v>
      </c>
      <c r="T284" t="str">
        <v>MBA156 880 37 00 9999</v>
      </c>
      <c r="U284">
        <v>950</v>
      </c>
      <c r="V284" t="str">
        <v/>
      </c>
      <c r="W284" t="str">
        <v/>
      </c>
      <c r="X284" t="str">
        <v/>
      </c>
      <c r="Y284" t="str">
        <v>MBA156 880 37 00 9999</v>
      </c>
      <c r="Z284">
        <v>950</v>
      </c>
      <c r="AA284" t="str">
        <v>high</v>
      </c>
      <c r="AC284" t="str">
        <v>AGREE</v>
      </c>
      <c r="AD284" t="str">
        <f>IF(OR(H284="",Y284=""),"",IF(UPPER(SUBSTITUTE(SUBSTITUTE(SUBSTITUTE(SUBSTITUTE(H284," ",""),"-",""),".",""),"/",""))=UPPER(SUBSTITUTE(SUBSTITUTE(SUBSTITUTE(SUBSTITUTE(Y284," ",""),"-",""),".",""),"/","")),"OK","DIFF"))</f>
        <v/>
      </c>
      <c r="AE284" t="str">
        <f>IF(OR(I284="",Z284=""),"",IF(ABS(I284-Z284)&lt;=0.01,"OK","DIFF"))</f>
        <v/>
      </c>
    </row>
    <row r="285">
      <c r="A285" t="str">
        <v>B35</v>
      </c>
      <c r="B285" t="str">
        <v>Targeted</v>
      </c>
      <c r="C285">
        <v>3</v>
      </c>
      <c r="D285" t="str">
        <v>PDF</v>
      </c>
      <c r="E285" t="str">
        <v>COVER, BUMPER AREA</v>
      </c>
      <c r="F285">
        <v>1</v>
      </c>
      <c r="G285">
        <v>620</v>
      </c>
      <c r="H285" t="str">
        <v/>
      </c>
      <c r="I285" t="str">
        <v/>
      </c>
      <c r="J285" t="str">
        <v/>
      </c>
      <c r="K285" t="str">
        <v/>
      </c>
      <c r="L285" t="str">
        <v/>
      </c>
      <c r="M285" t="str">
        <v/>
      </c>
      <c r="N285" t="str">
        <f>IF(H285="","",IF(UPPER(SUBSTITUTE(SUBSTITUTE(SUBSTITUTE(SUBSTITUTE(H285," ",""),"-",""),".",""),"/",""))=UPPER(SUBSTITUTE(SUBSTITUTE(SUBSTITUTE(SUBSTITUTE(T285," ",""),"-",""),".",""),"/","")),"OK","DIFF"))</f>
        <v/>
      </c>
      <c r="O285" t="str">
        <f>IF(I285="","",IF(ABS(I285-U285)&lt;=0.01,"OK","DIFF"))</f>
        <v/>
      </c>
      <c r="P285" t="str">
        <f>IF(OR(N285="DIFF",O285="DIFF"),"YES",IF(AND(N285="OK",O285="OK"),"NO",""))</f>
        <v/>
      </c>
      <c r="Q285" t="str">
        <v/>
      </c>
      <c r="R285" t="str">
        <v>Price ≥3× off cluster median</v>
      </c>
      <c r="S285" t="str">
        <v>yes</v>
      </c>
      <c r="T285" t="str">
        <v>MBA156 880 46 00</v>
      </c>
      <c r="U285">
        <v>620</v>
      </c>
      <c r="V285" t="str">
        <v/>
      </c>
      <c r="W285" t="str">
        <v/>
      </c>
      <c r="X285" t="str">
        <v/>
      </c>
      <c r="Y285" t="str">
        <v>MBA156 880 46 00</v>
      </c>
      <c r="Z285">
        <v>620</v>
      </c>
      <c r="AA285" t="str">
        <v>high</v>
      </c>
      <c r="AC285" t="str">
        <v>AGREE</v>
      </c>
      <c r="AD285" t="str">
        <f>IF(OR(H285="",Y285=""),"",IF(UPPER(SUBSTITUTE(SUBSTITUTE(SUBSTITUTE(SUBSTITUTE(H285," ",""),"-",""),".",""),"/",""))=UPPER(SUBSTITUTE(SUBSTITUTE(SUBSTITUTE(SUBSTITUTE(Y285," ",""),"-",""),".",""),"/","")),"OK","DIFF"))</f>
        <v/>
      </c>
      <c r="AE285" t="str">
        <f>IF(OR(I285="",Z285=""),"",IF(ABS(I285-Z285)&lt;=0.01,"OK","DIFF"))</f>
        <v/>
      </c>
    </row>
    <row r="286">
      <c r="A286" t="str">
        <v>B35</v>
      </c>
      <c r="B286" t="str">
        <v>Targeted</v>
      </c>
      <c r="C286">
        <v>4</v>
      </c>
      <c r="D286" t="str">
        <v>PDF</v>
      </c>
      <c r="E286" t="str">
        <v>COVER, BUMPER AREA</v>
      </c>
      <c r="F286">
        <v>1</v>
      </c>
      <c r="G286">
        <v>80</v>
      </c>
      <c r="H286" t="str">
        <v/>
      </c>
      <c r="I286" t="str">
        <v/>
      </c>
      <c r="J286" t="str">
        <v/>
      </c>
      <c r="K286" t="str">
        <v/>
      </c>
      <c r="L286" t="str">
        <v/>
      </c>
      <c r="M286" t="str">
        <v/>
      </c>
      <c r="N286" t="str">
        <f>IF(H286="","",IF(UPPER(SUBSTITUTE(SUBSTITUTE(SUBSTITUTE(SUBSTITUTE(H286," ",""),"-",""),".",""),"/",""))=UPPER(SUBSTITUTE(SUBSTITUTE(SUBSTITUTE(SUBSTITUTE(T286," ",""),"-",""),".",""),"/","")),"OK","DIFF"))</f>
        <v/>
      </c>
      <c r="O286" t="str">
        <f>IF(I286="","",IF(ABS(I286-U286)&lt;=0.01,"OK","DIFF"))</f>
        <v/>
      </c>
      <c r="P286" t="str">
        <f>IF(OR(N286="DIFF",O286="DIFF"),"YES",IF(AND(N286="OK",O286="OK"),"NO",""))</f>
        <v/>
      </c>
      <c r="Q286" t="str">
        <v/>
      </c>
      <c r="R286" t="str">
        <v/>
      </c>
      <c r="S286" t="str">
        <v>yes</v>
      </c>
      <c r="T286" t="str">
        <v>MBA156 880 41 00</v>
      </c>
      <c r="U286">
        <v>80</v>
      </c>
      <c r="V286" t="str">
        <v/>
      </c>
      <c r="W286" t="str">
        <v/>
      </c>
      <c r="X286" t="str">
        <v/>
      </c>
      <c r="Y286" t="str">
        <v>MBA156 880 41 00</v>
      </c>
      <c r="Z286">
        <v>80</v>
      </c>
      <c r="AA286" t="str">
        <v>high</v>
      </c>
      <c r="AC286" t="str">
        <v>AGREE</v>
      </c>
      <c r="AD286" t="str">
        <f>IF(OR(H286="",Y286=""),"",IF(UPPER(SUBSTITUTE(SUBSTITUTE(SUBSTITUTE(SUBSTITUTE(H286," ",""),"-",""),".",""),"/",""))=UPPER(SUBSTITUTE(SUBSTITUTE(SUBSTITUTE(SUBSTITUTE(Y286," ",""),"-",""),".",""),"/","")),"OK","DIFF"))</f>
        <v/>
      </c>
      <c r="AE286" t="str">
        <f>IF(OR(I286="",Z286=""),"",IF(ABS(I286-Z286)&lt;=0.01,"OK","DIFF"))</f>
        <v/>
      </c>
    </row>
    <row r="287">
      <c r="A287" t="str">
        <v>B35</v>
      </c>
      <c r="B287" t="str">
        <v>Targeted</v>
      </c>
      <c r="C287">
        <v>5</v>
      </c>
      <c r="D287" t="str">
        <v>PDF</v>
      </c>
      <c r="E287" t="str">
        <v>IMPACT ABSORBER</v>
      </c>
      <c r="F287">
        <v>1</v>
      </c>
      <c r="G287">
        <v>130</v>
      </c>
      <c r="H287" t="str">
        <v/>
      </c>
      <c r="I287" t="str">
        <v/>
      </c>
      <c r="J287" t="str">
        <v/>
      </c>
      <c r="K287" t="str">
        <v/>
      </c>
      <c r="L287" t="str">
        <v/>
      </c>
      <c r="M287" t="str">
        <v/>
      </c>
      <c r="N287" t="str">
        <f>IF(H287="","",IF(UPPER(SUBSTITUTE(SUBSTITUTE(SUBSTITUTE(SUBSTITUTE(H287," ",""),"-",""),".",""),"/",""))=UPPER(SUBSTITUTE(SUBSTITUTE(SUBSTITUTE(SUBSTITUTE(T287," ",""),"-",""),".",""),"/","")),"OK","DIFF"))</f>
        <v/>
      </c>
      <c r="O287" t="str">
        <f>IF(I287="","",IF(ABS(I287-U287)&lt;=0.01,"OK","DIFF"))</f>
        <v/>
      </c>
      <c r="P287" t="str">
        <f>IF(OR(N287="DIFF",O287="DIFF"),"YES",IF(AND(N287="OK",O287="OK"),"NO",""))</f>
        <v/>
      </c>
      <c r="Q287" t="str">
        <v/>
      </c>
      <c r="R287" t="str">
        <v/>
      </c>
      <c r="S287" t="str">
        <v/>
      </c>
      <c r="T287" t="str">
        <v>MBA156 885 70 00</v>
      </c>
      <c r="U287">
        <v>130</v>
      </c>
      <c r="V287" t="str">
        <v/>
      </c>
      <c r="W287" t="str">
        <v/>
      </c>
      <c r="X287" t="str">
        <v/>
      </c>
      <c r="Y287" t="str">
        <v>MBA156 885 70 00</v>
      </c>
      <c r="Z287">
        <v>130</v>
      </c>
      <c r="AA287" t="str">
        <v>high</v>
      </c>
      <c r="AC287" t="str">
        <v>AGREE</v>
      </c>
      <c r="AD287" t="str">
        <f>IF(OR(H287="",Y287=""),"",IF(UPPER(SUBSTITUTE(SUBSTITUTE(SUBSTITUTE(SUBSTITUTE(H287," ",""),"-",""),".",""),"/",""))=UPPER(SUBSTITUTE(SUBSTITUTE(SUBSTITUTE(SUBSTITUTE(Y287," ",""),"-",""),".",""),"/","")),"OK","DIFF"))</f>
        <v/>
      </c>
      <c r="AE287" t="str">
        <f>IF(OR(I287="",Z287=""),"",IF(ABS(I287-Z287)&lt;=0.01,"OK","DIFF"))</f>
        <v/>
      </c>
    </row>
    <row r="288">
      <c r="A288" t="str">
        <v>B35</v>
      </c>
      <c r="B288" t="str">
        <v>Targeted</v>
      </c>
      <c r="C288">
        <v>6</v>
      </c>
      <c r="D288" t="str">
        <v>PDF</v>
      </c>
      <c r="E288" t="str">
        <v>CARRIER</v>
      </c>
      <c r="F288">
        <v>1</v>
      </c>
      <c r="G288">
        <v>820</v>
      </c>
      <c r="H288" t="str">
        <v/>
      </c>
      <c r="I288" t="str">
        <v/>
      </c>
      <c r="J288" t="str">
        <v/>
      </c>
      <c r="K288" t="str">
        <v/>
      </c>
      <c r="L288" t="str">
        <v/>
      </c>
      <c r="M288" t="str">
        <v/>
      </c>
      <c r="N288" t="str">
        <f>IF(H288="","",IF(UPPER(SUBSTITUTE(SUBSTITUTE(SUBSTITUTE(SUBSTITUTE(H288," ",""),"-",""),".",""),"/",""))=UPPER(SUBSTITUTE(SUBSTITUTE(SUBSTITUTE(SUBSTITUTE(T288," ",""),"-",""),".",""),"/","")),"OK","DIFF"))</f>
        <v/>
      </c>
      <c r="O288" t="str">
        <f>IF(I288="","",IF(ABS(I288-U288)&lt;=0.01,"OK","DIFF"))</f>
        <v/>
      </c>
      <c r="P288" t="str">
        <f>IF(OR(N288="DIFF",O288="DIFF"),"YES",IF(AND(N288="OK",O288="OK"),"NO",""))</f>
        <v/>
      </c>
      <c r="Q288" t="str">
        <v/>
      </c>
      <c r="R288" t="str">
        <v/>
      </c>
      <c r="S288" t="str">
        <v>yes</v>
      </c>
      <c r="T288" t="str">
        <v>MBA246 620 02 34 64</v>
      </c>
      <c r="U288">
        <v>820</v>
      </c>
      <c r="V288" t="str">
        <v/>
      </c>
      <c r="W288" t="str">
        <v/>
      </c>
      <c r="X288" t="str">
        <v/>
      </c>
      <c r="Y288" t="str">
        <v>MBA246 620 02 34 64</v>
      </c>
      <c r="Z288">
        <v>820</v>
      </c>
      <c r="AA288" t="str">
        <v>high</v>
      </c>
      <c r="AC288" t="str">
        <v>AGREE</v>
      </c>
      <c r="AD288" t="str">
        <f>IF(OR(H288="",Y288=""),"",IF(UPPER(SUBSTITUTE(SUBSTITUTE(SUBSTITUTE(SUBSTITUTE(H288," ",""),"-",""),".",""),"/",""))=UPPER(SUBSTITUTE(SUBSTITUTE(SUBSTITUTE(SUBSTITUTE(Y288," ",""),"-",""),".",""),"/","")),"OK","DIFF"))</f>
        <v/>
      </c>
      <c r="AE288" t="str">
        <f>IF(OR(I288="",Z288=""),"",IF(ABS(I288-Z288)&lt;=0.01,"OK","DIFF"))</f>
        <v/>
      </c>
    </row>
    <row r="289">
      <c r="A289" t="str">
        <v>B35</v>
      </c>
      <c r="B289" t="str">
        <v>Targeted</v>
      </c>
      <c r="C289">
        <v>7</v>
      </c>
      <c r="D289" t="str">
        <v>PDF</v>
      </c>
      <c r="E289" t="str">
        <v>CARRIER</v>
      </c>
      <c r="F289">
        <v>1</v>
      </c>
      <c r="G289">
        <v>280</v>
      </c>
      <c r="H289" t="str">
        <v/>
      </c>
      <c r="I289" t="str">
        <v/>
      </c>
      <c r="J289" t="str">
        <v/>
      </c>
      <c r="K289" t="str">
        <v/>
      </c>
      <c r="L289" t="str">
        <v/>
      </c>
      <c r="M289" t="str">
        <v/>
      </c>
      <c r="N289" t="str">
        <f>IF(H289="","",IF(UPPER(SUBSTITUTE(SUBSTITUTE(SUBSTITUTE(SUBSTITUTE(H289," ",""),"-",""),".",""),"/",""))=UPPER(SUBSTITUTE(SUBSTITUTE(SUBSTITUTE(SUBSTITUTE(T289," ",""),"-",""),".",""),"/","")),"OK","DIFF"))</f>
        <v/>
      </c>
      <c r="O289" t="str">
        <f>IF(I289="","",IF(ABS(I289-U289)&lt;=0.01,"OK","DIFF"))</f>
        <v/>
      </c>
      <c r="P289" t="str">
        <f>IF(OR(N289="DIFF",O289="DIFF"),"YES",IF(AND(N289="OK",O289="OK"),"NO",""))</f>
        <v/>
      </c>
      <c r="Q289" t="str">
        <v/>
      </c>
      <c r="R289" t="str">
        <v/>
      </c>
      <c r="S289" t="str">
        <v>yes</v>
      </c>
      <c r="T289" t="str">
        <v>MBA156 880 64 00</v>
      </c>
      <c r="U289">
        <v>280</v>
      </c>
      <c r="V289" t="str">
        <v/>
      </c>
      <c r="W289" t="str">
        <v/>
      </c>
      <c r="X289" t="str">
        <v/>
      </c>
      <c r="Y289" t="str">
        <v>MBA156 880 64 00</v>
      </c>
      <c r="Z289">
        <v>280</v>
      </c>
      <c r="AA289" t="str">
        <v>high</v>
      </c>
      <c r="AC289" t="str">
        <v>AGREE</v>
      </c>
      <c r="AD289" t="str">
        <f>IF(OR(H289="",Y289=""),"",IF(UPPER(SUBSTITUTE(SUBSTITUTE(SUBSTITUTE(SUBSTITUTE(H289," ",""),"-",""),".",""),"/",""))=UPPER(SUBSTITUTE(SUBSTITUTE(SUBSTITUTE(SUBSTITUTE(Y289," ",""),"-",""),".",""),"/","")),"OK","DIFF"))</f>
        <v/>
      </c>
      <c r="AE289" t="str">
        <f>IF(OR(I289="",Z289=""),"",IF(ABS(I289-Z289)&lt;=0.01,"OK","DIFF"))</f>
        <v/>
      </c>
    </row>
    <row r="290">
      <c r="A290" t="str">
        <v>B35</v>
      </c>
      <c r="B290" t="str">
        <v>Targeted</v>
      </c>
      <c r="C290">
        <v>8</v>
      </c>
      <c r="D290" t="str">
        <v>PDF</v>
      </c>
      <c r="E290" t="str">
        <v>MERCEDES STAR(GRILLE)</v>
      </c>
      <c r="F290">
        <v>1</v>
      </c>
      <c r="G290">
        <v>90</v>
      </c>
      <c r="H290" t="str">
        <v/>
      </c>
      <c r="I290" t="str">
        <v/>
      </c>
      <c r="J290" t="str">
        <v/>
      </c>
      <c r="K290" t="str">
        <v/>
      </c>
      <c r="L290" t="str">
        <v/>
      </c>
      <c r="M290" t="str">
        <v/>
      </c>
      <c r="N290" t="str">
        <f>IF(H290="","",IF(UPPER(SUBSTITUTE(SUBSTITUTE(SUBSTITUTE(SUBSTITUTE(H290," ",""),"-",""),".",""),"/",""))=UPPER(SUBSTITUTE(SUBSTITUTE(SUBSTITUTE(SUBSTITUTE(T290," ",""),"-",""),".",""),"/","")),"OK","DIFF"))</f>
        <v/>
      </c>
      <c r="O290" t="str">
        <f>IF(I290="","",IF(ABS(I290-U290)&lt;=0.01,"OK","DIFF"))</f>
        <v/>
      </c>
      <c r="P290" t="str">
        <f>IF(OR(N290="DIFF",O290="DIFF"),"YES",IF(AND(N290="OK",O290="OK"),"NO",""))</f>
        <v/>
      </c>
      <c r="Q290" t="str">
        <v/>
      </c>
      <c r="R290" t="str">
        <v/>
      </c>
      <c r="S290" t="str">
        <v>yes</v>
      </c>
      <c r="T290" t="str">
        <v>MBA000 817 10 16</v>
      </c>
      <c r="U290">
        <v>90</v>
      </c>
      <c r="V290" t="str">
        <v/>
      </c>
      <c r="W290" t="str">
        <v/>
      </c>
      <c r="X290" t="str">
        <v/>
      </c>
      <c r="Y290" t="str">
        <v>MBA000 817 10 16</v>
      </c>
      <c r="Z290">
        <v>90</v>
      </c>
      <c r="AA290" t="str">
        <v>high</v>
      </c>
      <c r="AC290" t="str">
        <v>AGREE</v>
      </c>
      <c r="AD290" t="str">
        <f>IF(OR(H290="",Y290=""),"",IF(UPPER(SUBSTITUTE(SUBSTITUTE(SUBSTITUTE(SUBSTITUTE(H290," ",""),"-",""),".",""),"/",""))=UPPER(SUBSTITUTE(SUBSTITUTE(SUBSTITUTE(SUBSTITUTE(Y290," ",""),"-",""),".",""),"/","")),"OK","DIFF"))</f>
        <v/>
      </c>
      <c r="AE290" t="str">
        <f>IF(OR(I290="",Z290=""),"",IF(ABS(I290-Z290)&lt;=0.01,"OK","DIFF"))</f>
        <v/>
      </c>
    </row>
    <row r="291">
      <c r="A291" t="str">
        <v>B35</v>
      </c>
      <c r="B291" t="str">
        <v>Targeted</v>
      </c>
      <c r="C291">
        <v>9</v>
      </c>
      <c r="D291" t="str">
        <v>PDF</v>
      </c>
      <c r="E291" t="str">
        <v>BEAM</v>
      </c>
      <c r="F291">
        <v>1</v>
      </c>
      <c r="G291">
        <v>50</v>
      </c>
      <c r="H291" t="str">
        <v/>
      </c>
      <c r="I291" t="str">
        <v/>
      </c>
      <c r="J291" t="str">
        <v/>
      </c>
      <c r="K291" t="str">
        <v/>
      </c>
      <c r="L291" t="str">
        <v/>
      </c>
      <c r="M291" t="str">
        <v/>
      </c>
      <c r="N291" t="str">
        <f>IF(H291="","",IF(UPPER(SUBSTITUTE(SUBSTITUTE(SUBSTITUTE(SUBSTITUTE(H291," ",""),"-",""),".",""),"/",""))=UPPER(SUBSTITUTE(SUBSTITUTE(SUBSTITUTE(SUBSTITUTE(T291," ",""),"-",""),".",""),"/","")),"OK","DIFF"))</f>
        <v/>
      </c>
      <c r="O291" t="str">
        <f>IF(I291="","",IF(ABS(I291-U291)&lt;=0.01,"OK","DIFF"))</f>
        <v/>
      </c>
      <c r="P291" t="str">
        <f>IF(OR(N291="DIFF",O291="DIFF"),"YES",IF(AND(N291="OK",O291="OK"),"NO",""))</f>
        <v/>
      </c>
      <c r="Q291" t="str">
        <v/>
      </c>
      <c r="R291" t="str">
        <v/>
      </c>
      <c r="S291" t="str">
        <v/>
      </c>
      <c r="T291" t="str">
        <v>MBA000 888 00 60</v>
      </c>
      <c r="U291">
        <v>50</v>
      </c>
      <c r="V291" t="str">
        <v/>
      </c>
      <c r="W291" t="str">
        <v/>
      </c>
      <c r="X291" t="str">
        <v/>
      </c>
      <c r="Y291" t="str">
        <v>MBA000 888 00 60</v>
      </c>
      <c r="Z291">
        <v>50</v>
      </c>
      <c r="AA291" t="str">
        <v>high</v>
      </c>
      <c r="AC291" t="str">
        <v>AGREE</v>
      </c>
      <c r="AD291" t="str">
        <f>IF(OR(H291="",Y291=""),"",IF(UPPER(SUBSTITUTE(SUBSTITUTE(SUBSTITUTE(SUBSTITUTE(H291," ",""),"-",""),".",""),"/",""))=UPPER(SUBSTITUTE(SUBSTITUTE(SUBSTITUTE(SUBSTITUTE(Y291," ",""),"-",""),".",""),"/","")),"OK","DIFF"))</f>
        <v/>
      </c>
      <c r="AE291" t="str">
        <f>IF(OR(I291="",Z291=""),"",IF(ABS(I291-Z291)&lt;=0.01,"OK","DIFF"))</f>
        <v/>
      </c>
    </row>
    <row r="292">
      <c r="A292" t="str">
        <v>B35</v>
      </c>
      <c r="B292" t="str">
        <v>Targeted</v>
      </c>
      <c r="C292">
        <v>10</v>
      </c>
      <c r="D292" t="str">
        <v>PDF</v>
      </c>
      <c r="E292" t="str">
        <v>CARRIER</v>
      </c>
      <c r="F292">
        <v>1</v>
      </c>
      <c r="G292">
        <v>195</v>
      </c>
      <c r="H292" t="str">
        <v/>
      </c>
      <c r="I292" t="str">
        <v/>
      </c>
      <c r="J292" t="str">
        <v/>
      </c>
      <c r="K292" t="str">
        <v/>
      </c>
      <c r="L292" t="str">
        <v/>
      </c>
      <c r="M292" t="str">
        <v/>
      </c>
      <c r="N292" t="str">
        <f>IF(H292="","",IF(UPPER(SUBSTITUTE(SUBSTITUTE(SUBSTITUTE(SUBSTITUTE(H292," ",""),"-",""),".",""),"/",""))=UPPER(SUBSTITUTE(SUBSTITUTE(SUBSTITUTE(SUBSTITUTE(T292," ",""),"-",""),".",""),"/","")),"OK","DIFF"))</f>
        <v/>
      </c>
      <c r="O292" t="str">
        <f>IF(I292="","",IF(ABS(I292-U292)&lt;=0.01,"OK","DIFF"))</f>
        <v/>
      </c>
      <c r="P292" t="str">
        <f>IF(OR(N292="DIFF",O292="DIFF"),"YES",IF(AND(N292="OK",O292="OK"),"NO",""))</f>
        <v/>
      </c>
      <c r="Q292" t="str">
        <v/>
      </c>
      <c r="R292" t="str">
        <v/>
      </c>
      <c r="S292" t="str">
        <v>yes</v>
      </c>
      <c r="T292" t="str">
        <v>MBA156 888 06 00 9040</v>
      </c>
      <c r="U292">
        <v>195</v>
      </c>
      <c r="V292" t="str">
        <v/>
      </c>
      <c r="W292" t="str">
        <v/>
      </c>
      <c r="X292" t="str">
        <v/>
      </c>
      <c r="Y292" t="str">
        <v>MBA156 888 06 00 9040</v>
      </c>
      <c r="Z292">
        <v>195</v>
      </c>
      <c r="AA292" t="str">
        <v>high</v>
      </c>
      <c r="AB292" t="str">
        <v>Two CARRIER lines at 195.00; matched to row 10 by order.</v>
      </c>
      <c r="AC292" t="str">
        <v>AGREE</v>
      </c>
      <c r="AD292" t="str">
        <f>IF(OR(H292="",Y292=""),"",IF(UPPER(SUBSTITUTE(SUBSTITUTE(SUBSTITUTE(SUBSTITUTE(H292," ",""),"-",""),".",""),"/",""))=UPPER(SUBSTITUTE(SUBSTITUTE(SUBSTITUTE(SUBSTITUTE(Y292," ",""),"-",""),".",""),"/","")),"OK","DIFF"))</f>
        <v/>
      </c>
      <c r="AE292" t="str">
        <f>IF(OR(I292="",Z292=""),"",IF(ABS(I292-Z292)&lt;=0.01,"OK","DIFF"))</f>
        <v/>
      </c>
    </row>
    <row r="293">
      <c r="A293" t="str">
        <v>B35</v>
      </c>
      <c r="B293" t="str">
        <v>Targeted</v>
      </c>
      <c r="C293">
        <v>11</v>
      </c>
      <c r="D293" t="str">
        <v>PDF</v>
      </c>
      <c r="E293" t="str">
        <v>CARRIER</v>
      </c>
      <c r="F293">
        <v>1</v>
      </c>
      <c r="G293">
        <v>195</v>
      </c>
      <c r="H293" t="str">
        <v/>
      </c>
      <c r="I293" t="str">
        <v/>
      </c>
      <c r="J293" t="str">
        <v/>
      </c>
      <c r="K293" t="str">
        <v/>
      </c>
      <c r="L293" t="str">
        <v/>
      </c>
      <c r="M293" t="str">
        <v/>
      </c>
      <c r="N293" t="str">
        <f>IF(H293="","",IF(UPPER(SUBSTITUTE(SUBSTITUTE(SUBSTITUTE(SUBSTITUTE(H293," ",""),"-",""),".",""),"/",""))=UPPER(SUBSTITUTE(SUBSTITUTE(SUBSTITUTE(SUBSTITUTE(T293," ",""),"-",""),".",""),"/","")),"OK","DIFF"))</f>
        <v/>
      </c>
      <c r="O293" t="str">
        <f>IF(I293="","",IF(ABS(I293-U293)&lt;=0.01,"OK","DIFF"))</f>
        <v/>
      </c>
      <c r="P293" t="str">
        <f>IF(OR(N293="DIFF",O293="DIFF"),"YES",IF(AND(N293="OK",O293="OK"),"NO",""))</f>
        <v/>
      </c>
      <c r="Q293" t="str">
        <v/>
      </c>
      <c r="R293" t="str">
        <v/>
      </c>
      <c r="S293" t="str">
        <v>yes</v>
      </c>
      <c r="T293" t="str">
        <v>MBA156 888 24 00 9040</v>
      </c>
      <c r="U293">
        <v>195</v>
      </c>
      <c r="V293" t="str">
        <v/>
      </c>
      <c r="W293" t="str">
        <v/>
      </c>
      <c r="X293" t="str">
        <v/>
      </c>
      <c r="Y293" t="str">
        <v>MBA156 888 24 00 9040</v>
      </c>
      <c r="Z293">
        <v>195</v>
      </c>
      <c r="AA293" t="str">
        <v>high</v>
      </c>
      <c r="AB293" t="str">
        <v>Two CARRIER lines at 195.00; matched to row 11 by order.</v>
      </c>
      <c r="AC293" t="str">
        <v>AGREE</v>
      </c>
      <c r="AD293" t="str">
        <f>IF(OR(H293="",Y293=""),"",IF(UPPER(SUBSTITUTE(SUBSTITUTE(SUBSTITUTE(SUBSTITUTE(H293," ",""),"-",""),".",""),"/",""))=UPPER(SUBSTITUTE(SUBSTITUTE(SUBSTITUTE(SUBSTITUTE(Y293," ",""),"-",""),".",""),"/","")),"OK","DIFF"))</f>
        <v/>
      </c>
      <c r="AE293" t="str">
        <f>IF(OR(I293="",Z293=""),"",IF(ABS(I293-Z293)&lt;=0.01,"OK","DIFF"))</f>
        <v/>
      </c>
    </row>
    <row r="294">
      <c r="A294" t="str">
        <v>B35</v>
      </c>
      <c r="B294" t="str">
        <v>Targeted</v>
      </c>
      <c r="C294">
        <v>12</v>
      </c>
      <c r="D294" t="str">
        <v>PDF</v>
      </c>
      <c r="E294" t="str">
        <v>TS RADIATOR GRILLE</v>
      </c>
      <c r="F294">
        <v>1</v>
      </c>
      <c r="G294">
        <v>300</v>
      </c>
      <c r="H294" t="str">
        <v/>
      </c>
      <c r="I294" t="str">
        <v/>
      </c>
      <c r="J294" t="str">
        <v/>
      </c>
      <c r="K294" t="str">
        <v/>
      </c>
      <c r="L294" t="str">
        <v/>
      </c>
      <c r="M294" t="str">
        <v/>
      </c>
      <c r="N294" t="str">
        <f>IF(H294="","",IF(UPPER(SUBSTITUTE(SUBSTITUTE(SUBSTITUTE(SUBSTITUTE(H294," ",""),"-",""),".",""),"/",""))=UPPER(SUBSTITUTE(SUBSTITUTE(SUBSTITUTE(SUBSTITUTE(T294," ",""),"-",""),".",""),"/","")),"OK","DIFF"))</f>
        <v/>
      </c>
      <c r="O294" t="str">
        <f>IF(I294="","",IF(ABS(I294-U294)&lt;=0.01,"OK","DIFF"))</f>
        <v/>
      </c>
      <c r="P294" t="str">
        <f>IF(OR(N294="DIFF",O294="DIFF"),"YES",IF(AND(N294="OK",O294="OK"),"NO",""))</f>
        <v/>
      </c>
      <c r="Q294" t="str">
        <v/>
      </c>
      <c r="R294" t="str">
        <v/>
      </c>
      <c r="S294" t="str">
        <v/>
      </c>
      <c r="T294" t="str">
        <v>MBA156 880 91 01</v>
      </c>
      <c r="U294">
        <v>300</v>
      </c>
      <c r="V294" t="str">
        <v/>
      </c>
      <c r="W294" t="str">
        <v/>
      </c>
      <c r="X294" t="str">
        <v/>
      </c>
      <c r="Y294" t="str">
        <v>MBA156 880 91 01</v>
      </c>
      <c r="Z294">
        <v>300</v>
      </c>
      <c r="AA294" t="str">
        <v>high</v>
      </c>
      <c r="AC294" t="str">
        <v>AGREE</v>
      </c>
      <c r="AD294" t="str">
        <f>IF(OR(H294="",Y294=""),"",IF(UPPER(SUBSTITUTE(SUBSTITUTE(SUBSTITUTE(SUBSTITUTE(H294," ",""),"-",""),".",""),"/",""))=UPPER(SUBSTITUTE(SUBSTITUTE(SUBSTITUTE(SUBSTITUTE(Y294," ",""),"-",""),".",""),"/","")),"OK","DIFF"))</f>
        <v/>
      </c>
      <c r="AE294" t="str">
        <f>IF(OR(I294="",Z294=""),"",IF(ABS(I294-Z294)&lt;=0.01,"OK","DIFF"))</f>
        <v/>
      </c>
    </row>
    <row r="295">
      <c r="A295" t="str">
        <v>B35</v>
      </c>
      <c r="B295" t="str">
        <v>Targeted</v>
      </c>
      <c r="C295">
        <v>13</v>
      </c>
      <c r="D295" t="str">
        <v>PDF</v>
      </c>
      <c r="E295" t="str">
        <v>AIR DUCT</v>
      </c>
      <c r="F295">
        <v>1</v>
      </c>
      <c r="G295">
        <v>120</v>
      </c>
      <c r="H295" t="str">
        <v/>
      </c>
      <c r="I295" t="str">
        <v/>
      </c>
      <c r="J295" t="str">
        <v/>
      </c>
      <c r="K295" t="str">
        <v/>
      </c>
      <c r="L295" t="str">
        <v/>
      </c>
      <c r="M295" t="str">
        <v/>
      </c>
      <c r="N295" t="str">
        <f>IF(H295="","",IF(UPPER(SUBSTITUTE(SUBSTITUTE(SUBSTITUTE(SUBSTITUTE(H295," ",""),"-",""),".",""),"/",""))=UPPER(SUBSTITUTE(SUBSTITUTE(SUBSTITUTE(SUBSTITUTE(T295," ",""),"-",""),".",""),"/","")),"OK","DIFF"))</f>
        <v/>
      </c>
      <c r="O295" t="str">
        <f>IF(I295="","",IF(ABS(I295-U295)&lt;=0.01,"OK","DIFF"))</f>
        <v/>
      </c>
      <c r="P295" t="str">
        <f>IF(OR(N295="DIFF",O295="DIFF"),"YES",IF(AND(N295="OK",O295="OK"),"NO",""))</f>
        <v/>
      </c>
      <c r="Q295" t="str">
        <v/>
      </c>
      <c r="R295" t="str">
        <v/>
      </c>
      <c r="S295" t="str">
        <v/>
      </c>
      <c r="T295" t="str">
        <v>MBA242 505 01 30</v>
      </c>
      <c r="U295">
        <v>120</v>
      </c>
      <c r="V295" t="str">
        <v/>
      </c>
      <c r="W295" t="str">
        <v/>
      </c>
      <c r="X295" t="str">
        <v/>
      </c>
      <c r="Y295" t="str">
        <v>MBA242 505 01 30</v>
      </c>
      <c r="Z295">
        <v>120</v>
      </c>
      <c r="AA295" t="str">
        <v>high</v>
      </c>
      <c r="AB295" t="str">
        <v>Handwritten annotation near amount (possibly 'supplied free'); printed amount 120.00.</v>
      </c>
      <c r="AC295" t="str">
        <v>AGREE</v>
      </c>
      <c r="AD295" t="str">
        <f>IF(OR(H295="",Y295=""),"",IF(UPPER(SUBSTITUTE(SUBSTITUTE(SUBSTITUTE(SUBSTITUTE(H295," ",""),"-",""),".",""),"/",""))=UPPER(SUBSTITUTE(SUBSTITUTE(SUBSTITUTE(SUBSTITUTE(Y295," ",""),"-",""),".",""),"/","")),"OK","DIFF"))</f>
        <v/>
      </c>
      <c r="AE295" t="str">
        <f>IF(OR(I295="",Z295=""),"",IF(ABS(I295-Z295)&lt;=0.01,"OK","DIFF"))</f>
        <v/>
      </c>
    </row>
    <row r="296">
      <c r="A296" t="str">
        <v>B36</v>
      </c>
      <c r="B296" t="str">
        <v>Targeted</v>
      </c>
      <c r="C296">
        <v>1</v>
      </c>
      <c r="D296" t="str">
        <v>PDF</v>
      </c>
      <c r="E296" t="str">
        <v>FRT BONNET HINGE RH</v>
      </c>
      <c r="F296">
        <v>1</v>
      </c>
      <c r="G296">
        <v>35</v>
      </c>
      <c r="H296" t="str">
        <v/>
      </c>
      <c r="I296" t="str">
        <v/>
      </c>
      <c r="J296" t="str">
        <v/>
      </c>
      <c r="K296" t="str">
        <v/>
      </c>
      <c r="L296" t="str">
        <v/>
      </c>
      <c r="M296" t="str">
        <v/>
      </c>
      <c r="N296" t="str">
        <f>IF(H296="","",IF(UPPER(SUBSTITUTE(SUBSTITUTE(SUBSTITUTE(SUBSTITUTE(H296," ",""),"-",""),".",""),"/",""))=UPPER(SUBSTITUTE(SUBSTITUTE(SUBSTITUTE(SUBSTITUTE(T296," ",""),"-",""),".",""),"/","")),"OK","DIFF"))</f>
        <v/>
      </c>
      <c r="O296" t="str">
        <f>IF(I296="","",IF(ABS(I296-U296)&lt;=0.01,"OK","DIFF"))</f>
        <v/>
      </c>
      <c r="P296" t="str">
        <f>IF(OR(N296="DIFF",O296="DIFF"),"YES",IF(AND(N296="OK",O296="OK"),"NO",""))</f>
        <v/>
      </c>
      <c r="Q296" t="str">
        <v/>
      </c>
      <c r="R296" t="str">
        <v/>
      </c>
      <c r="S296" t="str">
        <v>yes</v>
      </c>
      <c r="T296" t="str">
        <v>T53410-48140</v>
      </c>
      <c r="U296">
        <v>35</v>
      </c>
      <c r="V296" t="str">
        <v/>
      </c>
      <c r="W296" t="str">
        <v/>
      </c>
      <c r="X296" t="str">
        <v/>
      </c>
      <c r="Y296" t="str">
        <v>T53410-48140</v>
      </c>
      <c r="Z296">
        <v>35</v>
      </c>
      <c r="AA296" t="str">
        <v>high</v>
      </c>
      <c r="AB296" t="str">
        <v>Model codes 'ZSU60 AVU65' printed below the stock ID are not part of the part number.</v>
      </c>
      <c r="AC296" t="str">
        <v>AGREE</v>
      </c>
      <c r="AD296" t="str">
        <f>IF(OR(H296="",Y296=""),"",IF(UPPER(SUBSTITUTE(SUBSTITUTE(SUBSTITUTE(SUBSTITUTE(H296," ",""),"-",""),".",""),"/",""))=UPPER(SUBSTITUTE(SUBSTITUTE(SUBSTITUTE(SUBSTITUTE(Y296," ",""),"-",""),".",""),"/","")),"OK","DIFF"))</f>
        <v/>
      </c>
      <c r="AE296" t="str">
        <f>IF(OR(I296="",Z296=""),"",IF(ABS(I296-Z296)&lt;=0.01,"OK","DIFF"))</f>
        <v/>
      </c>
    </row>
    <row r="297">
      <c r="A297" t="str">
        <v>B36</v>
      </c>
      <c r="B297" t="str">
        <v>Targeted</v>
      </c>
      <c r="C297">
        <v>2</v>
      </c>
      <c r="D297" t="str">
        <v>PDF</v>
      </c>
      <c r="E297" t="str">
        <v>FRT BONNET LOCK</v>
      </c>
      <c r="F297">
        <v>1</v>
      </c>
      <c r="G297">
        <v>50</v>
      </c>
      <c r="H297" t="str">
        <v/>
      </c>
      <c r="I297" t="str">
        <v/>
      </c>
      <c r="J297" t="str">
        <v/>
      </c>
      <c r="K297" t="str">
        <v/>
      </c>
      <c r="L297" t="str">
        <v/>
      </c>
      <c r="M297" t="str">
        <v/>
      </c>
      <c r="N297" t="str">
        <f>IF(H297="","",IF(UPPER(SUBSTITUTE(SUBSTITUTE(SUBSTITUTE(SUBSTITUTE(H297," ",""),"-",""),".",""),"/",""))=UPPER(SUBSTITUTE(SUBSTITUTE(SUBSTITUTE(SUBSTITUTE(T297," ",""),"-",""),".",""),"/","")),"OK","DIFF"))</f>
        <v/>
      </c>
      <c r="O297" t="str">
        <f>IF(I297="","",IF(ABS(I297-U297)&lt;=0.01,"OK","DIFF"))</f>
        <v/>
      </c>
      <c r="P297" t="str">
        <f>IF(OR(N297="DIFF",O297="DIFF"),"YES",IF(AND(N297="OK",O297="OK"),"NO",""))</f>
        <v/>
      </c>
      <c r="Q297" t="str">
        <v/>
      </c>
      <c r="R297" t="str">
        <v/>
      </c>
      <c r="S297" t="str">
        <v>yes</v>
      </c>
      <c r="T297" t="str">
        <v>T53510-48230</v>
      </c>
      <c r="U297">
        <v>50</v>
      </c>
      <c r="V297" t="str">
        <v/>
      </c>
      <c r="W297" t="str">
        <v/>
      </c>
      <c r="X297" t="str">
        <v/>
      </c>
      <c r="Y297" t="str">
        <v>T53510-48230</v>
      </c>
      <c r="Z297">
        <v>50</v>
      </c>
      <c r="AA297" t="str">
        <v>high</v>
      </c>
      <c r="AC297" t="str">
        <v>AGREE</v>
      </c>
      <c r="AD297" t="str">
        <f>IF(OR(H297="",Y297=""),"",IF(UPPER(SUBSTITUTE(SUBSTITUTE(SUBSTITUTE(SUBSTITUTE(H297," ",""),"-",""),".",""),"/",""))=UPPER(SUBSTITUTE(SUBSTITUTE(SUBSTITUTE(SUBSTITUTE(Y297," ",""),"-",""),".",""),"/","")),"OK","DIFF"))</f>
        <v/>
      </c>
      <c r="AE297" t="str">
        <f>IF(OR(I297="",Z297=""),"",IF(ABS(I297-Z297)&lt;=0.01,"OK","DIFF"))</f>
        <v/>
      </c>
    </row>
    <row r="298">
      <c r="A298" t="str">
        <v>B36</v>
      </c>
      <c r="B298" t="str">
        <v>Targeted</v>
      </c>
      <c r="C298">
        <v>3</v>
      </c>
      <c r="D298" t="str">
        <v>PDF</v>
      </c>
      <c r="E298" t="str">
        <v>FRT BONNET MLDG</v>
      </c>
      <c r="F298">
        <v>1</v>
      </c>
      <c r="G298">
        <v>110</v>
      </c>
      <c r="H298" t="str">
        <v/>
      </c>
      <c r="I298" t="str">
        <v/>
      </c>
      <c r="J298" t="str">
        <v/>
      </c>
      <c r="K298" t="str">
        <v/>
      </c>
      <c r="L298" t="str">
        <v/>
      </c>
      <c r="M298" t="str">
        <v/>
      </c>
      <c r="N298" t="str">
        <f>IF(H298="","",IF(UPPER(SUBSTITUTE(SUBSTITUTE(SUBSTITUTE(SUBSTITUTE(H298," ",""),"-",""),".",""),"/",""))=UPPER(SUBSTITUTE(SUBSTITUTE(SUBSTITUTE(SUBSTITUTE(T298," ",""),"-",""),".",""),"/","")),"OK","DIFF"))</f>
        <v/>
      </c>
      <c r="O298" t="str">
        <f>IF(I298="","",IF(ABS(I298-U298)&lt;=0.01,"OK","DIFF"))</f>
        <v/>
      </c>
      <c r="P298" t="str">
        <f>IF(OR(N298="DIFF",O298="DIFF"),"YES",IF(AND(N298="OK",O298="OK"),"NO",""))</f>
        <v/>
      </c>
      <c r="Q298" t="str">
        <v/>
      </c>
      <c r="R298" t="str">
        <v/>
      </c>
      <c r="S298" t="str">
        <v/>
      </c>
      <c r="T298" t="str">
        <v>T75770-48030</v>
      </c>
      <c r="U298">
        <v>110</v>
      </c>
      <c r="V298" t="str">
        <v/>
      </c>
      <c r="W298" t="str">
        <v/>
      </c>
      <c r="X298" t="str">
        <v/>
      </c>
      <c r="Y298" t="str">
        <v>T75770-48030</v>
      </c>
      <c r="Z298">
        <v>110</v>
      </c>
      <c r="AA298" t="str">
        <v>medium</v>
      </c>
      <c r="AB298" t="str">
        <v>Handwritten tick mark overlaps the leading 'T'.</v>
      </c>
      <c r="AC298" t="str">
        <v>AGREE</v>
      </c>
      <c r="AD298" t="str">
        <f>IF(OR(H298="",Y298=""),"",IF(UPPER(SUBSTITUTE(SUBSTITUTE(SUBSTITUTE(SUBSTITUTE(H298," ",""),"-",""),".",""),"/",""))=UPPER(SUBSTITUTE(SUBSTITUTE(SUBSTITUTE(SUBSTITUTE(Y298," ",""),"-",""),".",""),"/","")),"OK","DIFF"))</f>
        <v/>
      </c>
      <c r="AE298" t="str">
        <f>IF(OR(I298="",Z298=""),"",IF(ABS(I298-Z298)&lt;=0.01,"OK","DIFF"))</f>
        <v/>
      </c>
    </row>
    <row r="299">
      <c r="A299" t="str">
        <v>B36</v>
      </c>
      <c r="B299" t="str">
        <v>Targeted</v>
      </c>
      <c r="C299">
        <v>4</v>
      </c>
      <c r="D299" t="str">
        <v>PDF</v>
      </c>
      <c r="E299" t="str">
        <v>RAD GRILLE (PREMIUM)</v>
      </c>
      <c r="F299">
        <v>1</v>
      </c>
      <c r="G299">
        <v>230</v>
      </c>
      <c r="H299" t="str">
        <v/>
      </c>
      <c r="I299" t="str">
        <v/>
      </c>
      <c r="J299" t="str">
        <v/>
      </c>
      <c r="K299" t="str">
        <v/>
      </c>
      <c r="L299" t="str">
        <v/>
      </c>
      <c r="M299" t="str">
        <v/>
      </c>
      <c r="N299" t="str">
        <f>IF(H299="","",IF(UPPER(SUBSTITUTE(SUBSTITUTE(SUBSTITUTE(SUBSTITUTE(H299," ",""),"-",""),".",""),"/",""))=UPPER(SUBSTITUTE(SUBSTITUTE(SUBSTITUTE(SUBSTITUTE(T299," ",""),"-",""),".",""),"/","")),"OK","DIFF"))</f>
        <v/>
      </c>
      <c r="O299" t="str">
        <f>IF(I299="","",IF(ABS(I299-U299)&lt;=0.01,"OK","DIFF"))</f>
        <v/>
      </c>
      <c r="P299" t="str">
        <f>IF(OR(N299="DIFF",O299="DIFF"),"YES",IF(AND(N299="OK",O299="OK"),"NO",""))</f>
        <v/>
      </c>
      <c r="Q299" t="str">
        <v/>
      </c>
      <c r="R299" t="str">
        <v/>
      </c>
      <c r="S299" t="str">
        <v/>
      </c>
      <c r="T299" t="str">
        <v>T53101-48B30/720</v>
      </c>
      <c r="U299">
        <v>230</v>
      </c>
      <c r="V299" t="str">
        <v/>
      </c>
      <c r="W299" t="str">
        <v/>
      </c>
      <c r="X299" t="str">
        <v/>
      </c>
      <c r="Y299" t="str">
        <v>T53101-48B30/720</v>
      </c>
      <c r="Z299">
        <v>230</v>
      </c>
      <c r="AA299" t="str">
        <v>high</v>
      </c>
      <c r="AC299" t="str">
        <v>AGREE</v>
      </c>
      <c r="AD299" t="str">
        <f>IF(OR(H299="",Y299=""),"",IF(UPPER(SUBSTITUTE(SUBSTITUTE(SUBSTITUTE(SUBSTITUTE(H299," ",""),"-",""),".",""),"/",""))=UPPER(SUBSTITUTE(SUBSTITUTE(SUBSTITUTE(SUBSTITUTE(Y299," ",""),"-",""),".",""),"/","")),"OK","DIFF"))</f>
        <v/>
      </c>
      <c r="AE299" t="str">
        <f>IF(OR(I299="",Z299=""),"",IF(ABS(I299-Z299)&lt;=0.01,"OK","DIFF"))</f>
        <v/>
      </c>
    </row>
    <row r="300">
      <c r="A300" t="str">
        <v>B36</v>
      </c>
      <c r="B300" t="str">
        <v>Targeted</v>
      </c>
      <c r="C300">
        <v>5</v>
      </c>
      <c r="D300" t="str">
        <v>PDF</v>
      </c>
      <c r="E300" t="str">
        <v>FRT BUMPER</v>
      </c>
      <c r="F300">
        <v>1</v>
      </c>
      <c r="G300">
        <v>240</v>
      </c>
      <c r="H300" t="str">
        <v/>
      </c>
      <c r="I300" t="str">
        <v/>
      </c>
      <c r="J300" t="str">
        <v/>
      </c>
      <c r="K300" t="str">
        <v/>
      </c>
      <c r="L300" t="str">
        <v/>
      </c>
      <c r="M300" t="str">
        <v/>
      </c>
      <c r="N300" t="str">
        <f>IF(H300="","",IF(UPPER(SUBSTITUTE(SUBSTITUTE(SUBSTITUTE(SUBSTITUTE(H300," ",""),"-",""),".",""),"/",""))=UPPER(SUBSTITUTE(SUBSTITUTE(SUBSTITUTE(SUBSTITUTE(T300," ",""),"-",""),".",""),"/","")),"OK","DIFF"))</f>
        <v/>
      </c>
      <c r="O300" t="str">
        <f>IF(I300="","",IF(ABS(I300-U300)&lt;=0.01,"OK","DIFF"))</f>
        <v/>
      </c>
      <c r="P300" t="str">
        <f>IF(OR(N300="DIFF",O300="DIFF"),"YES",IF(AND(N300="OK",O300="OK"),"NO",""))</f>
        <v/>
      </c>
      <c r="Q300" t="str">
        <v/>
      </c>
      <c r="R300" t="str">
        <v/>
      </c>
      <c r="S300" t="str">
        <v>yes</v>
      </c>
      <c r="T300" t="str">
        <v>52119-4A914</v>
      </c>
      <c r="U300">
        <v>240</v>
      </c>
      <c r="V300" t="str">
        <v/>
      </c>
      <c r="W300" t="str">
        <v/>
      </c>
      <c r="X300" t="str">
        <v/>
      </c>
      <c r="Y300" t="str">
        <v>52119-4A914</v>
      </c>
      <c r="Z300">
        <v>240</v>
      </c>
      <c r="AA300" t="str">
        <v>high</v>
      </c>
      <c r="AB300" t="str">
        <v>No 'T' prefix on this stock ID.</v>
      </c>
      <c r="AC300" t="str">
        <v>AGREE</v>
      </c>
      <c r="AD300" t="str">
        <f>IF(OR(H300="",Y300=""),"",IF(UPPER(SUBSTITUTE(SUBSTITUTE(SUBSTITUTE(SUBSTITUTE(H300," ",""),"-",""),".",""),"/",""))=UPPER(SUBSTITUTE(SUBSTITUTE(SUBSTITUTE(SUBSTITUTE(Y300," ",""),"-",""),".",""),"/","")),"OK","DIFF"))</f>
        <v/>
      </c>
      <c r="AE300" t="str">
        <f>IF(OR(I300="",Z300=""),"",IF(ABS(I300-Z300)&lt;=0.01,"OK","DIFF"))</f>
        <v/>
      </c>
    </row>
    <row r="301">
      <c r="A301" t="str">
        <v>B36</v>
      </c>
      <c r="B301" t="str">
        <v>Targeted</v>
      </c>
      <c r="C301">
        <v>6</v>
      </c>
      <c r="D301" t="str">
        <v>PDF</v>
      </c>
      <c r="E301" t="str">
        <v>FRT BUMPER S/RETAINER RH</v>
      </c>
      <c r="F301">
        <v>1</v>
      </c>
      <c r="G301">
        <v>45</v>
      </c>
      <c r="H301" t="str">
        <v/>
      </c>
      <c r="I301" t="str">
        <v/>
      </c>
      <c r="J301" t="str">
        <v/>
      </c>
      <c r="K301" t="str">
        <v/>
      </c>
      <c r="L301" t="str">
        <v/>
      </c>
      <c r="M301" t="str">
        <v/>
      </c>
      <c r="N301" t="str">
        <f>IF(H301="","",IF(UPPER(SUBSTITUTE(SUBSTITUTE(SUBSTITUTE(SUBSTITUTE(H301," ",""),"-",""),".",""),"/",""))=UPPER(SUBSTITUTE(SUBSTITUTE(SUBSTITUTE(SUBSTITUTE(T301," ",""),"-",""),".",""),"/","")),"OK","DIFF"))</f>
        <v/>
      </c>
      <c r="O301" t="str">
        <f>IF(I301="","",IF(ABS(I301-U301)&lt;=0.01,"OK","DIFF"))</f>
        <v/>
      </c>
      <c r="P301" t="str">
        <f>IF(OR(N301="DIFF",O301="DIFF"),"YES",IF(AND(N301="OK",O301="OK"),"NO",""))</f>
        <v/>
      </c>
      <c r="Q301" t="str">
        <v/>
      </c>
      <c r="R301" t="str">
        <v/>
      </c>
      <c r="S301" t="str">
        <v>yes</v>
      </c>
      <c r="T301" t="str">
        <v>T52535-48040</v>
      </c>
      <c r="U301">
        <v>45</v>
      </c>
      <c r="V301" t="str">
        <v/>
      </c>
      <c r="W301" t="str">
        <v/>
      </c>
      <c r="X301" t="str">
        <v/>
      </c>
      <c r="Y301" t="str">
        <v>T52535-48040</v>
      </c>
      <c r="Z301">
        <v>45</v>
      </c>
      <c r="AA301" t="str">
        <v>high</v>
      </c>
      <c r="AC301" t="str">
        <v>AGREE</v>
      </c>
      <c r="AD301" t="str">
        <f>IF(OR(H301="",Y301=""),"",IF(UPPER(SUBSTITUTE(SUBSTITUTE(SUBSTITUTE(SUBSTITUTE(H301," ",""),"-",""),".",""),"/",""))=UPPER(SUBSTITUTE(SUBSTITUTE(SUBSTITUTE(SUBSTITUTE(Y301," ",""),"-",""),".",""),"/","")),"OK","DIFF"))</f>
        <v/>
      </c>
      <c r="AE301" t="str">
        <f>IF(OR(I301="",Z301=""),"",IF(ABS(I301-Z301)&lt;=0.01,"OK","DIFF"))</f>
        <v/>
      </c>
    </row>
    <row r="302">
      <c r="A302" t="str">
        <v>B36</v>
      </c>
      <c r="B302" t="str">
        <v>Targeted</v>
      </c>
      <c r="C302">
        <v>7</v>
      </c>
      <c r="D302" t="str">
        <v>PDF</v>
      </c>
      <c r="E302" t="str">
        <v>FRT BUMPER LWR GRILLE</v>
      </c>
      <c r="F302">
        <v>1</v>
      </c>
      <c r="G302">
        <v>120</v>
      </c>
      <c r="H302" t="str">
        <v/>
      </c>
      <c r="I302" t="str">
        <v/>
      </c>
      <c r="J302" t="str">
        <v/>
      </c>
      <c r="K302" t="str">
        <v/>
      </c>
      <c r="L302" t="str">
        <v/>
      </c>
      <c r="M302" t="str">
        <v/>
      </c>
      <c r="N302" t="str">
        <f>IF(H302="","",IF(UPPER(SUBSTITUTE(SUBSTITUTE(SUBSTITUTE(SUBSTITUTE(H302," ",""),"-",""),".",""),"/",""))=UPPER(SUBSTITUTE(SUBSTITUTE(SUBSTITUTE(SUBSTITUTE(T302," ",""),"-",""),".",""),"/","")),"OK","DIFF"))</f>
        <v/>
      </c>
      <c r="O302" t="str">
        <f>IF(I302="","",IF(ABS(I302-U302)&lt;=0.01,"OK","DIFF"))</f>
        <v/>
      </c>
      <c r="P302" t="str">
        <f>IF(OR(N302="DIFF",O302="DIFF"),"YES",IF(AND(N302="OK",O302="OK"),"NO",""))</f>
        <v/>
      </c>
      <c r="Q302" t="str">
        <v/>
      </c>
      <c r="R302" t="str">
        <v/>
      </c>
      <c r="S302" t="str">
        <v>yes</v>
      </c>
      <c r="T302" t="str">
        <v>T53112-48150</v>
      </c>
      <c r="U302">
        <v>120</v>
      </c>
      <c r="V302" t="str">
        <v/>
      </c>
      <c r="W302" t="str">
        <v/>
      </c>
      <c r="X302" t="str">
        <v/>
      </c>
      <c r="Y302" t="str">
        <v>T53112-48150</v>
      </c>
      <c r="Z302">
        <v>120</v>
      </c>
      <c r="AA302" t="str">
        <v>high</v>
      </c>
      <c r="AC302" t="str">
        <v>AGREE</v>
      </c>
      <c r="AD302" t="str">
        <f>IF(OR(H302="",Y302=""),"",IF(UPPER(SUBSTITUTE(SUBSTITUTE(SUBSTITUTE(SUBSTITUTE(H302," ",""),"-",""),".",""),"/",""))=UPPER(SUBSTITUTE(SUBSTITUTE(SUBSTITUTE(SUBSTITUTE(Y302," ",""),"-",""),".",""),"/","")),"OK","DIFF"))</f>
        <v/>
      </c>
      <c r="AE302" t="str">
        <f>IF(OR(I302="",Z302=""),"",IF(ABS(I302-Z302)&lt;=0.01,"OK","DIFF"))</f>
        <v/>
      </c>
    </row>
    <row r="303">
      <c r="A303" t="str">
        <v>B36</v>
      </c>
      <c r="B303" t="str">
        <v>Targeted</v>
      </c>
      <c r="C303">
        <v>8</v>
      </c>
      <c r="D303" t="str">
        <v>PDF</v>
      </c>
      <c r="E303" t="str">
        <v>FRT BUMPER LWR SKIRT</v>
      </c>
      <c r="F303">
        <v>1</v>
      </c>
      <c r="G303">
        <v>140</v>
      </c>
      <c r="H303" t="str">
        <v/>
      </c>
      <c r="I303" t="str">
        <v/>
      </c>
      <c r="J303" t="str">
        <v/>
      </c>
      <c r="K303" t="str">
        <v/>
      </c>
      <c r="L303" t="str">
        <v/>
      </c>
      <c r="M303" t="str">
        <v/>
      </c>
      <c r="N303" t="str">
        <f>IF(H303="","",IF(UPPER(SUBSTITUTE(SUBSTITUTE(SUBSTITUTE(SUBSTITUTE(H303," ",""),"-",""),".",""),"/",""))=UPPER(SUBSTITUTE(SUBSTITUTE(SUBSTITUTE(SUBSTITUTE(T303," ",""),"-",""),".",""),"/","")),"OK","DIFF"))</f>
        <v/>
      </c>
      <c r="O303" t="str">
        <f>IF(I303="","",IF(ABS(I303-U303)&lt;=0.01,"OK","DIFF"))</f>
        <v/>
      </c>
      <c r="P303" t="str">
        <f>IF(OR(N303="DIFF",O303="DIFF"),"YES",IF(AND(N303="OK",O303="OK"),"NO",""))</f>
        <v/>
      </c>
      <c r="Q303" t="str">
        <v/>
      </c>
      <c r="R303" t="str">
        <v/>
      </c>
      <c r="S303" t="str">
        <v/>
      </c>
      <c r="T303" t="str">
        <v>52411-48020</v>
      </c>
      <c r="U303">
        <v>140</v>
      </c>
      <c r="V303" t="str">
        <v/>
      </c>
      <c r="W303" t="str">
        <v/>
      </c>
      <c r="X303" t="str">
        <v/>
      </c>
      <c r="Y303" t="str">
        <v>52411-48020</v>
      </c>
      <c r="Z303">
        <v>140</v>
      </c>
      <c r="AA303" t="str">
        <v>high</v>
      </c>
      <c r="AB303" t="str">
        <v>No 'T' prefix on this stock ID.</v>
      </c>
      <c r="AC303" t="str">
        <v>AGREE</v>
      </c>
      <c r="AD303" t="str">
        <f>IF(OR(H303="",Y303=""),"",IF(UPPER(SUBSTITUTE(SUBSTITUTE(SUBSTITUTE(SUBSTITUTE(H303," ",""),"-",""),".",""),"/",""))=UPPER(SUBSTITUTE(SUBSTITUTE(SUBSTITUTE(SUBSTITUTE(Y303," ",""),"-",""),".",""),"/","")),"OK","DIFF"))</f>
        <v/>
      </c>
      <c r="AE303" t="str">
        <f>IF(OR(I303="",Z303=""),"",IF(ABS(I303-Z303)&lt;=0.01,"OK","DIFF"))</f>
        <v/>
      </c>
    </row>
    <row r="304">
      <c r="A304" t="str">
        <v>B36</v>
      </c>
      <c r="B304" t="str">
        <v>Targeted</v>
      </c>
      <c r="C304">
        <v>9</v>
      </c>
      <c r="D304" t="str">
        <v>PDF</v>
      </c>
      <c r="E304" t="str">
        <v>HEAD LAMP LH</v>
      </c>
      <c r="F304">
        <v>1</v>
      </c>
      <c r="G304">
        <v>1100</v>
      </c>
      <c r="H304" t="str">
        <v/>
      </c>
      <c r="I304" t="str">
        <v/>
      </c>
      <c r="J304" t="str">
        <v/>
      </c>
      <c r="K304" t="str">
        <v/>
      </c>
      <c r="L304" t="str">
        <v/>
      </c>
      <c r="M304" t="str">
        <v/>
      </c>
      <c r="N304" t="str">
        <f>IF(H304="","",IF(UPPER(SUBSTITUTE(SUBSTITUTE(SUBSTITUTE(SUBSTITUTE(H304," ",""),"-",""),".",""),"/",""))=UPPER(SUBSTITUTE(SUBSTITUTE(SUBSTITUTE(SUBSTITUTE(T304," ",""),"-",""),".",""),"/","")),"OK","DIFF"))</f>
        <v/>
      </c>
      <c r="O304" t="str">
        <f>IF(I304="","",IF(ABS(I304-U304)&lt;=0.01,"OK","DIFF"))</f>
        <v/>
      </c>
      <c r="P304" t="str">
        <f>IF(OR(N304="DIFF",O304="DIFF"),"YES",IF(AND(N304="OK",O304="OK"),"NO",""))</f>
        <v/>
      </c>
      <c r="Q304" t="str">
        <v/>
      </c>
      <c r="R304" t="str">
        <v>Price ≥3× off cluster median</v>
      </c>
      <c r="S304" t="str">
        <v>yes</v>
      </c>
      <c r="T304" t="str">
        <v>T81070-48890</v>
      </c>
      <c r="U304">
        <v>1100</v>
      </c>
      <c r="V304" t="str">
        <v/>
      </c>
      <c r="W304" t="str">
        <v/>
      </c>
      <c r="X304" t="str">
        <v/>
      </c>
      <c r="Y304" t="str">
        <v>T81070-48890</v>
      </c>
      <c r="Z304">
        <v>1100</v>
      </c>
      <c r="AA304" t="str">
        <v>high</v>
      </c>
      <c r="AC304" t="str">
        <v>AGREE</v>
      </c>
      <c r="AD304" t="str">
        <f>IF(OR(H304="",Y304=""),"",IF(UPPER(SUBSTITUTE(SUBSTITUTE(SUBSTITUTE(SUBSTITUTE(H304," ",""),"-",""),".",""),"/",""))=UPPER(SUBSTITUTE(SUBSTITUTE(SUBSTITUTE(SUBSTITUTE(Y304," ",""),"-",""),".",""),"/","")),"OK","DIFF"))</f>
        <v/>
      </c>
      <c r="AE304" t="str">
        <f>IF(OR(I304="",Z304=""),"",IF(ABS(I304-Z304)&lt;=0.01,"OK","DIFF"))</f>
        <v/>
      </c>
    </row>
    <row r="305">
      <c r="A305" t="str">
        <v>B36</v>
      </c>
      <c r="B305" t="str">
        <v>Targeted</v>
      </c>
      <c r="C305">
        <v>10</v>
      </c>
      <c r="D305" t="str">
        <v>PDF</v>
      </c>
      <c r="E305" t="str">
        <v>HEAD LAMP RH</v>
      </c>
      <c r="F305">
        <v>1</v>
      </c>
      <c r="G305">
        <v>1100</v>
      </c>
      <c r="H305" t="str">
        <v/>
      </c>
      <c r="I305" t="str">
        <v/>
      </c>
      <c r="J305" t="str">
        <v/>
      </c>
      <c r="K305" t="str">
        <v/>
      </c>
      <c r="L305" t="str">
        <v/>
      </c>
      <c r="M305" t="str">
        <v/>
      </c>
      <c r="N305" t="str">
        <f>IF(H305="","",IF(UPPER(SUBSTITUTE(SUBSTITUTE(SUBSTITUTE(SUBSTITUTE(H305," ",""),"-",""),".",""),"/",""))=UPPER(SUBSTITUTE(SUBSTITUTE(SUBSTITUTE(SUBSTITUTE(T305," ",""),"-",""),".",""),"/","")),"OK","DIFF"))</f>
        <v/>
      </c>
      <c r="O305" t="str">
        <f>IF(I305="","",IF(ABS(I305-U305)&lt;=0.01,"OK","DIFF"))</f>
        <v/>
      </c>
      <c r="P305" t="str">
        <f>IF(OR(N305="DIFF",O305="DIFF"),"YES",IF(AND(N305="OK",O305="OK"),"NO",""))</f>
        <v/>
      </c>
      <c r="Q305" t="str">
        <v/>
      </c>
      <c r="R305" t="str">
        <v>Price ≥3× off cluster median</v>
      </c>
      <c r="S305" t="str">
        <v>yes</v>
      </c>
      <c r="T305" t="str">
        <v>T81140-48440</v>
      </c>
      <c r="U305">
        <v>1100</v>
      </c>
      <c r="V305" t="str">
        <v/>
      </c>
      <c r="W305" t="str">
        <v/>
      </c>
      <c r="X305" t="str">
        <v/>
      </c>
      <c r="Y305" t="str">
        <v>T81140-48440</v>
      </c>
      <c r="Z305">
        <v>1100</v>
      </c>
      <c r="AA305" t="str">
        <v>high</v>
      </c>
      <c r="AC305" t="str">
        <v>AGREE</v>
      </c>
      <c r="AD305" t="str">
        <f>IF(OR(H305="",Y305=""),"",IF(UPPER(SUBSTITUTE(SUBSTITUTE(SUBSTITUTE(SUBSTITUTE(H305," ",""),"-",""),".",""),"/",""))=UPPER(SUBSTITUTE(SUBSTITUTE(SUBSTITUTE(SUBSTITUTE(Y305," ",""),"-",""),".",""),"/","")),"OK","DIFF"))</f>
        <v/>
      </c>
      <c r="AE305" t="str">
        <f>IF(OR(I305="",Z305=""),"",IF(ABS(I305-Z305)&lt;=0.01,"OK","DIFF"))</f>
        <v/>
      </c>
    </row>
    <row r="306">
      <c r="A306" t="str">
        <v>B36</v>
      </c>
      <c r="B306" t="str">
        <v>Targeted</v>
      </c>
      <c r="C306">
        <v>11</v>
      </c>
      <c r="D306" t="str">
        <v>PDF</v>
      </c>
      <c r="E306" t="str">
        <v>FRT BUMPER REINFORCEMENT</v>
      </c>
      <c r="F306">
        <v>1</v>
      </c>
      <c r="G306">
        <v>180</v>
      </c>
      <c r="H306" t="str">
        <v/>
      </c>
      <c r="I306" t="str">
        <v/>
      </c>
      <c r="J306" t="str">
        <v/>
      </c>
      <c r="K306" t="str">
        <v/>
      </c>
      <c r="L306" t="str">
        <v/>
      </c>
      <c r="M306" t="str">
        <v/>
      </c>
      <c r="N306" t="str">
        <f>IF(H306="","",IF(UPPER(SUBSTITUTE(SUBSTITUTE(SUBSTITUTE(SUBSTITUTE(H306," ",""),"-",""),".",""),"/",""))=UPPER(SUBSTITUTE(SUBSTITUTE(SUBSTITUTE(SUBSTITUTE(T306," ",""),"-",""),".",""),"/","")),"OK","DIFF"))</f>
        <v/>
      </c>
      <c r="O306" t="str">
        <f>IF(I306="","",IF(ABS(I306-U306)&lt;=0.01,"OK","DIFF"))</f>
        <v/>
      </c>
      <c r="P306" t="str">
        <f>IF(OR(N306="DIFF",O306="DIFF"),"YES",IF(AND(N306="OK",O306="OK"),"NO",""))</f>
        <v/>
      </c>
      <c r="Q306" t="str">
        <v/>
      </c>
      <c r="R306" t="str">
        <v/>
      </c>
      <c r="S306" t="str">
        <v/>
      </c>
      <c r="T306" t="str">
        <v>T52021-48040</v>
      </c>
      <c r="U306">
        <v>180</v>
      </c>
      <c r="V306" t="str">
        <v/>
      </c>
      <c r="W306" t="str">
        <v/>
      </c>
      <c r="X306" t="str">
        <v/>
      </c>
      <c r="Y306" t="str">
        <v>T52021-48040</v>
      </c>
      <c r="Z306">
        <v>180</v>
      </c>
      <c r="AA306" t="str">
        <v>high</v>
      </c>
      <c r="AC306" t="str">
        <v>AGREE</v>
      </c>
      <c r="AD306" t="str">
        <f>IF(OR(H306="",Y306=""),"",IF(UPPER(SUBSTITUTE(SUBSTITUTE(SUBSTITUTE(SUBSTITUTE(H306," ",""),"-",""),".",""),"/",""))=UPPER(SUBSTITUTE(SUBSTITUTE(SUBSTITUTE(SUBSTITUTE(Y306," ",""),"-",""),".",""),"/","")),"OK","DIFF"))</f>
        <v/>
      </c>
      <c r="AE306" t="str">
        <f>IF(OR(I306="",Z306=""),"",IF(ABS(I306-Z306)&lt;=0.01,"OK","DIFF"))</f>
        <v/>
      </c>
    </row>
    <row r="307">
      <c r="A307" t="str">
        <v>B36</v>
      </c>
      <c r="B307" t="str">
        <v>Targeted</v>
      </c>
      <c r="C307">
        <v>12</v>
      </c>
      <c r="D307" t="str">
        <v>PDF</v>
      </c>
      <c r="E307" t="str">
        <v>BRACE PANEL</v>
      </c>
      <c r="F307">
        <v>1</v>
      </c>
      <c r="G307">
        <v>100</v>
      </c>
      <c r="H307" t="str">
        <v/>
      </c>
      <c r="I307" t="str">
        <v/>
      </c>
      <c r="J307" t="str">
        <v/>
      </c>
      <c r="K307" t="str">
        <v/>
      </c>
      <c r="L307" t="str">
        <v/>
      </c>
      <c r="M307" t="str">
        <v/>
      </c>
      <c r="N307" t="str">
        <f>IF(H307="","",IF(UPPER(SUBSTITUTE(SUBSTITUTE(SUBSTITUTE(SUBSTITUTE(H307," ",""),"-",""),".",""),"/",""))=UPPER(SUBSTITUTE(SUBSTITUTE(SUBSTITUTE(SUBSTITUTE(T307," ",""),"-",""),".",""),"/","")),"OK","DIFF"))</f>
        <v/>
      </c>
      <c r="O307" t="str">
        <f>IF(I307="","",IF(ABS(I307-U307)&lt;=0.01,"OK","DIFF"))</f>
        <v/>
      </c>
      <c r="P307" t="str">
        <f>IF(OR(N307="DIFF",O307="DIFF"),"YES",IF(AND(N307="OK",O307="OK"),"NO",""))</f>
        <v/>
      </c>
      <c r="Q307" t="str">
        <v/>
      </c>
      <c r="R307" t="str">
        <v/>
      </c>
      <c r="S307" t="str">
        <v>yes</v>
      </c>
      <c r="T307" t="str">
        <v>53208-48090</v>
      </c>
      <c r="U307">
        <v>100</v>
      </c>
      <c r="V307" t="str">
        <v/>
      </c>
      <c r="W307" t="str">
        <v/>
      </c>
      <c r="X307" t="str">
        <v/>
      </c>
      <c r="Y307" t="str">
        <v>53208-48090</v>
      </c>
      <c r="Z307">
        <v>100</v>
      </c>
      <c r="AA307" t="str">
        <v>high</v>
      </c>
      <c r="AB307" t="str">
        <v>No 'T' prefix on this stock ID.</v>
      </c>
      <c r="AC307" t="str">
        <v>AGREE</v>
      </c>
      <c r="AD307" t="str">
        <f>IF(OR(H307="",Y307=""),"",IF(UPPER(SUBSTITUTE(SUBSTITUTE(SUBSTITUTE(SUBSTITUTE(H307," ",""),"-",""),".",""),"/",""))=UPPER(SUBSTITUTE(SUBSTITUTE(SUBSTITUTE(SUBSTITUTE(Y307," ",""),"-",""),".",""),"/","")),"OK","DIFF"))</f>
        <v/>
      </c>
      <c r="AE307" t="str">
        <f>IF(OR(I307="",Z307=""),"",IF(ABS(I307-Z307)&lt;=0.01,"OK","DIFF"))</f>
        <v/>
      </c>
    </row>
    <row r="308">
      <c r="A308" t="str">
        <v>B36</v>
      </c>
      <c r="B308" t="str">
        <v>Targeted</v>
      </c>
      <c r="C308">
        <v>13</v>
      </c>
      <c r="D308" t="str">
        <v>PDF</v>
      </c>
      <c r="E308" t="str">
        <v>RAD FAN COWLING TOP GUIDE</v>
      </c>
      <c r="F308">
        <v>1</v>
      </c>
      <c r="G308">
        <v>50</v>
      </c>
      <c r="H308" t="str">
        <v/>
      </c>
      <c r="I308" t="str">
        <v/>
      </c>
      <c r="J308" t="str">
        <v/>
      </c>
      <c r="K308" t="str">
        <v/>
      </c>
      <c r="L308" t="str">
        <v/>
      </c>
      <c r="M308" t="str">
        <v/>
      </c>
      <c r="N308" t="str">
        <f>IF(H308="","",IF(UPPER(SUBSTITUTE(SUBSTITUTE(SUBSTITUTE(SUBSTITUTE(H308," ",""),"-",""),".",""),"/",""))=UPPER(SUBSTITUTE(SUBSTITUTE(SUBSTITUTE(SUBSTITUTE(T308," ",""),"-",""),".",""),"/","")),"OK","DIFF"))</f>
        <v/>
      </c>
      <c r="O308" t="str">
        <f>IF(I308="","",IF(ABS(I308-U308)&lt;=0.01,"OK","DIFF"))</f>
        <v/>
      </c>
      <c r="P308" t="str">
        <f>IF(OR(N308="DIFF",O308="DIFF"),"YES",IF(AND(N308="OK",O308="OK"),"NO",""))</f>
        <v/>
      </c>
      <c r="Q308" t="str">
        <v/>
      </c>
      <c r="R308" t="str">
        <v/>
      </c>
      <c r="S308" t="str">
        <v/>
      </c>
      <c r="T308" t="str">
        <v>T16712-36030</v>
      </c>
      <c r="U308">
        <v>50</v>
      </c>
      <c r="V308" t="str">
        <v/>
      </c>
      <c r="W308" t="str">
        <v/>
      </c>
      <c r="X308" t="str">
        <v/>
      </c>
      <c r="Y308" t="str">
        <v>T16712-36030</v>
      </c>
      <c r="Z308">
        <v>50</v>
      </c>
      <c r="AA308" t="str">
        <v>high</v>
      </c>
      <c r="AC308" t="str">
        <v>AGREE</v>
      </c>
      <c r="AD308" t="str">
        <f>IF(OR(H308="",Y308=""),"",IF(UPPER(SUBSTITUTE(SUBSTITUTE(SUBSTITUTE(SUBSTITUTE(H308," ",""),"-",""),".",""),"/",""))=UPPER(SUBSTITUTE(SUBSTITUTE(SUBSTITUTE(SUBSTITUTE(Y308," ",""),"-",""),".",""),"/","")),"OK","DIFF"))</f>
        <v/>
      </c>
      <c r="AE308" t="str">
        <f>IF(OR(I308="",Z308=""),"",IF(ABS(I308-Z308)&lt;=0.01,"OK","DIFF"))</f>
        <v/>
      </c>
    </row>
    <row r="309">
      <c r="A309" t="str">
        <v>B36</v>
      </c>
      <c r="B309" t="str">
        <v>Targeted</v>
      </c>
      <c r="C309">
        <v>14</v>
      </c>
      <c r="D309" t="str">
        <v>PDF</v>
      </c>
      <c r="E309" t="str">
        <v>FRT FENDER RH</v>
      </c>
      <c r="F309">
        <v>1</v>
      </c>
      <c r="G309">
        <v>330</v>
      </c>
      <c r="H309" t="str">
        <v/>
      </c>
      <c r="I309" t="str">
        <v/>
      </c>
      <c r="J309" t="str">
        <v/>
      </c>
      <c r="K309" t="str">
        <v/>
      </c>
      <c r="L309" t="str">
        <v/>
      </c>
      <c r="M309" t="str">
        <v/>
      </c>
      <c r="N309" t="str">
        <f>IF(H309="","",IF(UPPER(SUBSTITUTE(SUBSTITUTE(SUBSTITUTE(SUBSTITUTE(H309," ",""),"-",""),".",""),"/",""))=UPPER(SUBSTITUTE(SUBSTITUTE(SUBSTITUTE(SUBSTITUTE(T309," ",""),"-",""),".",""),"/","")),"OK","DIFF"))</f>
        <v/>
      </c>
      <c r="O309" t="str">
        <f>IF(I309="","",IF(ABS(I309-U309)&lt;=0.01,"OK","DIFF"))</f>
        <v/>
      </c>
      <c r="P309" t="str">
        <f>IF(OR(N309="DIFF",O309="DIFF"),"YES",IF(AND(N309="OK",O309="OK"),"NO",""))</f>
        <v/>
      </c>
      <c r="Q309" t="str">
        <v/>
      </c>
      <c r="R309" t="str">
        <v/>
      </c>
      <c r="S309" t="str">
        <v>yes</v>
      </c>
      <c r="T309" t="str">
        <v>T53811-48210</v>
      </c>
      <c r="U309">
        <v>330</v>
      </c>
      <c r="V309" t="str">
        <v/>
      </c>
      <c r="W309" t="str">
        <v/>
      </c>
      <c r="X309" t="str">
        <v/>
      </c>
      <c r="Y309" t="str">
        <v>T53811-48210</v>
      </c>
      <c r="Z309">
        <v>330</v>
      </c>
      <c r="AA309" t="str">
        <v>high</v>
      </c>
      <c r="AC309" t="str">
        <v>AGREE</v>
      </c>
      <c r="AD309" t="str">
        <f>IF(OR(H309="",Y309=""),"",IF(UPPER(SUBSTITUTE(SUBSTITUTE(SUBSTITUTE(SUBSTITUTE(H309," ",""),"-",""),".",""),"/",""))=UPPER(SUBSTITUTE(SUBSTITUTE(SUBSTITUTE(SUBSTITUTE(Y309," ",""),"-",""),".",""),"/","")),"OK","DIFF"))</f>
        <v/>
      </c>
      <c r="AE309" t="str">
        <f>IF(OR(I309="",Z309=""),"",IF(ABS(I309-Z309)&lt;=0.01,"OK","DIFF"))</f>
        <v/>
      </c>
    </row>
    <row r="310">
      <c r="A310" t="str">
        <v>B36</v>
      </c>
      <c r="B310" t="str">
        <v>Targeted</v>
      </c>
      <c r="C310">
        <v>15</v>
      </c>
      <c r="D310" t="str">
        <v>PDF</v>
      </c>
      <c r="E310" t="str">
        <v>FRT BUMPER SPONGE</v>
      </c>
      <c r="F310">
        <v>1</v>
      </c>
      <c r="G310">
        <v>55</v>
      </c>
      <c r="H310" t="str">
        <v/>
      </c>
      <c r="I310" t="str">
        <v/>
      </c>
      <c r="J310" t="str">
        <v/>
      </c>
      <c r="K310" t="str">
        <v/>
      </c>
      <c r="L310" t="str">
        <v/>
      </c>
      <c r="M310" t="str">
        <v/>
      </c>
      <c r="N310" t="str">
        <f>IF(H310="","",IF(UPPER(SUBSTITUTE(SUBSTITUTE(SUBSTITUTE(SUBSTITUTE(H310," ",""),"-",""),".",""),"/",""))=UPPER(SUBSTITUTE(SUBSTITUTE(SUBSTITUTE(SUBSTITUTE(T310," ",""),"-",""),".",""),"/","")),"OK","DIFF"))</f>
        <v/>
      </c>
      <c r="O310" t="str">
        <f>IF(I310="","",IF(ABS(I310-U310)&lt;=0.01,"OK","DIFF"))</f>
        <v/>
      </c>
      <c r="P310" t="str">
        <f>IF(OR(N310="DIFF",O310="DIFF"),"YES",IF(AND(N310="OK",O310="OK"),"NO",""))</f>
        <v/>
      </c>
      <c r="Q310" t="str">
        <v/>
      </c>
      <c r="R310" t="str">
        <v/>
      </c>
      <c r="S310" t="str">
        <v/>
      </c>
      <c r="T310" t="str">
        <v>T52614-48041</v>
      </c>
      <c r="U310">
        <v>55</v>
      </c>
      <c r="V310" t="str">
        <v/>
      </c>
      <c r="W310" t="str">
        <v/>
      </c>
      <c r="X310" t="str">
        <v/>
      </c>
      <c r="Y310" t="str">
        <v>T52614-48041</v>
      </c>
      <c r="Z310">
        <v>55</v>
      </c>
      <c r="AA310" t="str">
        <v>high</v>
      </c>
      <c r="AC310" t="str">
        <v>AGREE</v>
      </c>
      <c r="AD310" t="str">
        <f>IF(OR(H310="",Y310=""),"",IF(UPPER(SUBSTITUTE(SUBSTITUTE(SUBSTITUTE(SUBSTITUTE(H310," ",""),"-",""),".",""),"/",""))=UPPER(SUBSTITUTE(SUBSTITUTE(SUBSTITUTE(SUBSTITUTE(Y310," ",""),"-",""),".",""),"/","")),"OK","DIFF"))</f>
        <v/>
      </c>
      <c r="AE310" t="str">
        <f>IF(OR(I310="",Z310=""),"",IF(ABS(I310-Z310)&lt;=0.01,"OK","DIFF"))</f>
        <v/>
      </c>
    </row>
    <row r="311">
      <c r="A311" t="str">
        <v>B36</v>
      </c>
      <c r="B311" t="str">
        <v>Targeted</v>
      </c>
      <c r="C311">
        <v>16</v>
      </c>
      <c r="D311" t="str">
        <v>PDF</v>
      </c>
      <c r="E311" t="str">
        <v>FRT BUMPER SPONGE RH</v>
      </c>
      <c r="F311">
        <v>1</v>
      </c>
      <c r="G311">
        <v>28</v>
      </c>
      <c r="H311" t="str">
        <v/>
      </c>
      <c r="I311" t="str">
        <v/>
      </c>
      <c r="J311" t="str">
        <v/>
      </c>
      <c r="K311" t="str">
        <v/>
      </c>
      <c r="L311" t="str">
        <v/>
      </c>
      <c r="M311" t="str">
        <v/>
      </c>
      <c r="N311" t="str">
        <f>IF(H311="","",IF(UPPER(SUBSTITUTE(SUBSTITUTE(SUBSTITUTE(SUBSTITUTE(H311," ",""),"-",""),".",""),"/",""))=UPPER(SUBSTITUTE(SUBSTITUTE(SUBSTITUTE(SUBSTITUTE(T311," ",""),"-",""),".",""),"/","")),"OK","DIFF"))</f>
        <v/>
      </c>
      <c r="O311" t="str">
        <f>IF(I311="","",IF(ABS(I311-U311)&lt;=0.01,"OK","DIFF"))</f>
        <v/>
      </c>
      <c r="P311" t="str">
        <f>IF(OR(N311="DIFF",O311="DIFF"),"YES",IF(AND(N311="OK",O311="OK"),"NO",""))</f>
        <v/>
      </c>
      <c r="Q311" t="str">
        <v/>
      </c>
      <c r="R311" t="str">
        <v/>
      </c>
      <c r="S311" t="str">
        <v/>
      </c>
      <c r="T311" t="str">
        <v>T52611-48170</v>
      </c>
      <c r="U311">
        <v>28</v>
      </c>
      <c r="V311" t="str">
        <v/>
      </c>
      <c r="W311" t="str">
        <v/>
      </c>
      <c r="X311" t="str">
        <v/>
      </c>
      <c r="Y311" t="str">
        <v>T52611-48170</v>
      </c>
      <c r="Z311">
        <v>28</v>
      </c>
      <c r="AA311" t="str">
        <v>high</v>
      </c>
      <c r="AB311" t="str">
        <v>Printed on page 2.</v>
      </c>
      <c r="AC311" t="str">
        <v>AGREE</v>
      </c>
      <c r="AD311" t="str">
        <f>IF(OR(H311="",Y311=""),"",IF(UPPER(SUBSTITUTE(SUBSTITUTE(SUBSTITUTE(SUBSTITUTE(H311," ",""),"-",""),".",""),"/",""))=UPPER(SUBSTITUTE(SUBSTITUTE(SUBSTITUTE(SUBSTITUTE(Y311," ",""),"-",""),".",""),"/","")),"OK","DIFF"))</f>
        <v/>
      </c>
      <c r="AE311" t="str">
        <f>IF(OR(I311="",Z311=""),"",IF(ABS(I311-Z311)&lt;=0.01,"OK","DIFF"))</f>
        <v/>
      </c>
    </row>
    <row r="312">
      <c r="A312" t="str">
        <v>B37</v>
      </c>
      <c r="B312" t="str">
        <v>Targeted</v>
      </c>
      <c r="C312">
        <v>1</v>
      </c>
      <c r="D312" t="str">
        <v>PDF</v>
      </c>
      <c r="E312" t="str">
        <v>4478800100 BONNET</v>
      </c>
      <c r="F312">
        <v>1</v>
      </c>
      <c r="G312">
        <v>1250</v>
      </c>
      <c r="H312" t="str">
        <v/>
      </c>
      <c r="I312" t="str">
        <v/>
      </c>
      <c r="J312" t="str">
        <v/>
      </c>
      <c r="K312" t="str">
        <v/>
      </c>
      <c r="L312" t="str">
        <v/>
      </c>
      <c r="M312" t="str">
        <v/>
      </c>
      <c r="N312" t="str">
        <f>IF(H312="","",IF(UPPER(SUBSTITUTE(SUBSTITUTE(SUBSTITUTE(SUBSTITUTE(H312," ",""),"-",""),".",""),"/",""))=UPPER(SUBSTITUTE(SUBSTITUTE(SUBSTITUTE(SUBSTITUTE(T312," ",""),"-",""),".",""),"/","")),"OK","DIFF"))</f>
        <v/>
      </c>
      <c r="O312" t="str">
        <f>IF(I312="","",IF(ABS(I312-U312)&lt;=0.01,"OK","DIFF"))</f>
        <v/>
      </c>
      <c r="P312" t="str">
        <f>IF(OR(N312="DIFF",O312="DIFF"),"YES",IF(AND(N312="OK",O312="OK"),"NO",""))</f>
        <v/>
      </c>
      <c r="Q312" t="str">
        <v/>
      </c>
      <c r="R312" t="str">
        <v/>
      </c>
      <c r="S312" t="str">
        <v/>
      </c>
      <c r="T312" t="str">
        <v>A4478808404</v>
      </c>
      <c r="U312">
        <v>1250</v>
      </c>
      <c r="V312" t="str">
        <v/>
      </c>
      <c r="W312" t="str">
        <v/>
      </c>
      <c r="X312" t="str">
        <v/>
      </c>
      <c r="Y312" t="str">
        <v>A4478808404</v>
      </c>
      <c r="Z312">
        <v>1250</v>
      </c>
      <c r="AA312" t="str">
        <v>high</v>
      </c>
      <c r="AB312" t="str">
        <v>Item No. A4478808404 differs from the number 4478800100 in the description</v>
      </c>
      <c r="AC312" t="str">
        <v>AGREE</v>
      </c>
      <c r="AD312" t="str">
        <f>IF(OR(H312="",Y312=""),"",IF(UPPER(SUBSTITUTE(SUBSTITUTE(SUBSTITUTE(SUBSTITUTE(H312," ",""),"-",""),".",""),"/",""))=UPPER(SUBSTITUTE(SUBSTITUTE(SUBSTITUTE(SUBSTITUTE(Y312," ",""),"-",""),".",""),"/","")),"OK","DIFF"))</f>
        <v/>
      </c>
      <c r="AE312" t="str">
        <f>IF(OR(I312="",Z312=""),"",IF(ABS(I312-Z312)&lt;=0.01,"OK","DIFF"))</f>
        <v/>
      </c>
    </row>
    <row r="313">
      <c r="A313" t="str">
        <v>B37</v>
      </c>
      <c r="B313" t="str">
        <v>Targeted</v>
      </c>
      <c r="C313">
        <v>2</v>
      </c>
      <c r="D313" t="str">
        <v>PDF</v>
      </c>
      <c r="E313" t="str">
        <v>HINE LH</v>
      </c>
      <c r="F313">
        <v>1</v>
      </c>
      <c r="G313">
        <v>85</v>
      </c>
      <c r="H313" t="str">
        <v/>
      </c>
      <c r="I313" t="str">
        <v/>
      </c>
      <c r="J313" t="str">
        <v/>
      </c>
      <c r="K313" t="str">
        <v/>
      </c>
      <c r="L313" t="str">
        <v/>
      </c>
      <c r="M313" t="str">
        <v/>
      </c>
      <c r="N313" t="str">
        <f>IF(H313="","",IF(UPPER(SUBSTITUTE(SUBSTITUTE(SUBSTITUTE(SUBSTITUTE(H313," ",""),"-",""),".",""),"/",""))=UPPER(SUBSTITUTE(SUBSTITUTE(SUBSTITUTE(SUBSTITUTE(T313," ",""),"-",""),".",""),"/","")),"OK","DIFF"))</f>
        <v/>
      </c>
      <c r="O313" t="str">
        <f>IF(I313="","",IF(ABS(I313-U313)&lt;=0.01,"OK","DIFF"))</f>
        <v/>
      </c>
      <c r="P313" t="str">
        <f>IF(OR(N313="DIFF",O313="DIFF"),"YES",IF(AND(N313="OK",O313="OK"),"NO",""))</f>
        <v/>
      </c>
      <c r="Q313" t="str">
        <v/>
      </c>
      <c r="R313" t="str">
        <v>PN differs by one look-alike char</v>
      </c>
      <c r="S313" t="str">
        <v/>
      </c>
      <c r="T313" t="str">
        <v>A4478804500</v>
      </c>
      <c r="U313">
        <v>85</v>
      </c>
      <c r="V313" t="str">
        <v/>
      </c>
      <c r="W313" t="str">
        <v/>
      </c>
      <c r="X313" t="str">
        <v/>
      </c>
      <c r="Y313" t="str">
        <v>A4478804500</v>
      </c>
      <c r="Z313">
        <v>85</v>
      </c>
      <c r="AA313" t="str">
        <v>high</v>
      </c>
      <c r="AC313" t="str">
        <v>AGREE</v>
      </c>
      <c r="AD313" t="str">
        <f>IF(OR(H313="",Y313=""),"",IF(UPPER(SUBSTITUTE(SUBSTITUTE(SUBSTITUTE(SUBSTITUTE(H313," ",""),"-",""),".",""),"/",""))=UPPER(SUBSTITUTE(SUBSTITUTE(SUBSTITUTE(SUBSTITUTE(Y313," ",""),"-",""),".",""),"/","")),"OK","DIFF"))</f>
        <v/>
      </c>
      <c r="AE313" t="str">
        <f>IF(OR(I313="",Z313=""),"",IF(ABS(I313-Z313)&lt;=0.01,"OK","DIFF"))</f>
        <v/>
      </c>
    </row>
    <row r="314">
      <c r="A314" t="str">
        <v>B37</v>
      </c>
      <c r="B314" t="str">
        <v>Targeted</v>
      </c>
      <c r="C314">
        <v>3</v>
      </c>
      <c r="D314" t="str">
        <v>PDF</v>
      </c>
      <c r="E314" t="str">
        <v>HINE RH</v>
      </c>
      <c r="F314">
        <v>1</v>
      </c>
      <c r="G314">
        <v>85</v>
      </c>
      <c r="H314" t="str">
        <v/>
      </c>
      <c r="I314" t="str">
        <v/>
      </c>
      <c r="J314" t="str">
        <v/>
      </c>
      <c r="K314" t="str">
        <v/>
      </c>
      <c r="L314" t="str">
        <v/>
      </c>
      <c r="M314" t="str">
        <v/>
      </c>
      <c r="N314" t="str">
        <f>IF(H314="","",IF(UPPER(SUBSTITUTE(SUBSTITUTE(SUBSTITUTE(SUBSTITUTE(H314," ",""),"-",""),".",""),"/",""))=UPPER(SUBSTITUTE(SUBSTITUTE(SUBSTITUTE(SUBSTITUTE(T314," ",""),"-",""),".",""),"/","")),"OK","DIFF"))</f>
        <v/>
      </c>
      <c r="O314" t="str">
        <f>IF(I314="","",IF(ABS(I314-U314)&lt;=0.01,"OK","DIFF"))</f>
        <v/>
      </c>
      <c r="P314" t="str">
        <f>IF(OR(N314="DIFF",O314="DIFF"),"YES",IF(AND(N314="OK",O314="OK"),"NO",""))</f>
        <v/>
      </c>
      <c r="Q314" t="str">
        <v/>
      </c>
      <c r="R314" t="str">
        <v>PN differs by one look-alike char</v>
      </c>
      <c r="S314" t="str">
        <v/>
      </c>
      <c r="T314" t="str">
        <v>A4478804600</v>
      </c>
      <c r="U314">
        <v>85</v>
      </c>
      <c r="V314" t="str">
        <v/>
      </c>
      <c r="W314" t="str">
        <v/>
      </c>
      <c r="X314" t="str">
        <v/>
      </c>
      <c r="Y314" t="str">
        <v>A4478804600</v>
      </c>
      <c r="Z314">
        <v>85</v>
      </c>
      <c r="AA314" t="str">
        <v>high</v>
      </c>
      <c r="AC314" t="str">
        <v>AGREE</v>
      </c>
      <c r="AD314" t="str">
        <f>IF(OR(H314="",Y314=""),"",IF(UPPER(SUBSTITUTE(SUBSTITUTE(SUBSTITUTE(SUBSTITUTE(H314," ",""),"-",""),".",""),"/",""))=UPPER(SUBSTITUTE(SUBSTITUTE(SUBSTITUTE(SUBSTITUTE(Y314," ",""),"-",""),".",""),"/","")),"OK","DIFF"))</f>
        <v/>
      </c>
      <c r="AE314" t="str">
        <f>IF(OR(I314="",Z314=""),"",IF(ABS(I314-Z314)&lt;=0.01,"OK","DIFF"))</f>
        <v/>
      </c>
    </row>
    <row r="315">
      <c r="A315" t="str">
        <v>B37</v>
      </c>
      <c r="B315" t="str">
        <v>Targeted</v>
      </c>
      <c r="C315">
        <v>4</v>
      </c>
      <c r="D315" t="str">
        <v>PDF</v>
      </c>
      <c r="E315" t="str">
        <v>LOWER LOCK</v>
      </c>
      <c r="F315">
        <v>1</v>
      </c>
      <c r="G315">
        <v>130</v>
      </c>
      <c r="H315" t="str">
        <v/>
      </c>
      <c r="I315" t="str">
        <v/>
      </c>
      <c r="J315" t="str">
        <v/>
      </c>
      <c r="K315" t="str">
        <v/>
      </c>
      <c r="L315" t="str">
        <v/>
      </c>
      <c r="M315" t="str">
        <v/>
      </c>
      <c r="N315" t="str">
        <f>IF(H315="","",IF(UPPER(SUBSTITUTE(SUBSTITUTE(SUBSTITUTE(SUBSTITUTE(H315," ",""),"-",""),".",""),"/",""))=UPPER(SUBSTITUTE(SUBSTITUTE(SUBSTITUTE(SUBSTITUTE(T315," ",""),"-",""),".",""),"/","")),"OK","DIFF"))</f>
        <v/>
      </c>
      <c r="O315" t="str">
        <f>IF(I315="","",IF(ABS(I315-U315)&lt;=0.01,"OK","DIFF"))</f>
        <v/>
      </c>
      <c r="P315" t="str">
        <f>IF(OR(N315="DIFF",O315="DIFF"),"YES",IF(AND(N315="OK",O315="OK"),"NO",""))</f>
        <v/>
      </c>
      <c r="Q315" t="str">
        <v/>
      </c>
      <c r="R315" t="str">
        <v/>
      </c>
      <c r="S315" t="str">
        <v/>
      </c>
      <c r="T315" t="str">
        <v>A4478800060</v>
      </c>
      <c r="U315">
        <v>130</v>
      </c>
      <c r="V315" t="str">
        <v/>
      </c>
      <c r="W315" t="str">
        <v/>
      </c>
      <c r="X315" t="str">
        <v/>
      </c>
      <c r="Y315" t="str">
        <v>A4478800060</v>
      </c>
      <c r="Z315">
        <v>130</v>
      </c>
      <c r="AA315" t="str">
        <v>high</v>
      </c>
      <c r="AC315" t="str">
        <v>AGREE</v>
      </c>
      <c r="AD315" t="str">
        <f>IF(OR(H315="",Y315=""),"",IF(UPPER(SUBSTITUTE(SUBSTITUTE(SUBSTITUTE(SUBSTITUTE(H315," ",""),"-",""),".",""),"/",""))=UPPER(SUBSTITUTE(SUBSTITUTE(SUBSTITUTE(SUBSTITUTE(Y315," ",""),"-",""),".",""),"/","")),"OK","DIFF"))</f>
        <v/>
      </c>
      <c r="AE315" t="str">
        <f>IF(OR(I315="",Z315=""),"",IF(ABS(I315-Z315)&lt;=0.01,"OK","DIFF"))</f>
        <v/>
      </c>
    </row>
    <row r="316">
      <c r="A316" t="str">
        <v>B37</v>
      </c>
      <c r="B316" t="str">
        <v>Targeted</v>
      </c>
      <c r="C316">
        <v>5</v>
      </c>
      <c r="D316" t="str">
        <v>PDF</v>
      </c>
      <c r="E316" t="str">
        <v>TOP EYE</v>
      </c>
      <c r="F316">
        <v>1</v>
      </c>
      <c r="G316">
        <v>60</v>
      </c>
      <c r="H316" t="str">
        <v/>
      </c>
      <c r="I316" t="str">
        <v/>
      </c>
      <c r="J316" t="str">
        <v/>
      </c>
      <c r="K316" t="str">
        <v/>
      </c>
      <c r="L316" t="str">
        <v/>
      </c>
      <c r="M316" t="str">
        <v/>
      </c>
      <c r="N316" t="str">
        <f>IF(H316="","",IF(UPPER(SUBSTITUTE(SUBSTITUTE(SUBSTITUTE(SUBSTITUTE(H316," ",""),"-",""),".",""),"/",""))=UPPER(SUBSTITUTE(SUBSTITUTE(SUBSTITUTE(SUBSTITUTE(T316," ",""),"-",""),".",""),"/","")),"OK","DIFF"))</f>
        <v/>
      </c>
      <c r="O316" t="str">
        <f>IF(I316="","",IF(ABS(I316-U316)&lt;=0.01,"OK","DIFF"))</f>
        <v/>
      </c>
      <c r="P316" t="str">
        <f>IF(OR(N316="DIFF",O316="DIFF"),"YES",IF(AND(N316="OK",O316="OK"),"NO",""))</f>
        <v/>
      </c>
      <c r="Q316" t="str">
        <v/>
      </c>
      <c r="R316" t="str">
        <v/>
      </c>
      <c r="S316" t="str">
        <v/>
      </c>
      <c r="T316" t="str">
        <v>A4478800160</v>
      </c>
      <c r="U316">
        <v>60</v>
      </c>
      <c r="V316" t="str">
        <v/>
      </c>
      <c r="W316" t="str">
        <v/>
      </c>
      <c r="X316" t="str">
        <v/>
      </c>
      <c r="Y316" t="str">
        <v>A4478800160</v>
      </c>
      <c r="Z316">
        <v>60</v>
      </c>
      <c r="AA316" t="str">
        <v>high</v>
      </c>
      <c r="AC316" t="str">
        <v>AGREE</v>
      </c>
      <c r="AD316" t="str">
        <f>IF(OR(H316="",Y316=""),"",IF(UPPER(SUBSTITUTE(SUBSTITUTE(SUBSTITUTE(SUBSTITUTE(H316," ",""),"-",""),".",""),"/",""))=UPPER(SUBSTITUTE(SUBSTITUTE(SUBSTITUTE(SUBSTITUTE(Y316," ",""),"-",""),".",""),"/","")),"OK","DIFF"))</f>
        <v/>
      </c>
      <c r="AE316" t="str">
        <f>IF(OR(I316="",Z316=""),"",IF(ABS(I316-Z316)&lt;=0.01,"OK","DIFF"))</f>
        <v/>
      </c>
    </row>
    <row r="317">
      <c r="A317" t="str">
        <v>B37</v>
      </c>
      <c r="B317" t="str">
        <v>Targeted</v>
      </c>
      <c r="C317">
        <v>6</v>
      </c>
      <c r="D317" t="str">
        <v>PDF</v>
      </c>
      <c r="E317" t="str">
        <v>MERCEDES STAR GRILLE</v>
      </c>
      <c r="F317">
        <v>1</v>
      </c>
      <c r="G317">
        <v>125</v>
      </c>
      <c r="H317" t="str">
        <v/>
      </c>
      <c r="I317" t="str">
        <v/>
      </c>
      <c r="J317" t="str">
        <v/>
      </c>
      <c r="K317" t="str">
        <v/>
      </c>
      <c r="L317" t="str">
        <v/>
      </c>
      <c r="M317" t="str">
        <v/>
      </c>
      <c r="N317" t="str">
        <f>IF(H317="","",IF(UPPER(SUBSTITUTE(SUBSTITUTE(SUBSTITUTE(SUBSTITUTE(H317," ",""),"-",""),".",""),"/",""))=UPPER(SUBSTITUTE(SUBSTITUTE(SUBSTITUTE(SUBSTITUTE(T317," ",""),"-",""),".",""),"/","")),"OK","DIFF"))</f>
        <v/>
      </c>
      <c r="O317" t="str">
        <f>IF(I317="","",IF(ABS(I317-U317)&lt;=0.01,"OK","DIFF"))</f>
        <v/>
      </c>
      <c r="P317" t="str">
        <f>IF(OR(N317="DIFF",O317="DIFF"),"YES",IF(AND(N317="OK",O317="OK"),"NO",""))</f>
        <v/>
      </c>
      <c r="Q317" t="str">
        <v/>
      </c>
      <c r="R317" t="str">
        <v/>
      </c>
      <c r="S317" t="str">
        <v>yes</v>
      </c>
      <c r="T317" t="str">
        <v>X2078170016</v>
      </c>
      <c r="U317">
        <v>125</v>
      </c>
      <c r="V317" t="str">
        <v/>
      </c>
      <c r="W317" t="str">
        <v/>
      </c>
      <c r="X317" t="str">
        <v/>
      </c>
      <c r="Y317" t="str">
        <v>X2078170016</v>
      </c>
      <c r="Z317">
        <v>125</v>
      </c>
      <c r="AA317" t="str">
        <v>high</v>
      </c>
      <c r="AC317" t="str">
        <v>AGREE</v>
      </c>
      <c r="AD317" t="str">
        <f>IF(OR(H317="",Y317=""),"",IF(UPPER(SUBSTITUTE(SUBSTITUTE(SUBSTITUTE(SUBSTITUTE(H317," ",""),"-",""),".",""),"/",""))=UPPER(SUBSTITUTE(SUBSTITUTE(SUBSTITUTE(SUBSTITUTE(Y317," ",""),"-",""),".",""),"/","")),"OK","DIFF"))</f>
        <v/>
      </c>
      <c r="AE317" t="str">
        <f>IF(OR(I317="",Z317=""),"",IF(ABS(I317-Z317)&lt;=0.01,"OK","DIFF"))</f>
        <v/>
      </c>
    </row>
    <row r="318">
      <c r="A318" t="str">
        <v>B37</v>
      </c>
      <c r="B318" t="str">
        <v>Targeted</v>
      </c>
      <c r="C318">
        <v>7</v>
      </c>
      <c r="D318" t="str">
        <v>PDF</v>
      </c>
      <c r="E318" t="str">
        <v>FRT BUMPER W/GRILLE 220</v>
      </c>
      <c r="F318">
        <v>1</v>
      </c>
      <c r="G318">
        <v>950</v>
      </c>
      <c r="H318" t="str">
        <v/>
      </c>
      <c r="I318" t="str">
        <v/>
      </c>
      <c r="J318" t="str">
        <v/>
      </c>
      <c r="K318" t="str">
        <v/>
      </c>
      <c r="L318" t="str">
        <v/>
      </c>
      <c r="M318" t="str">
        <v/>
      </c>
      <c r="N318" t="str">
        <f>IF(H318="","",IF(UPPER(SUBSTITUTE(SUBSTITUTE(SUBSTITUTE(SUBSTITUTE(H318," ",""),"-",""),".",""),"/",""))=UPPER(SUBSTITUTE(SUBSTITUTE(SUBSTITUTE(SUBSTITUTE(T318," ",""),"-",""),".",""),"/","")),"OK","DIFF"))</f>
        <v/>
      </c>
      <c r="O318" t="str">
        <f>IF(I318="","",IF(ABS(I318-U318)&lt;=0.01,"OK","DIFF"))</f>
        <v/>
      </c>
      <c r="P318" t="str">
        <f>IF(OR(N318="DIFF",O318="DIFF"),"YES",IF(AND(N318="OK",O318="OK"),"NO",""))</f>
        <v/>
      </c>
      <c r="Q318" t="str">
        <v/>
      </c>
      <c r="R318" t="str">
        <v/>
      </c>
      <c r="S318" t="str">
        <v/>
      </c>
      <c r="T318" t="str">
        <v>A44788505259B51</v>
      </c>
      <c r="U318">
        <v>950</v>
      </c>
      <c r="V318" t="str">
        <v/>
      </c>
      <c r="W318" t="str">
        <v/>
      </c>
      <c r="X318" t="str">
        <v/>
      </c>
      <c r="Y318" t="str">
        <v>A44788505259B51</v>
      </c>
      <c r="Z318">
        <v>950</v>
      </c>
      <c r="AA318" t="str">
        <v>high</v>
      </c>
      <c r="AC318" t="str">
        <v>AGREE</v>
      </c>
      <c r="AD318" t="str">
        <f>IF(OR(H318="",Y318=""),"",IF(UPPER(SUBSTITUTE(SUBSTITUTE(SUBSTITUTE(SUBSTITUTE(H318," ",""),"-",""),".",""),"/",""))=UPPER(SUBSTITUTE(SUBSTITUTE(SUBSTITUTE(SUBSTITUTE(Y318," ",""),"-",""),".",""),"/","")),"OK","DIFF"))</f>
        <v/>
      </c>
      <c r="AE318" t="str">
        <f>IF(OR(I318="",Z318=""),"",IF(ABS(I318-Z318)&lt;=0.01,"OK","DIFF"))</f>
        <v/>
      </c>
    </row>
    <row r="319">
      <c r="A319" t="str">
        <v>B37</v>
      </c>
      <c r="B319" t="str">
        <v>Targeted</v>
      </c>
      <c r="C319">
        <v>8</v>
      </c>
      <c r="D319" t="str">
        <v>PDF</v>
      </c>
      <c r="E319" t="str">
        <v>MOUNTING RAIL FRT LH</v>
      </c>
      <c r="F319">
        <v>1</v>
      </c>
      <c r="G319">
        <v>65</v>
      </c>
      <c r="H319" t="str">
        <v/>
      </c>
      <c r="I319" t="str">
        <v/>
      </c>
      <c r="J319" t="str">
        <v/>
      </c>
      <c r="K319" t="str">
        <v/>
      </c>
      <c r="L319" t="str">
        <v/>
      </c>
      <c r="M319" t="str">
        <v/>
      </c>
      <c r="N319" t="str">
        <f>IF(H319="","",IF(UPPER(SUBSTITUTE(SUBSTITUTE(SUBSTITUTE(SUBSTITUTE(H319," ",""),"-",""),".",""),"/",""))=UPPER(SUBSTITUTE(SUBSTITUTE(SUBSTITUTE(SUBSTITUTE(T319," ",""),"-",""),".",""),"/","")),"OK","DIFF"))</f>
        <v/>
      </c>
      <c r="O319" t="str">
        <f>IF(I319="","",IF(ABS(I319-U319)&lt;=0.01,"OK","DIFF"))</f>
        <v/>
      </c>
      <c r="P319" t="str">
        <f>IF(OR(N319="DIFF",O319="DIFF"),"YES",IF(AND(N319="OK",O319="OK"),"NO",""))</f>
        <v/>
      </c>
      <c r="Q319" t="str">
        <v/>
      </c>
      <c r="R319" t="str">
        <v/>
      </c>
      <c r="S319" t="str">
        <v>yes</v>
      </c>
      <c r="T319" t="str">
        <v>A4478800612</v>
      </c>
      <c r="U319">
        <v>65</v>
      </c>
      <c r="V319" t="str">
        <v/>
      </c>
      <c r="W319" t="str">
        <v/>
      </c>
      <c r="X319" t="str">
        <v/>
      </c>
      <c r="Y319" t="str">
        <v>A4478800612</v>
      </c>
      <c r="Z319">
        <v>65</v>
      </c>
      <c r="AA319" t="str">
        <v>high</v>
      </c>
      <c r="AC319" t="str">
        <v>AGREE</v>
      </c>
      <c r="AD319" t="str">
        <f>IF(OR(H319="",Y319=""),"",IF(UPPER(SUBSTITUTE(SUBSTITUTE(SUBSTITUTE(SUBSTITUTE(H319," ",""),"-",""),".",""),"/",""))=UPPER(SUBSTITUTE(SUBSTITUTE(SUBSTITUTE(SUBSTITUTE(Y319," ",""),"-",""),".",""),"/","")),"OK","DIFF"))</f>
        <v/>
      </c>
      <c r="AE319" t="str">
        <f>IF(OR(I319="",Z319=""),"",IF(ABS(I319-Z319)&lt;=0.01,"OK","DIFF"))</f>
        <v/>
      </c>
    </row>
    <row r="320">
      <c r="A320" t="str">
        <v>B37</v>
      </c>
      <c r="B320" t="str">
        <v>Targeted</v>
      </c>
      <c r="C320">
        <v>9</v>
      </c>
      <c r="D320" t="str">
        <v>PDF</v>
      </c>
      <c r="E320" t="str">
        <v>MOUNTING RAIL FRT RH</v>
      </c>
      <c r="F320">
        <v>1</v>
      </c>
      <c r="G320">
        <v>65</v>
      </c>
      <c r="H320" t="str">
        <v/>
      </c>
      <c r="I320" t="str">
        <v/>
      </c>
      <c r="J320" t="str">
        <v/>
      </c>
      <c r="K320" t="str">
        <v/>
      </c>
      <c r="L320" t="str">
        <v/>
      </c>
      <c r="M320" t="str">
        <v/>
      </c>
      <c r="N320" t="str">
        <f>IF(H320="","",IF(UPPER(SUBSTITUTE(SUBSTITUTE(SUBSTITUTE(SUBSTITUTE(H320," ",""),"-",""),".",""),"/",""))=UPPER(SUBSTITUTE(SUBSTITUTE(SUBSTITUTE(SUBSTITUTE(T320," ",""),"-",""),".",""),"/","")),"OK","DIFF"))</f>
        <v/>
      </c>
      <c r="O320" t="str">
        <f>IF(I320="","",IF(ABS(I320-U320)&lt;=0.01,"OK","DIFF"))</f>
        <v/>
      </c>
      <c r="P320" t="str">
        <f>IF(OR(N320="DIFF",O320="DIFF"),"YES",IF(AND(N320="OK",O320="OK"),"NO",""))</f>
        <v/>
      </c>
      <c r="Q320" t="str">
        <v/>
      </c>
      <c r="R320" t="str">
        <v/>
      </c>
      <c r="S320" t="str">
        <v>yes</v>
      </c>
      <c r="T320" t="str">
        <v>A4478800712</v>
      </c>
      <c r="U320">
        <v>65</v>
      </c>
      <c r="V320" t="str">
        <v/>
      </c>
      <c r="W320" t="str">
        <v/>
      </c>
      <c r="X320" t="str">
        <v/>
      </c>
      <c r="Y320" t="str">
        <v>A4478800712</v>
      </c>
      <c r="Z320">
        <v>65</v>
      </c>
      <c r="AA320" t="str">
        <v>high</v>
      </c>
      <c r="AC320" t="str">
        <v>AGREE</v>
      </c>
      <c r="AD320" t="str">
        <f>IF(OR(H320="",Y320=""),"",IF(UPPER(SUBSTITUTE(SUBSTITUTE(SUBSTITUTE(SUBSTITUTE(H320," ",""),"-",""),".",""),"/",""))=UPPER(SUBSTITUTE(SUBSTITUTE(SUBSTITUTE(SUBSTITUTE(Y320," ",""),"-",""),".",""),"/","")),"OK","DIFF"))</f>
        <v/>
      </c>
      <c r="AE320" t="str">
        <f>IF(OR(I320="",Z320=""),"",IF(ABS(I320-Z320)&lt;=0.01,"OK","DIFF"))</f>
        <v/>
      </c>
    </row>
    <row r="321">
      <c r="A321" t="str">
        <v>B37</v>
      </c>
      <c r="B321" t="str">
        <v>Targeted</v>
      </c>
      <c r="C321">
        <v>10</v>
      </c>
      <c r="D321" t="str">
        <v>PDF</v>
      </c>
      <c r="E321" t="str">
        <v>0009907906 SCWEW</v>
      </c>
      <c r="F321">
        <v>10</v>
      </c>
      <c r="G321">
        <v>50</v>
      </c>
      <c r="H321" t="str">
        <v/>
      </c>
      <c r="I321" t="str">
        <v/>
      </c>
      <c r="J321" t="str">
        <v/>
      </c>
      <c r="K321" t="str">
        <v/>
      </c>
      <c r="L321" t="str">
        <v/>
      </c>
      <c r="M321" t="str">
        <v/>
      </c>
      <c r="N321" t="str">
        <f>IF(H321="","",IF(UPPER(SUBSTITUTE(SUBSTITUTE(SUBSTITUTE(SUBSTITUTE(H321," ",""),"-",""),".",""),"/",""))=UPPER(SUBSTITUTE(SUBSTITUTE(SUBSTITUTE(SUBSTITUTE(T321," ",""),"-",""),".",""),"/","")),"OK","DIFF"))</f>
        <v/>
      </c>
      <c r="O321" t="str">
        <f>IF(I321="","",IF(ABS(I321-U321)&lt;=0.01,"OK","DIFF"))</f>
        <v/>
      </c>
      <c r="P321" t="str">
        <f>IF(OR(N321="DIFF",O321="DIFF"),"YES",IF(AND(N321="OK",O321="OK"),"NO",""))</f>
        <v/>
      </c>
      <c r="Q321" t="str">
        <v/>
      </c>
      <c r="R321" t="str">
        <v/>
      </c>
      <c r="S321" t="str">
        <v/>
      </c>
      <c r="T321" t="str">
        <v>A0009904129</v>
      </c>
      <c r="U321">
        <v>5</v>
      </c>
      <c r="V321" t="str">
        <v/>
      </c>
      <c r="W321" t="str">
        <v/>
      </c>
      <c r="X321" t="str">
        <v/>
      </c>
      <c r="Y321" t="str">
        <v>A0009904129</v>
      </c>
      <c r="Z321">
        <v>5</v>
      </c>
      <c r="AA321" t="str">
        <v>high</v>
      </c>
      <c r="AB321" t="str">
        <v>Item No. A0009904129 differs from the number 0009907906 in the description</v>
      </c>
      <c r="AC321" t="str">
        <v>AGREE</v>
      </c>
      <c r="AD321" t="str">
        <f>IF(OR(H321="",Y321=""),"",IF(UPPER(SUBSTITUTE(SUBSTITUTE(SUBSTITUTE(SUBSTITUTE(H321," ",""),"-",""),".",""),"/",""))=UPPER(SUBSTITUTE(SUBSTITUTE(SUBSTITUTE(SUBSTITUTE(Y321," ",""),"-",""),".",""),"/","")),"OK","DIFF"))</f>
        <v/>
      </c>
      <c r="AE321" t="str">
        <f>IF(OR(I321="",Z321=""),"",IF(ABS(I321-Z321)&lt;=0.01,"OK","DIFF"))</f>
        <v/>
      </c>
    </row>
    <row r="322">
      <c r="A322" t="str">
        <v>B37</v>
      </c>
      <c r="B322" t="str">
        <v>Targeted</v>
      </c>
      <c r="C322">
        <v>11</v>
      </c>
      <c r="D322" t="str">
        <v>PDF</v>
      </c>
      <c r="E322" t="str">
        <v>FRT SUPPORT CROSS MEMBER</v>
      </c>
      <c r="F322">
        <v>1</v>
      </c>
      <c r="G322">
        <v>580</v>
      </c>
      <c r="H322" t="str">
        <v/>
      </c>
      <c r="I322" t="str">
        <v/>
      </c>
      <c r="J322" t="str">
        <v/>
      </c>
      <c r="K322" t="str">
        <v/>
      </c>
      <c r="L322" t="str">
        <v/>
      </c>
      <c r="M322" t="str">
        <v/>
      </c>
      <c r="N322" t="str">
        <f>IF(H322="","",IF(UPPER(SUBSTITUTE(SUBSTITUTE(SUBSTITUTE(SUBSTITUTE(H322," ",""),"-",""),".",""),"/",""))=UPPER(SUBSTITUTE(SUBSTITUTE(SUBSTITUTE(SUBSTITUTE(T322," ",""),"-",""),".",""),"/","")),"OK","DIFF"))</f>
        <v/>
      </c>
      <c r="O322" t="str">
        <f>IF(I322="","",IF(ABS(I322-U322)&lt;=0.01,"OK","DIFF"))</f>
        <v/>
      </c>
      <c r="P322" t="str">
        <f>IF(OR(N322="DIFF",O322="DIFF"),"YES",IF(AND(N322="OK",O322="OK"),"NO",""))</f>
        <v/>
      </c>
      <c r="Q322" t="str">
        <v/>
      </c>
      <c r="R322" t="str">
        <v/>
      </c>
      <c r="S322" t="str">
        <v/>
      </c>
      <c r="T322" t="str">
        <v>A4476200630</v>
      </c>
      <c r="U322">
        <v>580</v>
      </c>
      <c r="V322" t="str">
        <v/>
      </c>
      <c r="W322" t="str">
        <v/>
      </c>
      <c r="X322" t="str">
        <v/>
      </c>
      <c r="Y322" t="str">
        <v>A4476200630</v>
      </c>
      <c r="Z322">
        <v>580</v>
      </c>
      <c r="AA322" t="str">
        <v>high</v>
      </c>
      <c r="AC322" t="str">
        <v>AGREE</v>
      </c>
      <c r="AD322" t="str">
        <f>IF(OR(H322="",Y322=""),"",IF(UPPER(SUBSTITUTE(SUBSTITUTE(SUBSTITUTE(SUBSTITUTE(H322," ",""),"-",""),".",""),"/",""))=UPPER(SUBSTITUTE(SUBSTITUTE(SUBSTITUTE(SUBSTITUTE(Y322," ",""),"-",""),".",""),"/","")),"OK","DIFF"))</f>
        <v/>
      </c>
      <c r="AE322" t="str">
        <f>IF(OR(I322="",Z322=""),"",IF(ABS(I322-Z322)&lt;=0.01,"OK","DIFF"))</f>
        <v/>
      </c>
    </row>
    <row r="323">
      <c r="A323" t="str">
        <v>B37</v>
      </c>
      <c r="B323" t="str">
        <v>Targeted</v>
      </c>
      <c r="C323">
        <v>12</v>
      </c>
      <c r="D323" t="str">
        <v>PDF</v>
      </c>
      <c r="E323" t="str">
        <v>4479062501 HEADLAMP</v>
      </c>
      <c r="F323">
        <v>1</v>
      </c>
      <c r="G323">
        <v>2450</v>
      </c>
      <c r="H323" t="str">
        <v/>
      </c>
      <c r="I323" t="str">
        <v/>
      </c>
      <c r="J323" t="str">
        <v/>
      </c>
      <c r="K323" t="str">
        <v/>
      </c>
      <c r="L323" t="str">
        <v/>
      </c>
      <c r="M323" t="str">
        <v/>
      </c>
      <c r="N323" t="str">
        <f>IF(H323="","",IF(UPPER(SUBSTITUTE(SUBSTITUTE(SUBSTITUTE(SUBSTITUTE(H323," ",""),"-",""),".",""),"/",""))=UPPER(SUBSTITUTE(SUBSTITUTE(SUBSTITUTE(SUBSTITUTE(T323," ",""),"-",""),".",""),"/","")),"OK","DIFF"))</f>
        <v/>
      </c>
      <c r="O323" t="str">
        <f>IF(I323="","",IF(ABS(I323-U323)&lt;=0.01,"OK","DIFF"))</f>
        <v/>
      </c>
      <c r="P323" t="str">
        <f>IF(OR(N323="DIFF",O323="DIFF"),"YES",IF(AND(N323="OK",O323="OK"),"NO",""))</f>
        <v/>
      </c>
      <c r="Q323" t="str">
        <v/>
      </c>
      <c r="R323" t="str">
        <v/>
      </c>
      <c r="S323" t="str">
        <v/>
      </c>
      <c r="T323" t="str">
        <v>A4479065400</v>
      </c>
      <c r="U323">
        <v>2450</v>
      </c>
      <c r="V323" t="str">
        <v/>
      </c>
      <c r="W323" t="str">
        <v/>
      </c>
      <c r="X323" t="str">
        <v/>
      </c>
      <c r="Y323" t="str">
        <v>A4479065400</v>
      </c>
      <c r="Z323">
        <v>2450</v>
      </c>
      <c r="AA323" t="str">
        <v>high</v>
      </c>
      <c r="AB323" t="str">
        <v>Description references 4479062501</v>
      </c>
      <c r="AC323" t="str">
        <v>AGREE</v>
      </c>
      <c r="AD323" t="str">
        <f>IF(OR(H323="",Y323=""),"",IF(UPPER(SUBSTITUTE(SUBSTITUTE(SUBSTITUTE(SUBSTITUTE(H323," ",""),"-",""),".",""),"/",""))=UPPER(SUBSTITUTE(SUBSTITUTE(SUBSTITUTE(SUBSTITUTE(Y323," ",""),"-",""),".",""),"/","")),"OK","DIFF"))</f>
        <v/>
      </c>
      <c r="AE323" t="str">
        <f>IF(OR(I323="",Z323=""),"",IF(ABS(I323-Z323)&lt;=0.01,"OK","DIFF"))</f>
        <v/>
      </c>
    </row>
    <row r="324">
      <c r="A324" t="str">
        <v>B37</v>
      </c>
      <c r="B324" t="str">
        <v>Targeted</v>
      </c>
      <c r="C324">
        <v>13</v>
      </c>
      <c r="D324" t="str">
        <v>PDF</v>
      </c>
      <c r="E324" t="str">
        <v>4479062601 HEADLAMP</v>
      </c>
      <c r="F324">
        <v>1</v>
      </c>
      <c r="G324">
        <v>2450</v>
      </c>
      <c r="H324" t="str">
        <v/>
      </c>
      <c r="I324" t="str">
        <v/>
      </c>
      <c r="J324" t="str">
        <v/>
      </c>
      <c r="K324" t="str">
        <v/>
      </c>
      <c r="L324" t="str">
        <v/>
      </c>
      <c r="M324" t="str">
        <v/>
      </c>
      <c r="N324" t="str">
        <f>IF(H324="","",IF(UPPER(SUBSTITUTE(SUBSTITUTE(SUBSTITUTE(SUBSTITUTE(H324," ",""),"-",""),".",""),"/",""))=UPPER(SUBSTITUTE(SUBSTITUTE(SUBSTITUTE(SUBSTITUTE(T324," ",""),"-",""),".",""),"/","")),"OK","DIFF"))</f>
        <v/>
      </c>
      <c r="O324" t="str">
        <f>IF(I324="","",IF(ABS(I324-U324)&lt;=0.01,"OK","DIFF"))</f>
        <v/>
      </c>
      <c r="P324" t="str">
        <f>IF(OR(N324="DIFF",O324="DIFF"),"YES",IF(AND(N324="OK",O324="OK"),"NO",""))</f>
        <v/>
      </c>
      <c r="Q324" t="str">
        <v/>
      </c>
      <c r="R324" t="str">
        <v/>
      </c>
      <c r="S324" t="str">
        <v/>
      </c>
      <c r="T324" t="str">
        <v>A4479065500</v>
      </c>
      <c r="U324">
        <v>2450</v>
      </c>
      <c r="V324" t="str">
        <v/>
      </c>
      <c r="W324" t="str">
        <v/>
      </c>
      <c r="X324" t="str">
        <v/>
      </c>
      <c r="Y324" t="str">
        <v>A4479065500</v>
      </c>
      <c r="Z324">
        <v>2450</v>
      </c>
      <c r="AA324" t="str">
        <v>high</v>
      </c>
      <c r="AB324" t="str">
        <v>Description references 4479062601</v>
      </c>
      <c r="AC324" t="str">
        <v>AGREE</v>
      </c>
      <c r="AD324" t="str">
        <f>IF(OR(H324="",Y324=""),"",IF(UPPER(SUBSTITUTE(SUBSTITUTE(SUBSTITUTE(SUBSTITUTE(H324," ",""),"-",""),".",""),"/",""))=UPPER(SUBSTITUTE(SUBSTITUTE(SUBSTITUTE(SUBSTITUTE(Y324," ",""),"-",""),".",""),"/","")),"OK","DIFF"))</f>
        <v/>
      </c>
      <c r="AE324" t="str">
        <f>IF(OR(I324="",Z324=""),"",IF(ABS(I324-Z324)&lt;=0.01,"OK","DIFF"))</f>
        <v/>
      </c>
    </row>
    <row r="325">
      <c r="A325" t="str">
        <v>B37</v>
      </c>
      <c r="B325" t="str">
        <v>Targeted</v>
      </c>
      <c r="C325">
        <v>14</v>
      </c>
      <c r="D325" t="str">
        <v>PDF</v>
      </c>
      <c r="E325" t="str">
        <v>FRT HEADLAMP SUPPORT</v>
      </c>
      <c r="F325">
        <v>1</v>
      </c>
      <c r="G325">
        <v>350</v>
      </c>
      <c r="H325" t="str">
        <v/>
      </c>
      <c r="I325" t="str">
        <v/>
      </c>
      <c r="J325" t="str">
        <v/>
      </c>
      <c r="K325" t="str">
        <v/>
      </c>
      <c r="L325" t="str">
        <v/>
      </c>
      <c r="M325" t="str">
        <v/>
      </c>
      <c r="N325" t="str">
        <f>IF(H325="","",IF(UPPER(SUBSTITUTE(SUBSTITUTE(SUBSTITUTE(SUBSTITUTE(H325," ",""),"-",""),".",""),"/",""))=UPPER(SUBSTITUTE(SUBSTITUTE(SUBSTITUTE(SUBSTITUTE(T325," ",""),"-",""),".",""),"/","")),"OK","DIFF"))</f>
        <v/>
      </c>
      <c r="O325" t="str">
        <f>IF(I325="","",IF(ABS(I325-U325)&lt;=0.01,"OK","DIFF"))</f>
        <v/>
      </c>
      <c r="P325" t="str">
        <f>IF(OR(N325="DIFF",O325="DIFF"),"YES",IF(AND(N325="OK",O325="OK"),"NO",""))</f>
        <v/>
      </c>
      <c r="Q325" t="str">
        <v/>
      </c>
      <c r="R325" t="str">
        <v/>
      </c>
      <c r="S325" t="str">
        <v/>
      </c>
      <c r="T325" t="str">
        <v>A4478801103</v>
      </c>
      <c r="U325">
        <v>350</v>
      </c>
      <c r="V325" t="str">
        <v/>
      </c>
      <c r="W325" t="str">
        <v/>
      </c>
      <c r="X325" t="str">
        <v/>
      </c>
      <c r="Y325" t="str">
        <v>A4478801103</v>
      </c>
      <c r="Z325">
        <v>350</v>
      </c>
      <c r="AA325" t="str">
        <v>high</v>
      </c>
      <c r="AC325" t="str">
        <v>AGREE</v>
      </c>
      <c r="AD325" t="str">
        <f>IF(OR(H325="",Y325=""),"",IF(UPPER(SUBSTITUTE(SUBSTITUTE(SUBSTITUTE(SUBSTITUTE(H325," ",""),"-",""),".",""),"/",""))=UPPER(SUBSTITUTE(SUBSTITUTE(SUBSTITUTE(SUBSTITUTE(Y325," ",""),"-",""),".",""),"/","")),"OK","DIFF"))</f>
        <v/>
      </c>
      <c r="AE325" t="str">
        <f>IF(OR(I325="",Z325=""),"",IF(ABS(I325-Z325)&lt;=0.01,"OK","DIFF"))</f>
        <v/>
      </c>
    </row>
    <row r="326">
      <c r="A326" t="str">
        <v>B37</v>
      </c>
      <c r="B326" t="str">
        <v>Targeted</v>
      </c>
      <c r="C326">
        <v>15</v>
      </c>
      <c r="D326" t="str">
        <v>PDF</v>
      </c>
      <c r="E326" t="str">
        <v>FRT CTE BEAM</v>
      </c>
      <c r="F326">
        <v>1</v>
      </c>
      <c r="G326">
        <v>95</v>
      </c>
      <c r="H326" t="str">
        <v/>
      </c>
      <c r="I326" t="str">
        <v/>
      </c>
      <c r="J326" t="str">
        <v/>
      </c>
      <c r="K326" t="str">
        <v/>
      </c>
      <c r="L326" t="str">
        <v/>
      </c>
      <c r="M326" t="str">
        <v/>
      </c>
      <c r="N326" t="str">
        <f>IF(H326="","",IF(UPPER(SUBSTITUTE(SUBSTITUTE(SUBSTITUTE(SUBSTITUTE(H326," ",""),"-",""),".",""),"/",""))=UPPER(SUBSTITUTE(SUBSTITUTE(SUBSTITUTE(SUBSTITUTE(T326," ",""),"-",""),".",""),"/","")),"OK","DIFF"))</f>
        <v/>
      </c>
      <c r="O326" t="str">
        <f>IF(I326="","",IF(ABS(I326-U326)&lt;=0.01,"OK","DIFF"))</f>
        <v/>
      </c>
      <c r="P326" t="str">
        <f>IF(OR(N326="DIFF",O326="DIFF"),"YES",IF(AND(N326="OK",O326="OK"),"NO",""))</f>
        <v/>
      </c>
      <c r="Q326" t="str">
        <v/>
      </c>
      <c r="R326" t="str">
        <v/>
      </c>
      <c r="S326" t="str">
        <v/>
      </c>
      <c r="T326" t="str">
        <v>A4478801003</v>
      </c>
      <c r="U326">
        <v>95</v>
      </c>
      <c r="V326" t="str">
        <v/>
      </c>
      <c r="W326" t="str">
        <v/>
      </c>
      <c r="X326" t="str">
        <v/>
      </c>
      <c r="Y326" t="str">
        <v>A4478801003</v>
      </c>
      <c r="Z326">
        <v>95</v>
      </c>
      <c r="AA326" t="str">
        <v>high</v>
      </c>
      <c r="AC326" t="str">
        <v>AGREE</v>
      </c>
      <c r="AD326" t="str">
        <f>IF(OR(H326="",Y326=""),"",IF(UPPER(SUBSTITUTE(SUBSTITUTE(SUBSTITUTE(SUBSTITUTE(H326," ",""),"-",""),".",""),"/",""))=UPPER(SUBSTITUTE(SUBSTITUTE(SUBSTITUTE(SUBSTITUTE(Y326," ",""),"-",""),".",""),"/","")),"OK","DIFF"))</f>
        <v/>
      </c>
      <c r="AE326" t="str">
        <f>IF(OR(I326="",Z326=""),"",IF(ABS(I326-Z326)&lt;=0.01,"OK","DIFF"))</f>
        <v/>
      </c>
    </row>
    <row r="327">
      <c r="A327" t="str">
        <v>B37</v>
      </c>
      <c r="B327" t="str">
        <v>Targeted</v>
      </c>
      <c r="C327">
        <v>16</v>
      </c>
      <c r="D327" t="str">
        <v>PDF</v>
      </c>
      <c r="E327" t="str">
        <v>BRACKET RH</v>
      </c>
      <c r="F327">
        <v>1</v>
      </c>
      <c r="G327">
        <v>75</v>
      </c>
      <c r="H327" t="str">
        <v/>
      </c>
      <c r="I327" t="str">
        <v/>
      </c>
      <c r="J327" t="str">
        <v/>
      </c>
      <c r="K327" t="str">
        <v/>
      </c>
      <c r="L327" t="str">
        <v/>
      </c>
      <c r="M327" t="str">
        <v/>
      </c>
      <c r="N327" t="str">
        <f>IF(H327="","",IF(UPPER(SUBSTITUTE(SUBSTITUTE(SUBSTITUTE(SUBSTITUTE(H327," ",""),"-",""),".",""),"/",""))=UPPER(SUBSTITUTE(SUBSTITUTE(SUBSTITUTE(SUBSTITUTE(T327," ",""),"-",""),".",""),"/","")),"OK","DIFF"))</f>
        <v/>
      </c>
      <c r="O327" t="str">
        <f>IF(I327="","",IF(ABS(I327-U327)&lt;=0.01,"OK","DIFF"))</f>
        <v/>
      </c>
      <c r="P327" t="str">
        <f>IF(OR(N327="DIFF",O327="DIFF"),"YES",IF(AND(N327="OK",O327="OK"),"NO",""))</f>
        <v/>
      </c>
      <c r="Q327" t="str">
        <v/>
      </c>
      <c r="R327" t="str">
        <v/>
      </c>
      <c r="S327" t="str">
        <v>yes</v>
      </c>
      <c r="T327" t="str">
        <v>A4478850914</v>
      </c>
      <c r="U327">
        <v>75</v>
      </c>
      <c r="V327" t="str">
        <v/>
      </c>
      <c r="W327" t="str">
        <v/>
      </c>
      <c r="X327" t="str">
        <v/>
      </c>
      <c r="Y327" t="str">
        <v>A4478850914</v>
      </c>
      <c r="Z327">
        <v>75</v>
      </c>
      <c r="AA327" t="str">
        <v>high</v>
      </c>
      <c r="AC327" t="str">
        <v>AGREE</v>
      </c>
      <c r="AD327" t="str">
        <f>IF(OR(H327="",Y327=""),"",IF(UPPER(SUBSTITUTE(SUBSTITUTE(SUBSTITUTE(SUBSTITUTE(H327," ",""),"-",""),".",""),"/",""))=UPPER(SUBSTITUTE(SUBSTITUTE(SUBSTITUTE(SUBSTITUTE(Y327," ",""),"-",""),".",""),"/","")),"OK","DIFF"))</f>
        <v/>
      </c>
      <c r="AE327" t="str">
        <f>IF(OR(I327="",Z327=""),"",IF(ABS(I327-Z327)&lt;=0.01,"OK","DIFF"))</f>
        <v/>
      </c>
    </row>
    <row r="328">
      <c r="A328" t="str">
        <v>B37</v>
      </c>
      <c r="B328" t="str">
        <v>Targeted</v>
      </c>
      <c r="C328">
        <v>17</v>
      </c>
      <c r="D328" t="str">
        <v>PDF</v>
      </c>
      <c r="E328" t="str">
        <v>BRACKET LH</v>
      </c>
      <c r="F328">
        <v>1</v>
      </c>
      <c r="G328">
        <v>75</v>
      </c>
      <c r="H328" t="str">
        <v/>
      </c>
      <c r="I328" t="str">
        <v/>
      </c>
      <c r="J328" t="str">
        <v/>
      </c>
      <c r="K328" t="str">
        <v/>
      </c>
      <c r="L328" t="str">
        <v/>
      </c>
      <c r="M328" t="str">
        <v/>
      </c>
      <c r="N328" t="str">
        <f>IF(H328="","",IF(UPPER(SUBSTITUTE(SUBSTITUTE(SUBSTITUTE(SUBSTITUTE(H328," ",""),"-",""),".",""),"/",""))=UPPER(SUBSTITUTE(SUBSTITUTE(SUBSTITUTE(SUBSTITUTE(T328," ",""),"-",""),".",""),"/","")),"OK","DIFF"))</f>
        <v/>
      </c>
      <c r="O328" t="str">
        <f>IF(I328="","",IF(ABS(I328-U328)&lt;=0.01,"OK","DIFF"))</f>
        <v/>
      </c>
      <c r="P328" t="str">
        <f>IF(OR(N328="DIFF",O328="DIFF"),"YES",IF(AND(N328="OK",O328="OK"),"NO",""))</f>
        <v/>
      </c>
      <c r="Q328" t="str">
        <v/>
      </c>
      <c r="R328" t="str">
        <v/>
      </c>
      <c r="S328" t="str">
        <v>yes</v>
      </c>
      <c r="T328" t="str">
        <v>A4478850814</v>
      </c>
      <c r="U328">
        <v>75</v>
      </c>
      <c r="V328" t="str">
        <v/>
      </c>
      <c r="W328" t="str">
        <v/>
      </c>
      <c r="X328" t="str">
        <v/>
      </c>
      <c r="Y328" t="str">
        <v>A4478850814</v>
      </c>
      <c r="Z328">
        <v>75</v>
      </c>
      <c r="AA328" t="str">
        <v>high</v>
      </c>
      <c r="AC328" t="str">
        <v>AGREE</v>
      </c>
      <c r="AD328" t="str">
        <f>IF(OR(H328="",Y328=""),"",IF(UPPER(SUBSTITUTE(SUBSTITUTE(SUBSTITUTE(SUBSTITUTE(H328," ",""),"-",""),".",""),"/",""))=UPPER(SUBSTITUTE(SUBSTITUTE(SUBSTITUTE(SUBSTITUTE(Y328," ",""),"-",""),".",""),"/","")),"OK","DIFF"))</f>
        <v/>
      </c>
      <c r="AE328" t="str">
        <f>IF(OR(I328="",Z328=""),"",IF(ABS(I328-Z328)&lt;=0.01,"OK","DIFF"))</f>
        <v/>
      </c>
    </row>
    <row r="329">
      <c r="A329" t="str">
        <v>B37</v>
      </c>
      <c r="B329" t="str">
        <v>Targeted</v>
      </c>
      <c r="C329">
        <v>18</v>
      </c>
      <c r="D329" t="str">
        <v>PDF</v>
      </c>
      <c r="E329" t="str">
        <v>CONDENSER</v>
      </c>
      <c r="F329">
        <v>1</v>
      </c>
      <c r="G329">
        <v>480</v>
      </c>
      <c r="H329" t="str">
        <v/>
      </c>
      <c r="I329" t="str">
        <v/>
      </c>
      <c r="J329" t="str">
        <v/>
      </c>
      <c r="K329" t="str">
        <v/>
      </c>
      <c r="L329" t="str">
        <v/>
      </c>
      <c r="M329" t="str">
        <v/>
      </c>
      <c r="N329" t="str">
        <f>IF(H329="","",IF(UPPER(SUBSTITUTE(SUBSTITUTE(SUBSTITUTE(SUBSTITUTE(H329," ",""),"-",""),".",""),"/",""))=UPPER(SUBSTITUTE(SUBSTITUTE(SUBSTITUTE(SUBSTITUTE(T329," ",""),"-",""),".",""),"/","")),"OK","DIFF"))</f>
        <v/>
      </c>
      <c r="O329" t="str">
        <f>IF(I329="","",IF(ABS(I329-U329)&lt;=0.01,"OK","DIFF"))</f>
        <v/>
      </c>
      <c r="P329" t="str">
        <f>IF(OR(N329="DIFF",O329="DIFF"),"YES",IF(AND(N329="OK",O329="OK"),"NO",""))</f>
        <v/>
      </c>
      <c r="Q329" t="str">
        <v/>
      </c>
      <c r="R329" t="str">
        <v/>
      </c>
      <c r="S329" t="str">
        <v/>
      </c>
      <c r="T329" t="str">
        <v>A4478350070</v>
      </c>
      <c r="U329">
        <v>480</v>
      </c>
      <c r="V329" t="str">
        <v/>
      </c>
      <c r="W329" t="str">
        <v/>
      </c>
      <c r="X329" t="str">
        <v/>
      </c>
      <c r="Y329" t="str">
        <v>A4478350070</v>
      </c>
      <c r="Z329">
        <v>480</v>
      </c>
      <c r="AA329" t="str">
        <v>high</v>
      </c>
      <c r="AC329" t="str">
        <v>AGREE</v>
      </c>
      <c r="AD329" t="str">
        <f>IF(OR(H329="",Y329=""),"",IF(UPPER(SUBSTITUTE(SUBSTITUTE(SUBSTITUTE(SUBSTITUTE(H329," ",""),"-",""),".",""),"/",""))=UPPER(SUBSTITUTE(SUBSTITUTE(SUBSTITUTE(SUBSTITUTE(Y329," ",""),"-",""),".",""),"/","")),"OK","DIFF"))</f>
        <v/>
      </c>
      <c r="AE329" t="str">
        <f>IF(OR(I329="",Z329=""),"",IF(ABS(I329-Z329)&lt;=0.01,"OK","DIFF"))</f>
        <v/>
      </c>
    </row>
    <row r="330">
      <c r="A330" t="str">
        <v>B37</v>
      </c>
      <c r="B330" t="str">
        <v>Targeted</v>
      </c>
      <c r="C330">
        <v>19</v>
      </c>
      <c r="D330" t="str">
        <v>PDF</v>
      </c>
      <c r="E330" t="str">
        <v>AUTO COOL</v>
      </c>
      <c r="F330">
        <v>1</v>
      </c>
      <c r="G330">
        <v>620</v>
      </c>
      <c r="H330" t="str">
        <v/>
      </c>
      <c r="I330" t="str">
        <v/>
      </c>
      <c r="J330" t="str">
        <v/>
      </c>
      <c r="K330" t="str">
        <v/>
      </c>
      <c r="L330" t="str">
        <v/>
      </c>
      <c r="M330" t="str">
        <v/>
      </c>
      <c r="N330" t="str">
        <f>IF(H330="","",IF(UPPER(SUBSTITUTE(SUBSTITUTE(SUBSTITUTE(SUBSTITUTE(H330," ",""),"-",""),".",""),"/",""))=UPPER(SUBSTITUTE(SUBSTITUTE(SUBSTITUTE(SUBSTITUTE(T330," ",""),"-",""),".",""),"/","")),"OK","DIFF"))</f>
        <v/>
      </c>
      <c r="O330" t="str">
        <f>IF(I330="","",IF(ABS(I330-U330)&lt;=0.01,"OK","DIFF"))</f>
        <v/>
      </c>
      <c r="P330" t="str">
        <f>IF(OR(N330="DIFF",O330="DIFF"),"YES",IF(AND(N330="OK",O330="OK"),"NO",""))</f>
        <v/>
      </c>
      <c r="Q330" t="str">
        <v/>
      </c>
      <c r="R330" t="str">
        <v/>
      </c>
      <c r="S330" t="str">
        <v/>
      </c>
      <c r="T330" t="str">
        <v>A4475000001</v>
      </c>
      <c r="U330">
        <v>620</v>
      </c>
      <c r="V330" t="str">
        <v/>
      </c>
      <c r="W330" t="str">
        <v/>
      </c>
      <c r="X330" t="str">
        <v/>
      </c>
      <c r="Y330" t="str">
        <v>A4475000001</v>
      </c>
      <c r="Z330">
        <v>620</v>
      </c>
      <c r="AA330" t="str">
        <v>high</v>
      </c>
      <c r="AC330" t="str">
        <v>AGREE</v>
      </c>
      <c r="AD330" t="str">
        <f>IF(OR(H330="",Y330=""),"",IF(UPPER(SUBSTITUTE(SUBSTITUTE(SUBSTITUTE(SUBSTITUTE(H330," ",""),"-",""),".",""),"/",""))=UPPER(SUBSTITUTE(SUBSTITUTE(SUBSTITUTE(SUBSTITUTE(Y330," ",""),"-",""),".",""),"/","")),"OK","DIFF"))</f>
        <v/>
      </c>
      <c r="AE330" t="str">
        <f>IF(OR(I330="",Z330=""),"",IF(ABS(I330-Z330)&lt;=0.01,"OK","DIFF"))</f>
        <v/>
      </c>
    </row>
    <row r="331">
      <c r="A331" t="str">
        <v>B37</v>
      </c>
      <c r="B331" t="str">
        <v>Targeted</v>
      </c>
      <c r="C331">
        <v>20</v>
      </c>
      <c r="D331" t="str">
        <v>PDF</v>
      </c>
      <c r="E331" t="str">
        <v>BRACKET LH</v>
      </c>
      <c r="F331">
        <v>1</v>
      </c>
      <c r="G331">
        <v>95</v>
      </c>
      <c r="H331" t="str">
        <v/>
      </c>
      <c r="I331" t="str">
        <v/>
      </c>
      <c r="J331" t="str">
        <v/>
      </c>
      <c r="K331" t="str">
        <v/>
      </c>
      <c r="L331" t="str">
        <v/>
      </c>
      <c r="M331" t="str">
        <v/>
      </c>
      <c r="N331" t="str">
        <f>IF(H331="","",IF(UPPER(SUBSTITUTE(SUBSTITUTE(SUBSTITUTE(SUBSTITUTE(H331," ",""),"-",""),".",""),"/",""))=UPPER(SUBSTITUTE(SUBSTITUTE(SUBSTITUTE(SUBSTITUTE(T331," ",""),"-",""),".",""),"/","")),"OK","DIFF"))</f>
        <v/>
      </c>
      <c r="O331" t="str">
        <f>IF(I331="","",IF(ABS(I331-U331)&lt;=0.01,"OK","DIFF"))</f>
        <v/>
      </c>
      <c r="P331" t="str">
        <f>IF(OR(N331="DIFF",O331="DIFF"),"YES",IF(AND(N331="OK",O331="OK"),"NO",""))</f>
        <v/>
      </c>
      <c r="Q331" t="str">
        <v/>
      </c>
      <c r="R331" t="str">
        <v/>
      </c>
      <c r="S331" t="str">
        <v>yes</v>
      </c>
      <c r="T331" t="str">
        <v>A44788002169051</v>
      </c>
      <c r="U331">
        <v>95</v>
      </c>
      <c r="V331" t="str">
        <v/>
      </c>
      <c r="W331" t="str">
        <v/>
      </c>
      <c r="X331" t="str">
        <v/>
      </c>
      <c r="Y331" t="str">
        <v>A44788002169051</v>
      </c>
      <c r="Z331">
        <v>95</v>
      </c>
      <c r="AA331" t="str">
        <v>high</v>
      </c>
      <c r="AC331" t="str">
        <v>AGREE</v>
      </c>
      <c r="AD331" t="str">
        <f>IF(OR(H331="",Y331=""),"",IF(UPPER(SUBSTITUTE(SUBSTITUTE(SUBSTITUTE(SUBSTITUTE(H331," ",""),"-",""),".",""),"/",""))=UPPER(SUBSTITUTE(SUBSTITUTE(SUBSTITUTE(SUBSTITUTE(Y331," ",""),"-",""),".",""),"/","")),"OK","DIFF"))</f>
        <v/>
      </c>
      <c r="AE331" t="str">
        <f>IF(OR(I331="",Z331=""),"",IF(ABS(I331-Z331)&lt;=0.01,"OK","DIFF"))</f>
        <v/>
      </c>
    </row>
    <row r="332">
      <c r="A332" t="str">
        <v>B37</v>
      </c>
      <c r="B332" t="str">
        <v>Targeted</v>
      </c>
      <c r="C332">
        <v>21</v>
      </c>
      <c r="D332" t="str">
        <v>PDF</v>
      </c>
      <c r="E332" t="str">
        <v>BRACKET RH</v>
      </c>
      <c r="F332">
        <v>1</v>
      </c>
      <c r="G332">
        <v>95</v>
      </c>
      <c r="H332" t="str">
        <v/>
      </c>
      <c r="I332" t="str">
        <v/>
      </c>
      <c r="J332" t="str">
        <v/>
      </c>
      <c r="K332" t="str">
        <v/>
      </c>
      <c r="L332" t="str">
        <v/>
      </c>
      <c r="M332" t="str">
        <v/>
      </c>
      <c r="N332" t="str">
        <f>IF(H332="","",IF(UPPER(SUBSTITUTE(SUBSTITUTE(SUBSTITUTE(SUBSTITUTE(H332," ",""),"-",""),".",""),"/",""))=UPPER(SUBSTITUTE(SUBSTITUTE(SUBSTITUTE(SUBSTITUTE(T332," ",""),"-",""),".",""),"/","")),"OK","DIFF"))</f>
        <v/>
      </c>
      <c r="O332" t="str">
        <f>IF(I332="","",IF(ABS(I332-U332)&lt;=0.01,"OK","DIFF"))</f>
        <v/>
      </c>
      <c r="P332" t="str">
        <f>IF(OR(N332="DIFF",O332="DIFF"),"YES",IF(AND(N332="OK",O332="OK"),"NO",""))</f>
        <v/>
      </c>
      <c r="Q332" t="str">
        <v/>
      </c>
      <c r="R332" t="str">
        <v/>
      </c>
      <c r="S332" t="str">
        <v>yes</v>
      </c>
      <c r="T332" t="str">
        <v>A44788003169051</v>
      </c>
      <c r="U332">
        <v>95</v>
      </c>
      <c r="V332" t="str">
        <v/>
      </c>
      <c r="W332" t="str">
        <v/>
      </c>
      <c r="X332" t="str">
        <v/>
      </c>
      <c r="Y332" t="str">
        <v>A44788003169051</v>
      </c>
      <c r="Z332">
        <v>95</v>
      </c>
      <c r="AA332" t="str">
        <v>high</v>
      </c>
      <c r="AC332" t="str">
        <v>AGREE</v>
      </c>
      <c r="AD332" t="str">
        <f>IF(OR(H332="",Y332=""),"",IF(UPPER(SUBSTITUTE(SUBSTITUTE(SUBSTITUTE(SUBSTITUTE(H332," ",""),"-",""),".",""),"/",""))=UPPER(SUBSTITUTE(SUBSTITUTE(SUBSTITUTE(SUBSTITUTE(Y332," ",""),"-",""),".",""),"/","")),"OK","DIFF"))</f>
        <v/>
      </c>
      <c r="AE332" t="str">
        <f>IF(OR(I332="",Z332=""),"",IF(ABS(I332-Z332)&lt;=0.01,"OK","DIFF"))</f>
        <v/>
      </c>
    </row>
    <row r="333">
      <c r="A333" t="str">
        <v>B37</v>
      </c>
      <c r="B333" t="str">
        <v>Targeted</v>
      </c>
      <c r="C333">
        <v>22</v>
      </c>
      <c r="D333" t="str">
        <v>PDF</v>
      </c>
      <c r="E333" t="str">
        <v>CONTROL UNIT</v>
      </c>
      <c r="F333">
        <v>1</v>
      </c>
      <c r="G333">
        <v>980</v>
      </c>
      <c r="H333" t="str">
        <v/>
      </c>
      <c r="I333" t="str">
        <v/>
      </c>
      <c r="J333" t="str">
        <v/>
      </c>
      <c r="K333" t="str">
        <v/>
      </c>
      <c r="L333" t="str">
        <v/>
      </c>
      <c r="M333" t="str">
        <v/>
      </c>
      <c r="N333" t="str">
        <f>IF(H333="","",IF(UPPER(SUBSTITUTE(SUBSTITUTE(SUBSTITUTE(SUBSTITUTE(H333," ",""),"-",""),".",""),"/",""))=UPPER(SUBSTITUTE(SUBSTITUTE(SUBSTITUTE(SUBSTITUTE(T333," ",""),"-",""),".",""),"/","")),"OK","DIFF"))</f>
        <v/>
      </c>
      <c r="O333" t="str">
        <f>IF(I333="","",IF(ABS(I333-U333)&lt;=0.01,"OK","DIFF"))</f>
        <v/>
      </c>
      <c r="P333" t="str">
        <f>IF(OR(N333="DIFF",O333="DIFF"),"YES",IF(AND(N333="OK",O333="OK"),"NO",""))</f>
        <v/>
      </c>
      <c r="Q333" t="str">
        <v/>
      </c>
      <c r="R333" t="str">
        <v/>
      </c>
      <c r="S333" t="str">
        <v/>
      </c>
      <c r="T333" t="str">
        <v>A4479006002</v>
      </c>
      <c r="U333">
        <v>980</v>
      </c>
      <c r="V333" t="str">
        <v/>
      </c>
      <c r="W333" t="str">
        <v/>
      </c>
      <c r="X333" t="str">
        <v/>
      </c>
      <c r="Y333" t="str">
        <v>A4479006002</v>
      </c>
      <c r="Z333">
        <v>980</v>
      </c>
      <c r="AA333" t="str">
        <v>high</v>
      </c>
      <c r="AC333" t="str">
        <v>AGREE</v>
      </c>
      <c r="AD333" t="str">
        <f>IF(OR(H333="",Y333=""),"",IF(UPPER(SUBSTITUTE(SUBSTITUTE(SUBSTITUTE(SUBSTITUTE(H333," ",""),"-",""),".",""),"/",""))=UPPER(SUBSTITUTE(SUBSTITUTE(SUBSTITUTE(SUBSTITUTE(Y333," ",""),"-",""),".",""),"/","")),"OK","DIFF"))</f>
        <v/>
      </c>
      <c r="AE333" t="str">
        <f>IF(OR(I333="",Z333=""),"",IF(ABS(I333-Z333)&lt;=0.01,"OK","DIFF"))</f>
        <v/>
      </c>
    </row>
    <row r="334">
      <c r="A334" t="str">
        <v>B37</v>
      </c>
      <c r="B334" t="str">
        <v>Targeted</v>
      </c>
      <c r="C334">
        <v>23</v>
      </c>
      <c r="D334" t="str">
        <v>PDF</v>
      </c>
      <c r="E334" t="str">
        <v>LH AIR DUCT 4475010001</v>
      </c>
      <c r="F334">
        <v>1</v>
      </c>
      <c r="G334">
        <v>65</v>
      </c>
      <c r="H334" t="str">
        <v/>
      </c>
      <c r="I334" t="str">
        <v/>
      </c>
      <c r="J334" t="str">
        <v/>
      </c>
      <c r="K334" t="str">
        <v/>
      </c>
      <c r="L334" t="str">
        <v/>
      </c>
      <c r="M334" t="str">
        <v/>
      </c>
      <c r="N334" t="str">
        <f>IF(H334="","",IF(UPPER(SUBSTITUTE(SUBSTITUTE(SUBSTITUTE(SUBSTITUTE(H334," ",""),"-",""),".",""),"/",""))=UPPER(SUBSTITUTE(SUBSTITUTE(SUBSTITUTE(SUBSTITUTE(T334," ",""),"-",""),".",""),"/","")),"OK","DIFF"))</f>
        <v/>
      </c>
      <c r="O334" t="str">
        <f>IF(I334="","",IF(ABS(I334-U334)&lt;=0.01,"OK","DIFF"))</f>
        <v/>
      </c>
      <c r="P334" t="str">
        <f>IF(OR(N334="DIFF",O334="DIFF"),"YES",IF(AND(N334="OK",O334="OK"),"NO",""))</f>
        <v/>
      </c>
      <c r="Q334" t="str">
        <v/>
      </c>
      <c r="R334" t="str">
        <v/>
      </c>
      <c r="S334" t="str">
        <v/>
      </c>
      <c r="T334" t="str">
        <v>A4475050830</v>
      </c>
      <c r="U334">
        <v>65</v>
      </c>
      <c r="V334" t="str">
        <v/>
      </c>
      <c r="W334" t="str">
        <v/>
      </c>
      <c r="X334" t="str">
        <v/>
      </c>
      <c r="Y334" t="str">
        <v>A4475050830</v>
      </c>
      <c r="Z334">
        <v>65</v>
      </c>
      <c r="AA334" t="str">
        <v>high</v>
      </c>
      <c r="AC334" t="str">
        <v>AGREE</v>
      </c>
      <c r="AD334" t="str">
        <f>IF(OR(H334="",Y334=""),"",IF(UPPER(SUBSTITUTE(SUBSTITUTE(SUBSTITUTE(SUBSTITUTE(H334," ",""),"-",""),".",""),"/",""))=UPPER(SUBSTITUTE(SUBSTITUTE(SUBSTITUTE(SUBSTITUTE(Y334," ",""),"-",""),".",""),"/","")),"OK","DIFF"))</f>
        <v/>
      </c>
      <c r="AE334" t="str">
        <f>IF(OR(I334="",Z334=""),"",IF(ABS(I334-Z334)&lt;=0.01,"OK","DIFF"))</f>
        <v/>
      </c>
    </row>
    <row r="335">
      <c r="A335" t="str">
        <v>B37</v>
      </c>
      <c r="B335" t="str">
        <v>Targeted</v>
      </c>
      <c r="C335">
        <v>24</v>
      </c>
      <c r="D335" t="str">
        <v>PDF</v>
      </c>
      <c r="E335" t="str">
        <v>RH AIR DUCT 4475010001</v>
      </c>
      <c r="F335">
        <v>1</v>
      </c>
      <c r="G335">
        <v>65</v>
      </c>
      <c r="H335" t="str">
        <v/>
      </c>
      <c r="I335" t="str">
        <v/>
      </c>
      <c r="J335" t="str">
        <v/>
      </c>
      <c r="K335" t="str">
        <v/>
      </c>
      <c r="L335" t="str">
        <v/>
      </c>
      <c r="M335" t="str">
        <v/>
      </c>
      <c r="N335" t="str">
        <f>IF(H335="","",IF(UPPER(SUBSTITUTE(SUBSTITUTE(SUBSTITUTE(SUBSTITUTE(H335," ",""),"-",""),".",""),"/",""))=UPPER(SUBSTITUTE(SUBSTITUTE(SUBSTITUTE(SUBSTITUTE(T335," ",""),"-",""),".",""),"/","")),"OK","DIFF"))</f>
        <v/>
      </c>
      <c r="O335" t="str">
        <f>IF(I335="","",IF(ABS(I335-U335)&lt;=0.01,"OK","DIFF"))</f>
        <v/>
      </c>
      <c r="P335" t="str">
        <f>IF(OR(N335="DIFF",O335="DIFF"),"YES",IF(AND(N335="OK",O335="OK"),"NO",""))</f>
        <v/>
      </c>
      <c r="Q335" t="str">
        <v/>
      </c>
      <c r="R335" t="str">
        <v/>
      </c>
      <c r="S335" t="str">
        <v/>
      </c>
      <c r="T335" t="str">
        <v>A4475051230</v>
      </c>
      <c r="U335">
        <v>65</v>
      </c>
      <c r="V335" t="str">
        <v/>
      </c>
      <c r="W335" t="str">
        <v/>
      </c>
      <c r="X335" t="str">
        <v/>
      </c>
      <c r="Y335" t="str">
        <v>A4475051230</v>
      </c>
      <c r="Z335">
        <v>65</v>
      </c>
      <c r="AA335" t="str">
        <v>high</v>
      </c>
      <c r="AC335" t="str">
        <v>AGREE</v>
      </c>
      <c r="AD335" t="str">
        <f>IF(OR(H335="",Y335=""),"",IF(UPPER(SUBSTITUTE(SUBSTITUTE(SUBSTITUTE(SUBSTITUTE(H335," ",""),"-",""),".",""),"/",""))=UPPER(SUBSTITUTE(SUBSTITUTE(SUBSTITUTE(SUBSTITUTE(Y335," ",""),"-",""),".",""),"/","")),"OK","DIFF"))</f>
        <v/>
      </c>
      <c r="AE335" t="str">
        <f>IF(OR(I335="",Z335=""),"",IF(ABS(I335-Z335)&lt;=0.01,"OK","DIFF"))</f>
        <v/>
      </c>
    </row>
    <row r="336">
      <c r="A336" t="str">
        <v>B37</v>
      </c>
      <c r="B336" t="str">
        <v>Targeted</v>
      </c>
      <c r="C336">
        <v>25</v>
      </c>
      <c r="D336" t="str">
        <v>PDF</v>
      </c>
      <c r="E336" t="str">
        <v>RADIATOR LOCK PIN</v>
      </c>
      <c r="F336">
        <v>2</v>
      </c>
      <c r="G336">
        <v>30</v>
      </c>
      <c r="H336" t="str">
        <v/>
      </c>
      <c r="I336" t="str">
        <v/>
      </c>
      <c r="J336" t="str">
        <v/>
      </c>
      <c r="K336" t="str">
        <v/>
      </c>
      <c r="L336" t="str">
        <v/>
      </c>
      <c r="M336" t="str">
        <v/>
      </c>
      <c r="N336" t="str">
        <f>IF(H336="","",IF(UPPER(SUBSTITUTE(SUBSTITUTE(SUBSTITUTE(SUBSTITUTE(H336," ",""),"-",""),".",""),"/",""))=UPPER(SUBSTITUTE(SUBSTITUTE(SUBSTITUTE(SUBSTITUTE(T336," ",""),"-",""),".",""),"/","")),"OK","DIFF"))</f>
        <v/>
      </c>
      <c r="O336" t="str">
        <f>IF(I336="","",IF(ABS(I336-U336)&lt;=0.01,"OK","DIFF"))</f>
        <v/>
      </c>
      <c r="P336" t="str">
        <f>IF(OR(N336="DIFF",O336="DIFF"),"YES",IF(AND(N336="OK",O336="OK"),"NO",""))</f>
        <v/>
      </c>
      <c r="Q336" t="str">
        <v/>
      </c>
      <c r="R336" t="str">
        <v/>
      </c>
      <c r="S336" t="str">
        <v/>
      </c>
      <c r="T336" t="str">
        <v>x0009912195</v>
      </c>
      <c r="U336">
        <v>15</v>
      </c>
      <c r="V336" t="str">
        <v/>
      </c>
      <c r="W336" t="str">
        <v/>
      </c>
      <c r="X336" t="str">
        <v/>
      </c>
      <c r="Y336" t="str">
        <v>x0009912195</v>
      </c>
      <c r="Z336">
        <v>15</v>
      </c>
      <c r="AA336" t="str">
        <v>high</v>
      </c>
      <c r="AB336" t="str">
        <v>Prefix printed as lowercase 'x'</v>
      </c>
      <c r="AC336" t="str">
        <v>AGREE</v>
      </c>
      <c r="AD336" t="str">
        <f>IF(OR(H336="",Y336=""),"",IF(UPPER(SUBSTITUTE(SUBSTITUTE(SUBSTITUTE(SUBSTITUTE(H336," ",""),"-",""),".",""),"/",""))=UPPER(SUBSTITUTE(SUBSTITUTE(SUBSTITUTE(SUBSTITUTE(Y336," ",""),"-",""),".",""),"/","")),"OK","DIFF"))</f>
        <v/>
      </c>
      <c r="AE336" t="str">
        <f>IF(OR(I336="",Z336=""),"",IF(ABS(I336-Z336)&lt;=0.01,"OK","DIFF"))</f>
        <v/>
      </c>
    </row>
    <row r="337">
      <c r="A337" t="str">
        <v>B37</v>
      </c>
      <c r="B337" t="str">
        <v>Targeted</v>
      </c>
      <c r="C337">
        <v>26</v>
      </c>
      <c r="D337" t="str">
        <v>PDF</v>
      </c>
      <c r="E337" t="str">
        <v>2228700689 CONTROL UNIT 4479051804</v>
      </c>
      <c r="F337">
        <v>2</v>
      </c>
      <c r="G337">
        <v>1640</v>
      </c>
      <c r="H337" t="str">
        <v/>
      </c>
      <c r="I337" t="str">
        <v/>
      </c>
      <c r="J337" t="str">
        <v/>
      </c>
      <c r="K337" t="str">
        <v/>
      </c>
      <c r="L337" t="str">
        <v/>
      </c>
      <c r="M337" t="str">
        <v/>
      </c>
      <c r="N337" t="str">
        <f>IF(H337="","",IF(UPPER(SUBSTITUTE(SUBSTITUTE(SUBSTITUTE(SUBSTITUTE(H337," ",""),"-",""),".",""),"/",""))=UPPER(SUBSTITUTE(SUBSTITUTE(SUBSTITUTE(SUBSTITUTE(T337," ",""),"-",""),".",""),"/","")),"OK","DIFF"))</f>
        <v/>
      </c>
      <c r="O337" t="str">
        <f>IF(I337="","",IF(ABS(I337-U337)&lt;=0.01,"OK","DIFF"))</f>
        <v/>
      </c>
      <c r="P337" t="str">
        <f>IF(OR(N337="DIFF",O337="DIFF"),"YES",IF(AND(N337="OK",O337="OK"),"NO",""))</f>
        <v/>
      </c>
      <c r="Q337" t="str">
        <v/>
      </c>
      <c r="R337" t="str">
        <v/>
      </c>
      <c r="S337" t="str">
        <v/>
      </c>
      <c r="T337" t="str">
        <v>A2228700789</v>
      </c>
      <c r="U337">
        <v>820</v>
      </c>
      <c r="V337" t="str">
        <v/>
      </c>
      <c r="W337" t="str">
        <v/>
      </c>
      <c r="X337" t="str">
        <v/>
      </c>
      <c r="Y337" t="str">
        <v>A2228700789</v>
      </c>
      <c r="Z337">
        <v>820</v>
      </c>
      <c r="AA337" t="str">
        <v>high</v>
      </c>
      <c r="AB337" t="str">
        <v>Item No. A2228700789 differs from 2228700689 in the description</v>
      </c>
      <c r="AC337" t="str">
        <v>AGREE</v>
      </c>
      <c r="AD337" t="str">
        <f>IF(OR(H337="",Y337=""),"",IF(UPPER(SUBSTITUTE(SUBSTITUTE(SUBSTITUTE(SUBSTITUTE(H337," ",""),"-",""),".",""),"/",""))=UPPER(SUBSTITUTE(SUBSTITUTE(SUBSTITUTE(SUBSTITUTE(Y337," ",""),"-",""),".",""),"/","")),"OK","DIFF"))</f>
        <v/>
      </c>
      <c r="AE337" t="str">
        <f>IF(OR(I337="",Z337=""),"",IF(ABS(I337-Z337)&lt;=0.01,"OK","DIFF"))</f>
        <v/>
      </c>
    </row>
    <row r="338">
      <c r="A338" t="str">
        <v>B38</v>
      </c>
      <c r="B338" t="str">
        <v>Targeted</v>
      </c>
      <c r="C338">
        <v>1</v>
      </c>
      <c r="D338" t="str">
        <v>PDF</v>
      </c>
      <c r="E338" t="str">
        <v>FRONT T-BADGE, SATIN CHROMING</v>
      </c>
      <c r="F338">
        <v>1</v>
      </c>
      <c r="G338">
        <v>41.38</v>
      </c>
      <c r="H338" t="str">
        <v/>
      </c>
      <c r="I338" t="str">
        <v/>
      </c>
      <c r="J338" t="str">
        <v/>
      </c>
      <c r="K338" t="str">
        <v/>
      </c>
      <c r="L338" t="str">
        <v/>
      </c>
      <c r="M338" t="str">
        <v/>
      </c>
      <c r="N338" t="str">
        <f>IF(H338="","",IF(UPPER(SUBSTITUTE(SUBSTITUTE(SUBSTITUTE(SUBSTITUTE(H338," ",""),"-",""),".",""),"/",""))=UPPER(SUBSTITUTE(SUBSTITUTE(SUBSTITUTE(SUBSTITUTE(T338," ",""),"-",""),".",""),"/","")),"OK","DIFF"))</f>
        <v/>
      </c>
      <c r="O338" t="str">
        <f>IF(I338="","",IF(ABS(I338-U338)&lt;=0.01,"OK","DIFF"))</f>
        <v/>
      </c>
      <c r="P338" t="str">
        <f>IF(OR(N338="DIFF",O338="DIFF"),"YES",IF(AND(N338="OK",O338="OK"),"NO",""))</f>
        <v/>
      </c>
      <c r="Q338" t="str">
        <v/>
      </c>
      <c r="R338" t="str">
        <v/>
      </c>
      <c r="S338" t="str">
        <v/>
      </c>
      <c r="T338" t="str">
        <v>1694511-00-C</v>
      </c>
      <c r="U338">
        <v>41.38</v>
      </c>
      <c r="V338" t="str">
        <v/>
      </c>
      <c r="W338" t="str">
        <v/>
      </c>
      <c r="X338" t="str">
        <v/>
      </c>
      <c r="Y338" t="str">
        <v>1694511-00-C</v>
      </c>
      <c r="Z338">
        <v>41.38</v>
      </c>
      <c r="AA338" t="str">
        <v>high</v>
      </c>
      <c r="AC338" t="str">
        <v>AGREE</v>
      </c>
      <c r="AD338" t="str">
        <f>IF(OR(H338="",Y338=""),"",IF(UPPER(SUBSTITUTE(SUBSTITUTE(SUBSTITUTE(SUBSTITUTE(H338," ",""),"-",""),".",""),"/",""))=UPPER(SUBSTITUTE(SUBSTITUTE(SUBSTITUTE(SUBSTITUTE(Y338," ",""),"-",""),".",""),"/","")),"OK","DIFF"))</f>
        <v/>
      </c>
      <c r="AE338" t="str">
        <f>IF(OR(I338="",Z338=""),"",IF(ABS(I338-Z338)&lt;=0.01,"OK","DIFF"))</f>
        <v/>
      </c>
    </row>
    <row r="339">
      <c r="A339" t="str">
        <v>B38</v>
      </c>
      <c r="B339" t="str">
        <v>Targeted</v>
      </c>
      <c r="C339">
        <v>2</v>
      </c>
      <c r="D339" t="str">
        <v>PDF</v>
      </c>
      <c r="E339" t="str">
        <v>TIE ROD OUTER ASSY, EA</v>
      </c>
      <c r="F339">
        <v>1</v>
      </c>
      <c r="G339">
        <v>121.49</v>
      </c>
      <c r="H339" t="str">
        <v/>
      </c>
      <c r="I339" t="str">
        <v/>
      </c>
      <c r="J339" t="str">
        <v/>
      </c>
      <c r="K339" t="str">
        <v/>
      </c>
      <c r="L339" t="str">
        <v/>
      </c>
      <c r="M339" t="str">
        <v/>
      </c>
      <c r="N339" t="str">
        <f>IF(H339="","",IF(UPPER(SUBSTITUTE(SUBSTITUTE(SUBSTITUTE(SUBSTITUTE(H339," ",""),"-",""),".",""),"/",""))=UPPER(SUBSTITUTE(SUBSTITUTE(SUBSTITUTE(SUBSTITUTE(T339," ",""),"-",""),".",""),"/","")),"OK","DIFF"))</f>
        <v/>
      </c>
      <c r="O339" t="str">
        <f>IF(I339="","",IF(ABS(I339-U339)&lt;=0.01,"OK","DIFF"))</f>
        <v/>
      </c>
      <c r="P339" t="str">
        <f>IF(OR(N339="DIFF",O339="DIFF"),"YES",IF(AND(N339="OK",O339="OK"),"NO",""))</f>
        <v/>
      </c>
      <c r="Q339" t="str">
        <v/>
      </c>
      <c r="R339" t="str">
        <v/>
      </c>
      <c r="S339" t="str">
        <v>yes</v>
      </c>
      <c r="T339" t="str">
        <v>1044841-00-E</v>
      </c>
      <c r="U339">
        <v>121.49</v>
      </c>
      <c r="V339" t="str">
        <v/>
      </c>
      <c r="W339" t="str">
        <v/>
      </c>
      <c r="X339" t="str">
        <v/>
      </c>
      <c r="Y339" t="str">
        <v>1044841-00-E</v>
      </c>
      <c r="Z339">
        <v>121.49</v>
      </c>
      <c r="AA339" t="str">
        <v>high</v>
      </c>
      <c r="AC339" t="str">
        <v>AGREE</v>
      </c>
      <c r="AD339" t="str">
        <f>IF(OR(H339="",Y339=""),"",IF(UPPER(SUBSTITUTE(SUBSTITUTE(SUBSTITUTE(SUBSTITUTE(H339," ",""),"-",""),".",""),"/",""))=UPPER(SUBSTITUTE(SUBSTITUTE(SUBSTITUTE(SUBSTITUTE(Y339," ",""),"-",""),".",""),"/","")),"OK","DIFF"))</f>
        <v/>
      </c>
      <c r="AE339" t="str">
        <f>IF(OR(I339="",Z339=""),"",IF(ABS(I339-Z339)&lt;=0.01,"OK","DIFF"))</f>
        <v/>
      </c>
    </row>
    <row r="340">
      <c r="A340" t="str">
        <v>B38</v>
      </c>
      <c r="B340" t="str">
        <v>Targeted</v>
      </c>
      <c r="C340">
        <v>3</v>
      </c>
      <c r="D340" t="str">
        <v>PDF</v>
      </c>
      <c r="E340" t="str">
        <v>FR LWR LAT LINK ASSY</v>
      </c>
      <c r="F340">
        <v>1</v>
      </c>
      <c r="G340">
        <v>212.65</v>
      </c>
      <c r="H340" t="str">
        <v/>
      </c>
      <c r="I340" t="str">
        <v/>
      </c>
      <c r="J340" t="str">
        <v/>
      </c>
      <c r="K340" t="str">
        <v/>
      </c>
      <c r="L340" t="str">
        <v/>
      </c>
      <c r="M340" t="str">
        <v/>
      </c>
      <c r="N340" t="str">
        <f>IF(H340="","",IF(UPPER(SUBSTITUTE(SUBSTITUTE(SUBSTITUTE(SUBSTITUTE(H340," ",""),"-",""),".",""),"/",""))=UPPER(SUBSTITUTE(SUBSTITUTE(SUBSTITUTE(SUBSTITUTE(T340," ",""),"-",""),".",""),"/","")),"OK","DIFF"))</f>
        <v/>
      </c>
      <c r="O340" t="str">
        <f>IF(I340="","",IF(ABS(I340-U340)&lt;=0.01,"OK","DIFF"))</f>
        <v/>
      </c>
      <c r="P340" t="str">
        <f>IF(OR(N340="DIFF",O340="DIFF"),"YES",IF(AND(N340="OK",O340="OK"),"NO",""))</f>
        <v/>
      </c>
      <c r="Q340" t="str">
        <v/>
      </c>
      <c r="R340" t="str">
        <v/>
      </c>
      <c r="S340" t="str">
        <v>yes</v>
      </c>
      <c r="T340" t="str">
        <v>1344341-00-B</v>
      </c>
      <c r="U340">
        <v>212.65</v>
      </c>
      <c r="V340" t="str">
        <v/>
      </c>
      <c r="W340" t="str">
        <v/>
      </c>
      <c r="X340" t="str">
        <v/>
      </c>
      <c r="Y340" t="str">
        <v>1344341-00-B</v>
      </c>
      <c r="Z340">
        <v>212.65</v>
      </c>
      <c r="AA340" t="str">
        <v>high</v>
      </c>
      <c r="AC340" t="str">
        <v>AGREE</v>
      </c>
      <c r="AD340" t="str">
        <f>IF(OR(H340="",Y340=""),"",IF(UPPER(SUBSTITUTE(SUBSTITUTE(SUBSTITUTE(SUBSTITUTE(H340," ",""),"-",""),".",""),"/",""))=UPPER(SUBSTITUTE(SUBSTITUTE(SUBSTITUTE(SUBSTITUTE(Y340," ",""),"-",""),".",""),"/","")),"OK","DIFF"))</f>
        <v/>
      </c>
      <c r="AE340" t="str">
        <f>IF(OR(I340="",Z340=""),"",IF(ABS(I340-Z340)&lt;=0.01,"OK","DIFF"))</f>
        <v/>
      </c>
    </row>
    <row r="341">
      <c r="A341" t="str">
        <v>B38</v>
      </c>
      <c r="B341" t="str">
        <v>Targeted</v>
      </c>
      <c r="C341">
        <v>4</v>
      </c>
      <c r="D341" t="str">
        <v>PDF</v>
      </c>
      <c r="E341" t="str">
        <v>FR LWR COMP LINK ASSY, LH</v>
      </c>
      <c r="F341">
        <v>1</v>
      </c>
      <c r="G341">
        <v>212.65</v>
      </c>
      <c r="H341" t="str">
        <v/>
      </c>
      <c r="I341" t="str">
        <v/>
      </c>
      <c r="J341" t="str">
        <v/>
      </c>
      <c r="K341" t="str">
        <v/>
      </c>
      <c r="L341" t="str">
        <v/>
      </c>
      <c r="M341" t="str">
        <v/>
      </c>
      <c r="N341" t="str">
        <f>IF(H341="","",IF(UPPER(SUBSTITUTE(SUBSTITUTE(SUBSTITUTE(SUBSTITUTE(H341," ",""),"-",""),".",""),"/",""))=UPPER(SUBSTITUTE(SUBSTITUTE(SUBSTITUTE(SUBSTITUTE(T341," ",""),"-",""),".",""),"/","")),"OK","DIFF"))</f>
        <v/>
      </c>
      <c r="O341" t="str">
        <f>IF(I341="","",IF(ABS(I341-U341)&lt;=0.01,"OK","DIFF"))</f>
        <v/>
      </c>
      <c r="P341" t="str">
        <f>IF(OR(N341="DIFF",O341="DIFF"),"YES",IF(AND(N341="OK",O341="OK"),"NO",""))</f>
        <v/>
      </c>
      <c r="Q341" t="str">
        <v/>
      </c>
      <c r="R341" t="str">
        <v/>
      </c>
      <c r="S341" t="str">
        <v>yes</v>
      </c>
      <c r="T341" t="str">
        <v>1344354-00-A</v>
      </c>
      <c r="U341">
        <v>212.65</v>
      </c>
      <c r="V341" t="str">
        <v/>
      </c>
      <c r="W341" t="str">
        <v/>
      </c>
      <c r="X341" t="str">
        <v/>
      </c>
      <c r="Y341" t="str">
        <v>1344354-00-A</v>
      </c>
      <c r="Z341">
        <v>212.65</v>
      </c>
      <c r="AA341" t="str">
        <v>high</v>
      </c>
      <c r="AC341" t="str">
        <v>AGREE</v>
      </c>
      <c r="AD341" t="str">
        <f>IF(OR(H341="",Y341=""),"",IF(UPPER(SUBSTITUTE(SUBSTITUTE(SUBSTITUTE(SUBSTITUTE(H341," ",""),"-",""),".",""),"/",""))=UPPER(SUBSTITUTE(SUBSTITUTE(SUBSTITUTE(SUBSTITUTE(Y341," ",""),"-",""),".",""),"/","")),"OK","DIFF"))</f>
        <v/>
      </c>
      <c r="AE341" t="str">
        <f>IF(OR(I341="",Z341=""),"",IF(ABS(I341-Z341)&lt;=0.01,"OK","DIFF"))</f>
        <v/>
      </c>
    </row>
    <row r="342">
      <c r="A342" t="str">
        <v>B38</v>
      </c>
      <c r="B342" t="str">
        <v>Targeted</v>
      </c>
      <c r="C342">
        <v>5</v>
      </c>
      <c r="D342" t="str">
        <v>PDF</v>
      </c>
      <c r="E342" t="str">
        <v>18" GLIDER WHEEL COVER, MODEL 3</v>
      </c>
      <c r="F342">
        <v>1</v>
      </c>
      <c r="G342">
        <v>60.19</v>
      </c>
      <c r="H342" t="str">
        <v/>
      </c>
      <c r="I342" t="str">
        <v/>
      </c>
      <c r="J342" t="str">
        <v/>
      </c>
      <c r="K342" t="str">
        <v/>
      </c>
      <c r="L342" t="str">
        <v/>
      </c>
      <c r="M342" t="str">
        <v/>
      </c>
      <c r="N342" t="str">
        <f>IF(H342="","",IF(UPPER(SUBSTITUTE(SUBSTITUTE(SUBSTITUTE(SUBSTITUTE(H342," ",""),"-",""),".",""),"/",""))=UPPER(SUBSTITUTE(SUBSTITUTE(SUBSTITUTE(SUBSTITUTE(T342," ",""),"-",""),".",""),"/","")),"OK","DIFF"))</f>
        <v/>
      </c>
      <c r="O342" t="str">
        <f>IF(I342="","",IF(ABS(I342-U342)&lt;=0.01,"OK","DIFF"))</f>
        <v/>
      </c>
      <c r="P342" t="str">
        <f>IF(OR(N342="DIFF",O342="DIFF"),"YES",IF(AND(N342="OK",O342="OK"),"NO",""))</f>
        <v/>
      </c>
      <c r="Q342" t="str">
        <v/>
      </c>
      <c r="R342" t="str">
        <v/>
      </c>
      <c r="S342" t="str">
        <v/>
      </c>
      <c r="T342" t="str">
        <v>1344231-00-C</v>
      </c>
      <c r="U342">
        <v>60.19</v>
      </c>
      <c r="V342" t="str">
        <v/>
      </c>
      <c r="W342" t="str">
        <v/>
      </c>
      <c r="X342" t="str">
        <v/>
      </c>
      <c r="Y342" t="str">
        <v>1344231-00-C</v>
      </c>
      <c r="Z342">
        <v>60.19</v>
      </c>
      <c r="AA342" t="str">
        <v>high</v>
      </c>
      <c r="AC342" t="str">
        <v>AGREE</v>
      </c>
      <c r="AD342" t="str">
        <f>IF(OR(H342="",Y342=""),"",IF(UPPER(SUBSTITUTE(SUBSTITUTE(SUBSTITUTE(SUBSTITUTE(H342," ",""),"-",""),".",""),"/",""))=UPPER(SUBSTITUTE(SUBSTITUTE(SUBSTITUTE(SUBSTITUTE(Y342," ",""),"-",""),".",""),"/","")),"OK","DIFF"))</f>
        <v/>
      </c>
      <c r="AE342" t="str">
        <f>IF(OR(I342="",Z342=""),"",IF(ABS(I342-Z342)&lt;=0.01,"OK","DIFF"))</f>
        <v/>
      </c>
    </row>
    <row r="343">
      <c r="A343" t="str">
        <v>B38</v>
      </c>
      <c r="B343" t="str">
        <v>Targeted</v>
      </c>
      <c r="C343">
        <v>6</v>
      </c>
      <c r="D343" t="str">
        <v>PDF</v>
      </c>
      <c r="E343" t="str">
        <v>ASSEMBLY - FENDER SUPPORT - LEFT HAND</v>
      </c>
      <c r="F343">
        <v>1</v>
      </c>
      <c r="G343">
        <v>24.82</v>
      </c>
      <c r="H343" t="str">
        <v/>
      </c>
      <c r="I343" t="str">
        <v/>
      </c>
      <c r="J343" t="str">
        <v/>
      </c>
      <c r="K343" t="str">
        <v/>
      </c>
      <c r="L343" t="str">
        <v/>
      </c>
      <c r="M343" t="str">
        <v/>
      </c>
      <c r="N343" t="str">
        <f>IF(H343="","",IF(UPPER(SUBSTITUTE(SUBSTITUTE(SUBSTITUTE(SUBSTITUTE(H343," ",""),"-",""),".",""),"/",""))=UPPER(SUBSTITUTE(SUBSTITUTE(SUBSTITUTE(SUBSTITUTE(T343," ",""),"-",""),".",""),"/","")),"OK","DIFF"))</f>
        <v/>
      </c>
      <c r="O343" t="str">
        <f>IF(I343="","",IF(ABS(I343-U343)&lt;=0.01,"OK","DIFF"))</f>
        <v/>
      </c>
      <c r="P343" t="str">
        <f>IF(OR(N343="DIFF",O343="DIFF"),"YES",IF(AND(N343="OK",O343="OK"),"NO",""))</f>
        <v/>
      </c>
      <c r="Q343" t="str">
        <v/>
      </c>
      <c r="R343" t="str">
        <v>Price ≥3× off cluster median</v>
      </c>
      <c r="S343" t="str">
        <v>yes</v>
      </c>
      <c r="T343" t="str">
        <v>1771936-SC-C</v>
      </c>
      <c r="U343">
        <v>24.82</v>
      </c>
      <c r="V343" t="str">
        <v/>
      </c>
      <c r="W343" t="str">
        <v/>
      </c>
      <c r="X343" t="str">
        <v/>
      </c>
      <c r="Y343" t="str">
        <v>1771936-SC-C</v>
      </c>
      <c r="Z343">
        <v>24.82</v>
      </c>
      <c r="AA343" t="str">
        <v>high</v>
      </c>
      <c r="AC343" t="str">
        <v>AGREE</v>
      </c>
      <c r="AD343" t="str">
        <f>IF(OR(H343="",Y343=""),"",IF(UPPER(SUBSTITUTE(SUBSTITUTE(SUBSTITUTE(SUBSTITUTE(H343," ",""),"-",""),".",""),"/",""))=UPPER(SUBSTITUTE(SUBSTITUTE(SUBSTITUTE(SUBSTITUTE(Y343," ",""),"-",""),".",""),"/","")),"OK","DIFF"))</f>
        <v/>
      </c>
      <c r="AE343" t="str">
        <f>IF(OR(I343="",Z343=""),"",IF(ABS(I343-Z343)&lt;=0.01,"OK","DIFF"))</f>
        <v/>
      </c>
    </row>
    <row r="344">
      <c r="A344" t="str">
        <v>B38</v>
      </c>
      <c r="B344" t="str">
        <v>Targeted</v>
      </c>
      <c r="C344">
        <v>7</v>
      </c>
      <c r="D344" t="str">
        <v>PDF</v>
      </c>
      <c r="E344" t="str">
        <v>ASSEMBLY - FENDER - LEFT HAND</v>
      </c>
      <c r="F344">
        <v>1</v>
      </c>
      <c r="G344">
        <v>436.29</v>
      </c>
      <c r="H344" t="str">
        <v/>
      </c>
      <c r="I344" t="str">
        <v/>
      </c>
      <c r="J344" t="str">
        <v/>
      </c>
      <c r="K344" t="str">
        <v/>
      </c>
      <c r="L344" t="str">
        <v/>
      </c>
      <c r="M344" t="str">
        <v/>
      </c>
      <c r="N344" t="str">
        <f>IF(H344="","",IF(UPPER(SUBSTITUTE(SUBSTITUTE(SUBSTITUTE(SUBSTITUTE(H344," ",""),"-",""),".",""),"/",""))=UPPER(SUBSTITUTE(SUBSTITUTE(SUBSTITUTE(SUBSTITUTE(T344," ",""),"-",""),".",""),"/","")),"OK","DIFF"))</f>
        <v/>
      </c>
      <c r="O344" t="str">
        <f>IF(I344="","",IF(ABS(I344-U344)&lt;=0.01,"OK","DIFF"))</f>
        <v/>
      </c>
      <c r="P344" t="str">
        <f>IF(OR(N344="DIFF",O344="DIFF"),"YES",IF(AND(N344="OK",O344="OK"),"NO",""))</f>
        <v/>
      </c>
      <c r="Q344" t="str">
        <v/>
      </c>
      <c r="R344" t="str">
        <v/>
      </c>
      <c r="S344" t="str">
        <v>yes</v>
      </c>
      <c r="T344" t="str">
        <v>1714884-EC-D</v>
      </c>
      <c r="U344">
        <v>436.29</v>
      </c>
      <c r="V344" t="str">
        <v/>
      </c>
      <c r="W344" t="str">
        <v/>
      </c>
      <c r="X344" t="str">
        <v/>
      </c>
      <c r="Y344" t="str">
        <v>1714884-EC-D</v>
      </c>
      <c r="Z344">
        <v>436.29</v>
      </c>
      <c r="AA344" t="str">
        <v>high</v>
      </c>
      <c r="AC344" t="str">
        <v>AGREE</v>
      </c>
      <c r="AD344" t="str">
        <f>IF(OR(H344="",Y344=""),"",IF(UPPER(SUBSTITUTE(SUBSTITUTE(SUBSTITUTE(SUBSTITUTE(H344," ",""),"-",""),".",""),"/",""))=UPPER(SUBSTITUTE(SUBSTITUTE(SUBSTITUTE(SUBSTITUTE(Y344," ",""),"-",""),".",""),"/","")),"OK","DIFF"))</f>
        <v/>
      </c>
      <c r="AE344" t="str">
        <f>IF(OR(I344="",Z344=""),"",IF(ABS(I344-Z344)&lt;=0.01,"OK","DIFF"))</f>
        <v/>
      </c>
    </row>
    <row r="345">
      <c r="A345" t="str">
        <v>B38</v>
      </c>
      <c r="B345" t="str">
        <v>Targeted</v>
      </c>
      <c r="C345">
        <v>8</v>
      </c>
      <c r="D345" t="str">
        <v>PDF</v>
      </c>
      <c r="E345" t="str">
        <v>HEADLAMP ASY ECE, LH</v>
      </c>
      <c r="F345">
        <v>1</v>
      </c>
      <c r="G345">
        <v>1741</v>
      </c>
      <c r="H345" t="str">
        <v/>
      </c>
      <c r="I345" t="str">
        <v/>
      </c>
      <c r="J345" t="str">
        <v/>
      </c>
      <c r="K345" t="str">
        <v/>
      </c>
      <c r="L345" t="str">
        <v/>
      </c>
      <c r="M345" t="str">
        <v/>
      </c>
      <c r="N345" t="str">
        <f>IF(H345="","",IF(UPPER(SUBSTITUTE(SUBSTITUTE(SUBSTITUTE(SUBSTITUTE(H345," ",""),"-",""),".",""),"/",""))=UPPER(SUBSTITUTE(SUBSTITUTE(SUBSTITUTE(SUBSTITUTE(T345," ",""),"-",""),".",""),"/","")),"OK","DIFF"))</f>
        <v/>
      </c>
      <c r="O345" t="str">
        <f>IF(I345="","",IF(ABS(I345-U345)&lt;=0.01,"OK","DIFF"))</f>
        <v/>
      </c>
      <c r="P345" t="str">
        <f>IF(OR(N345="DIFF",O345="DIFF"),"YES",IF(AND(N345="OK",O345="OK"),"NO",""))</f>
        <v/>
      </c>
      <c r="Q345" t="str">
        <v/>
      </c>
      <c r="R345" t="str">
        <v/>
      </c>
      <c r="S345" t="str">
        <v>yes</v>
      </c>
      <c r="T345" t="str">
        <v>1760888-00-F</v>
      </c>
      <c r="U345">
        <v>1741</v>
      </c>
      <c r="V345" t="str">
        <v/>
      </c>
      <c r="W345" t="str">
        <v/>
      </c>
      <c r="X345" t="str">
        <v/>
      </c>
      <c r="Y345" t="str">
        <v>1760888-00-F</v>
      </c>
      <c r="Z345">
        <v>1741</v>
      </c>
      <c r="AA345" t="str">
        <v>high</v>
      </c>
      <c r="AC345" t="str">
        <v>AGREE</v>
      </c>
      <c r="AD345" t="str">
        <f>IF(OR(H345="",Y345=""),"",IF(UPPER(SUBSTITUTE(SUBSTITUTE(SUBSTITUTE(SUBSTITUTE(H345," ",""),"-",""),".",""),"/",""))=UPPER(SUBSTITUTE(SUBSTITUTE(SUBSTITUTE(SUBSTITUTE(Y345," ",""),"-",""),".",""),"/","")),"OK","DIFF"))</f>
        <v/>
      </c>
      <c r="AE345" t="str">
        <f>IF(OR(I345="",Z345=""),"",IF(ABS(I345-Z345)&lt;=0.01,"OK","DIFF"))</f>
        <v/>
      </c>
    </row>
    <row r="346">
      <c r="A346" t="str">
        <v>B38</v>
      </c>
      <c r="B346" t="str">
        <v>Targeted</v>
      </c>
      <c r="C346">
        <v>9</v>
      </c>
      <c r="D346" t="str">
        <v>PDF</v>
      </c>
      <c r="E346" t="str">
        <v>VALANCE, FRT FASCIA, NON-PERFORMANCE</v>
      </c>
      <c r="F346">
        <v>1</v>
      </c>
      <c r="G346">
        <v>182.04</v>
      </c>
      <c r="H346" t="str">
        <v/>
      </c>
      <c r="I346" t="str">
        <v/>
      </c>
      <c r="J346" t="str">
        <v/>
      </c>
      <c r="K346" t="str">
        <v/>
      </c>
      <c r="L346" t="str">
        <v/>
      </c>
      <c r="M346" t="str">
        <v/>
      </c>
      <c r="N346" t="str">
        <f>IF(H346="","",IF(UPPER(SUBSTITUTE(SUBSTITUTE(SUBSTITUTE(SUBSTITUTE(H346," ",""),"-",""),".",""),"/",""))=UPPER(SUBSTITUTE(SUBSTITUTE(SUBSTITUTE(SUBSTITUTE(T346," ",""),"-",""),".",""),"/","")),"OK","DIFF"))</f>
        <v/>
      </c>
      <c r="O346" t="str">
        <f>IF(I346="","",IF(ABS(I346-U346)&lt;=0.01,"OK","DIFF"))</f>
        <v/>
      </c>
      <c r="P346" t="str">
        <f>IF(OR(N346="DIFF",O346="DIFF"),"YES",IF(AND(N346="OK",O346="OK"),"NO",""))</f>
        <v/>
      </c>
      <c r="Q346" t="str">
        <v/>
      </c>
      <c r="R346" t="str">
        <v/>
      </c>
      <c r="S346" t="str">
        <v/>
      </c>
      <c r="T346" t="str">
        <v>1694313-00-L</v>
      </c>
      <c r="U346">
        <v>182.04</v>
      </c>
      <c r="V346" t="str">
        <v/>
      </c>
      <c r="W346" t="str">
        <v/>
      </c>
      <c r="X346" t="str">
        <v/>
      </c>
      <c r="Y346" t="str">
        <v>1694313-00-L</v>
      </c>
      <c r="Z346">
        <v>182.04</v>
      </c>
      <c r="AA346" t="str">
        <v>high</v>
      </c>
      <c r="AC346" t="str">
        <v>AGREE</v>
      </c>
      <c r="AD346" t="str">
        <f>IF(OR(H346="",Y346=""),"",IF(UPPER(SUBSTITUTE(SUBSTITUTE(SUBSTITUTE(SUBSTITUTE(H346," ",""),"-",""),".",""),"/",""))=UPPER(SUBSTITUTE(SUBSTITUTE(SUBSTITUTE(SUBSTITUTE(Y346," ",""),"-",""),".",""),"/","")),"OK","DIFF"))</f>
        <v/>
      </c>
      <c r="AE346" t="str">
        <f>IF(OR(I346="",Z346=""),"",IF(ABS(I346-Z346)&lt;=0.01,"OK","DIFF"))</f>
        <v/>
      </c>
    </row>
    <row r="347">
      <c r="A347" t="str">
        <v>B38</v>
      </c>
      <c r="B347" t="str">
        <v>Targeted</v>
      </c>
      <c r="C347">
        <v>10</v>
      </c>
      <c r="D347" t="str">
        <v>PDF</v>
      </c>
      <c r="E347" t="str">
        <v>FRONT FASCIA BASE UNPAINTED</v>
      </c>
      <c r="F347">
        <v>1</v>
      </c>
      <c r="G347">
        <v>695.04</v>
      </c>
      <c r="H347" t="str">
        <v/>
      </c>
      <c r="I347" t="str">
        <v/>
      </c>
      <c r="J347" t="str">
        <v/>
      </c>
      <c r="K347" t="str">
        <v/>
      </c>
      <c r="L347" t="str">
        <v/>
      </c>
      <c r="M347" t="str">
        <v/>
      </c>
      <c r="N347" t="str">
        <f>IF(H347="","",IF(UPPER(SUBSTITUTE(SUBSTITUTE(SUBSTITUTE(SUBSTITUTE(H347," ",""),"-",""),".",""),"/",""))=UPPER(SUBSTITUTE(SUBSTITUTE(SUBSTITUTE(SUBSTITUTE(T347," ",""),"-",""),".",""),"/","")),"OK","DIFF"))</f>
        <v/>
      </c>
      <c r="O347" t="str">
        <f>IF(I347="","",IF(ABS(I347-U347)&lt;=0.01,"OK","DIFF"))</f>
        <v/>
      </c>
      <c r="P347" t="str">
        <f>IF(OR(N347="DIFF",O347="DIFF"),"YES",IF(AND(N347="OK",O347="OK"),"NO",""))</f>
        <v/>
      </c>
      <c r="Q347" t="str">
        <v/>
      </c>
      <c r="R347" t="str">
        <v/>
      </c>
      <c r="S347" t="str">
        <v>yes</v>
      </c>
      <c r="T347" t="str">
        <v>1694314-SC-G</v>
      </c>
      <c r="U347">
        <v>695.04</v>
      </c>
      <c r="V347" t="str">
        <v/>
      </c>
      <c r="W347" t="str">
        <v/>
      </c>
      <c r="X347" t="str">
        <v/>
      </c>
      <c r="Y347" t="str">
        <v>1694314-SC-G</v>
      </c>
      <c r="Z347">
        <v>695.04</v>
      </c>
      <c r="AA347" t="str">
        <v>high</v>
      </c>
      <c r="AC347" t="str">
        <v>AGREE</v>
      </c>
      <c r="AD347" t="str">
        <f>IF(OR(H347="",Y347=""),"",IF(UPPER(SUBSTITUTE(SUBSTITUTE(SUBSTITUTE(SUBSTITUTE(H347," ",""),"-",""),".",""),"/",""))=UPPER(SUBSTITUTE(SUBSTITUTE(SUBSTITUTE(SUBSTITUTE(Y347," ",""),"-",""),".",""),"/","")),"OK","DIFF"))</f>
        <v/>
      </c>
      <c r="AE347" t="str">
        <f>IF(OR(I347="",Z347=""),"",IF(ABS(I347-Z347)&lt;=0.01,"OK","DIFF"))</f>
        <v/>
      </c>
    </row>
    <row r="348">
      <c r="A348" t="str">
        <v>B39</v>
      </c>
      <c r="B348" t="str">
        <v>Targeted</v>
      </c>
      <c r="C348">
        <v>1</v>
      </c>
      <c r="D348" t="str">
        <v>PDF</v>
      </c>
      <c r="E348" t="str">
        <v>FRT EMBLEM</v>
      </c>
      <c r="F348">
        <v>1</v>
      </c>
      <c r="G348">
        <v>40</v>
      </c>
      <c r="H348" t="str">
        <v/>
      </c>
      <c r="I348" t="str">
        <v/>
      </c>
      <c r="J348" t="str">
        <v/>
      </c>
      <c r="K348" t="str">
        <v/>
      </c>
      <c r="L348" t="str">
        <v/>
      </c>
      <c r="M348" t="str">
        <v/>
      </c>
      <c r="N348" t="str">
        <f>IF(H348="","",IF(UPPER(SUBSTITUTE(SUBSTITUTE(SUBSTITUTE(SUBSTITUTE(H348," ",""),"-",""),".",""),"/",""))=UPPER(SUBSTITUTE(SUBSTITUTE(SUBSTITUTE(SUBSTITUTE(T348," ",""),"-",""),".",""),"/","")),"OK","DIFF"))</f>
        <v/>
      </c>
      <c r="O348" t="str">
        <f>IF(I348="","",IF(ABS(I348-U348)&lt;=0.01,"OK","DIFF"))</f>
        <v/>
      </c>
      <c r="P348" t="str">
        <f>IF(OR(N348="DIFF",O348="DIFF"),"YES",IF(AND(N348="OK",O348="OK"),"NO",""))</f>
        <v/>
      </c>
      <c r="Q348" t="str">
        <v/>
      </c>
      <c r="R348" t="str">
        <v/>
      </c>
      <c r="S348" t="str">
        <v/>
      </c>
      <c r="T348" t="str">
        <v>90975-02086</v>
      </c>
      <c r="U348">
        <v>40</v>
      </c>
      <c r="V348" t="str">
        <v/>
      </c>
      <c r="W348" t="str">
        <v/>
      </c>
      <c r="X348" t="str">
        <v/>
      </c>
      <c r="Y348" t="str">
        <v>90975-02086</v>
      </c>
      <c r="Z348">
        <v>40</v>
      </c>
      <c r="AA348" t="str">
        <v>high</v>
      </c>
      <c r="AB348" t="str">
        <v>Second line under the stock ID reads 'NSP170 ZGE20 KDH200', which looks like vehicle model codes rather than part of the part number.</v>
      </c>
      <c r="AC348" t="str">
        <v>AGREE</v>
      </c>
      <c r="AD348" t="str">
        <f>IF(OR(H348="",Y348=""),"",IF(UPPER(SUBSTITUTE(SUBSTITUTE(SUBSTITUTE(SUBSTITUTE(H348," ",""),"-",""),".",""),"/",""))=UPPER(SUBSTITUTE(SUBSTITUTE(SUBSTITUTE(SUBSTITUTE(Y348," ",""),"-",""),".",""),"/","")),"OK","DIFF"))</f>
        <v/>
      </c>
      <c r="AE348" t="str">
        <f>IF(OR(I348="",Z348=""),"",IF(ABS(I348-Z348)&lt;=0.01,"OK","DIFF"))</f>
        <v/>
      </c>
    </row>
    <row r="349">
      <c r="A349" t="str">
        <v>B39</v>
      </c>
      <c r="B349" t="str">
        <v>Targeted</v>
      </c>
      <c r="C349">
        <v>2</v>
      </c>
      <c r="D349" t="str">
        <v>PDF</v>
      </c>
      <c r="E349" t="str">
        <v>RAD GRILLE (INNER)</v>
      </c>
      <c r="F349">
        <v>1</v>
      </c>
      <c r="G349">
        <v>220</v>
      </c>
      <c r="H349" t="str">
        <v/>
      </c>
      <c r="I349" t="str">
        <v/>
      </c>
      <c r="J349" t="str">
        <v/>
      </c>
      <c r="K349" t="str">
        <v/>
      </c>
      <c r="L349" t="str">
        <v/>
      </c>
      <c r="M349" t="str">
        <v/>
      </c>
      <c r="N349" t="str">
        <f>IF(H349="","",IF(UPPER(SUBSTITUTE(SUBSTITUTE(SUBSTITUTE(SUBSTITUTE(H349," ",""),"-",""),".",""),"/",""))=UPPER(SUBSTITUTE(SUBSTITUTE(SUBSTITUTE(SUBSTITUTE(T349," ",""),"-",""),".",""),"/","")),"OK","DIFF"))</f>
        <v/>
      </c>
      <c r="O349" t="str">
        <f>IF(I349="","",IF(ABS(I349-U349)&lt;=0.01,"OK","DIFF"))</f>
        <v/>
      </c>
      <c r="P349" t="str">
        <f>IF(OR(N349="DIFF",O349="DIFF"),"YES",IF(AND(N349="OK",O349="OK"),"NO",""))</f>
        <v/>
      </c>
      <c r="Q349" t="str">
        <v/>
      </c>
      <c r="R349" t="str">
        <v/>
      </c>
      <c r="S349" t="str">
        <v>yes</v>
      </c>
      <c r="T349" t="str">
        <v>T53112-26090</v>
      </c>
      <c r="U349">
        <v>220</v>
      </c>
      <c r="V349" t="str">
        <v/>
      </c>
      <c r="W349" t="str">
        <v/>
      </c>
      <c r="X349" t="str">
        <v/>
      </c>
      <c r="Y349" t="str">
        <v>T53112-26090</v>
      </c>
      <c r="Z349">
        <v>220</v>
      </c>
      <c r="AA349" t="str">
        <v>high</v>
      </c>
      <c r="AB349" t="str">
        <v>Leading 'T' appears printed; 'KDH201 14*' below is model info. A handwritten tick mark is beside the row number.</v>
      </c>
      <c r="AC349" t="str">
        <v>AGREE</v>
      </c>
      <c r="AD349" t="str">
        <f>IF(OR(H349="",Y349=""),"",IF(UPPER(SUBSTITUTE(SUBSTITUTE(SUBSTITUTE(SUBSTITUTE(H349," ",""),"-",""),".",""),"/",""))=UPPER(SUBSTITUTE(SUBSTITUTE(SUBSTITUTE(SUBSTITUTE(Y349," ",""),"-",""),".",""),"/","")),"OK","DIFF"))</f>
        <v/>
      </c>
      <c r="AE349" t="str">
        <f>IF(OR(I349="",Z349=""),"",IF(ABS(I349-Z349)&lt;=0.01,"OK","DIFF"))</f>
        <v/>
      </c>
    </row>
    <row r="350">
      <c r="A350" t="str">
        <v>B39</v>
      </c>
      <c r="B350" t="str">
        <v>Targeted</v>
      </c>
      <c r="C350">
        <v>3</v>
      </c>
      <c r="D350" t="str">
        <v>PDF</v>
      </c>
      <c r="E350" t="str">
        <v>RAD GRILLE (UPPER)</v>
      </c>
      <c r="F350">
        <v>1</v>
      </c>
      <c r="G350">
        <v>135</v>
      </c>
      <c r="H350" t="str">
        <v/>
      </c>
      <c r="I350" t="str">
        <v/>
      </c>
      <c r="J350" t="str">
        <v/>
      </c>
      <c r="K350" t="str">
        <v/>
      </c>
      <c r="L350" t="str">
        <v/>
      </c>
      <c r="M350" t="str">
        <v/>
      </c>
      <c r="N350" t="str">
        <f>IF(H350="","",IF(UPPER(SUBSTITUTE(SUBSTITUTE(SUBSTITUTE(SUBSTITUTE(H350," ",""),"-",""),".",""),"/",""))=UPPER(SUBSTITUTE(SUBSTITUTE(SUBSTITUTE(SUBSTITUTE(T350," ",""),"-",""),".",""),"/","")),"OK","DIFF"))</f>
        <v/>
      </c>
      <c r="O350" t="str">
        <f>IF(I350="","",IF(ABS(I350-U350)&lt;=0.01,"OK","DIFF"))</f>
        <v/>
      </c>
      <c r="P350" t="str">
        <f>IF(OR(N350="DIFF",O350="DIFF"),"YES",IF(AND(N350="OK",O350="OK"),"NO",""))</f>
        <v/>
      </c>
      <c r="Q350" t="str">
        <v/>
      </c>
      <c r="R350" t="str">
        <v/>
      </c>
      <c r="S350" t="str">
        <v>yes</v>
      </c>
      <c r="T350" t="str">
        <v>53111-26500</v>
      </c>
      <c r="U350">
        <v>135</v>
      </c>
      <c r="V350" t="str">
        <v/>
      </c>
      <c r="W350" t="str">
        <v/>
      </c>
      <c r="X350" t="str">
        <v/>
      </c>
      <c r="Y350" t="str">
        <v>53111-26500</v>
      </c>
      <c r="Z350">
        <v>135</v>
      </c>
      <c r="AA350" t="str">
        <v>medium</v>
      </c>
      <c r="AB350" t="str">
        <v>No 'T' prefix is visible, unlike neighbouring lines. A handwritten mark overlaps the row number, so the prefix may be obscured.</v>
      </c>
      <c r="AC350" t="str">
        <v>AGREE</v>
      </c>
      <c r="AD350" t="str">
        <f>IF(OR(H350="",Y350=""),"",IF(UPPER(SUBSTITUTE(SUBSTITUTE(SUBSTITUTE(SUBSTITUTE(H350," ",""),"-",""),".",""),"/",""))=UPPER(SUBSTITUTE(SUBSTITUTE(SUBSTITUTE(SUBSTITUTE(Y350," ",""),"-",""),".",""),"/","")),"OK","DIFF"))</f>
        <v/>
      </c>
      <c r="AE350" t="str">
        <f>IF(OR(I350="",Z350=""),"",IF(ABS(I350-Z350)&lt;=0.01,"OK","DIFF"))</f>
        <v/>
      </c>
    </row>
    <row r="351">
      <c r="A351" t="str">
        <v>B39</v>
      </c>
      <c r="B351" t="str">
        <v>Targeted</v>
      </c>
      <c r="C351">
        <v>4</v>
      </c>
      <c r="D351" t="str">
        <v>PDF</v>
      </c>
      <c r="E351" t="str">
        <v>FRT BUMPER GRILLE LH</v>
      </c>
      <c r="F351">
        <v>1</v>
      </c>
      <c r="G351">
        <v>50</v>
      </c>
      <c r="H351" t="str">
        <v/>
      </c>
      <c r="I351" t="str">
        <v/>
      </c>
      <c r="J351" t="str">
        <v/>
      </c>
      <c r="K351" t="str">
        <v/>
      </c>
      <c r="L351" t="str">
        <v/>
      </c>
      <c r="M351" t="str">
        <v/>
      </c>
      <c r="N351" t="str">
        <f>IF(H351="","",IF(UPPER(SUBSTITUTE(SUBSTITUTE(SUBSTITUTE(SUBSTITUTE(H351," ",""),"-",""),".",""),"/",""))=UPPER(SUBSTITUTE(SUBSTITUTE(SUBSTITUTE(SUBSTITUTE(T351," ",""),"-",""),".",""),"/","")),"OK","DIFF"))</f>
        <v/>
      </c>
      <c r="O351" t="str">
        <f>IF(I351="","",IF(ABS(I351-U351)&lt;=0.01,"OK","DIFF"))</f>
        <v/>
      </c>
      <c r="P351" t="str">
        <f>IF(OR(N351="DIFF",O351="DIFF"),"YES",IF(AND(N351="OK",O351="OK"),"NO",""))</f>
        <v/>
      </c>
      <c r="Q351" t="str">
        <v/>
      </c>
      <c r="R351" t="str">
        <v/>
      </c>
      <c r="S351" t="str">
        <v>yes</v>
      </c>
      <c r="T351" t="str">
        <v>T53113-26060</v>
      </c>
      <c r="U351">
        <v>50</v>
      </c>
      <c r="V351" t="str">
        <v/>
      </c>
      <c r="W351" t="str">
        <v/>
      </c>
      <c r="X351" t="str">
        <v/>
      </c>
      <c r="Y351" t="str">
        <v>T53113-26060</v>
      </c>
      <c r="Z351">
        <v>50</v>
      </c>
      <c r="AA351" t="str">
        <v>high</v>
      </c>
      <c r="AC351" t="str">
        <v>AGREE</v>
      </c>
      <c r="AD351" t="str">
        <f>IF(OR(H351="",Y351=""),"",IF(UPPER(SUBSTITUTE(SUBSTITUTE(SUBSTITUTE(SUBSTITUTE(H351," ",""),"-",""),".",""),"/",""))=UPPER(SUBSTITUTE(SUBSTITUTE(SUBSTITUTE(SUBSTITUTE(Y351," ",""),"-",""),".",""),"/","")),"OK","DIFF"))</f>
        <v/>
      </c>
      <c r="AE351" t="str">
        <f>IF(OR(I351="",Z351=""),"",IF(ABS(I351-Z351)&lt;=0.01,"OK","DIFF"))</f>
        <v/>
      </c>
    </row>
    <row r="352">
      <c r="A352" t="str">
        <v>B39</v>
      </c>
      <c r="B352" t="str">
        <v>Targeted</v>
      </c>
      <c r="C352">
        <v>5</v>
      </c>
      <c r="D352" t="str">
        <v>PDF</v>
      </c>
      <c r="E352" t="str">
        <v>FRT BUMPER REINF</v>
      </c>
      <c r="F352">
        <v>1</v>
      </c>
      <c r="G352">
        <v>180</v>
      </c>
      <c r="H352" t="str">
        <v/>
      </c>
      <c r="I352" t="str">
        <v/>
      </c>
      <c r="J352" t="str">
        <v/>
      </c>
      <c r="K352" t="str">
        <v/>
      </c>
      <c r="L352" t="str">
        <v/>
      </c>
      <c r="M352" t="str">
        <v/>
      </c>
      <c r="N352" t="str">
        <f>IF(H352="","",IF(UPPER(SUBSTITUTE(SUBSTITUTE(SUBSTITUTE(SUBSTITUTE(H352," ",""),"-",""),".",""),"/",""))=UPPER(SUBSTITUTE(SUBSTITUTE(SUBSTITUTE(SUBSTITUTE(T352," ",""),"-",""),".",""),"/","")),"OK","DIFF"))</f>
        <v/>
      </c>
      <c r="O352" t="str">
        <f>IF(I352="","",IF(ABS(I352-U352)&lt;=0.01,"OK","DIFF"))</f>
        <v/>
      </c>
      <c r="P352" t="str">
        <f>IF(OR(N352="DIFF",O352="DIFF"),"YES",IF(AND(N352="OK",O352="OK"),"NO",""))</f>
        <v/>
      </c>
      <c r="Q352" t="str">
        <v/>
      </c>
      <c r="R352" t="str">
        <v>I/O/Q among digits</v>
      </c>
      <c r="S352" t="str">
        <v/>
      </c>
      <c r="T352" t="str">
        <v>T52131-26020/I</v>
      </c>
      <c r="U352">
        <v>180</v>
      </c>
      <c r="V352" t="str">
        <v/>
      </c>
      <c r="W352" t="str">
        <v/>
      </c>
      <c r="X352" t="str">
        <v/>
      </c>
      <c r="Y352" t="str">
        <v>T52131-26020/I</v>
      </c>
      <c r="Z352">
        <v>180</v>
      </c>
      <c r="AA352" t="str">
        <v>medium</v>
      </c>
      <c r="AB352" t="str">
        <v>The suffix after the slash could be 'I' or '1'.</v>
      </c>
      <c r="AC352" t="str">
        <v>AGREE</v>
      </c>
      <c r="AD352" t="str">
        <f>IF(OR(H352="",Y352=""),"",IF(UPPER(SUBSTITUTE(SUBSTITUTE(SUBSTITUTE(SUBSTITUTE(H352," ",""),"-",""),".",""),"/",""))=UPPER(SUBSTITUTE(SUBSTITUTE(SUBSTITUTE(SUBSTITUTE(Y352," ",""),"-",""),".",""),"/","")),"OK","DIFF"))</f>
        <v/>
      </c>
      <c r="AE352" t="str">
        <f>IF(OR(I352="",Z352=""),"",IF(ABS(I352-Z352)&lt;=0.01,"OK","DIFF"))</f>
        <v/>
      </c>
    </row>
    <row r="353">
      <c r="A353" t="str">
        <v>B39</v>
      </c>
      <c r="B353" t="str">
        <v>Targeted</v>
      </c>
      <c r="C353">
        <v>6</v>
      </c>
      <c r="D353" t="str">
        <v>PDF</v>
      </c>
      <c r="E353" t="str">
        <v>WIPER TANK</v>
      </c>
      <c r="F353">
        <v>1</v>
      </c>
      <c r="G353">
        <v>75</v>
      </c>
      <c r="H353" t="str">
        <v/>
      </c>
      <c r="I353" t="str">
        <v/>
      </c>
      <c r="J353" t="str">
        <v/>
      </c>
      <c r="K353" t="str">
        <v/>
      </c>
      <c r="L353" t="str">
        <v/>
      </c>
      <c r="M353" t="str">
        <v/>
      </c>
      <c r="N353" t="str">
        <f>IF(H353="","",IF(UPPER(SUBSTITUTE(SUBSTITUTE(SUBSTITUTE(SUBSTITUTE(H353," ",""),"-",""),".",""),"/",""))=UPPER(SUBSTITUTE(SUBSTITUTE(SUBSTITUTE(SUBSTITUTE(T353," ",""),"-",""),".",""),"/","")),"OK","DIFF"))</f>
        <v/>
      </c>
      <c r="O353" t="str">
        <f>IF(I353="","",IF(ABS(I353-U353)&lt;=0.01,"OK","DIFF"))</f>
        <v/>
      </c>
      <c r="P353" t="str">
        <f>IF(OR(N353="DIFF",O353="DIFF"),"YES",IF(AND(N353="OK",O353="OK"),"NO",""))</f>
        <v/>
      </c>
      <c r="Q353" t="str">
        <v/>
      </c>
      <c r="R353" t="str">
        <v/>
      </c>
      <c r="S353" t="str">
        <v/>
      </c>
      <c r="T353" t="str">
        <v>T85315-26130</v>
      </c>
      <c r="U353">
        <v>75</v>
      </c>
      <c r="V353" t="str">
        <v/>
      </c>
      <c r="W353" t="str">
        <v/>
      </c>
      <c r="X353" t="str">
        <v/>
      </c>
      <c r="Y353" t="str">
        <v>T85315-26130</v>
      </c>
      <c r="Z353">
        <v>75</v>
      </c>
      <c r="AA353" t="str">
        <v>high</v>
      </c>
      <c r="AC353" t="str">
        <v>AGREE</v>
      </c>
      <c r="AD353" t="str">
        <f>IF(OR(H353="",Y353=""),"",IF(UPPER(SUBSTITUTE(SUBSTITUTE(SUBSTITUTE(SUBSTITUTE(H353," ",""),"-",""),".",""),"/",""))=UPPER(SUBSTITUTE(SUBSTITUTE(SUBSTITUTE(SUBSTITUTE(Y353," ",""),"-",""),".",""),"/","")),"OK","DIFF"))</f>
        <v/>
      </c>
      <c r="AE353" t="str">
        <f>IF(OR(I353="",Z353=""),"",IF(ABS(I353-Z353)&lt;=0.01,"OK","DIFF"))</f>
        <v/>
      </c>
    </row>
    <row r="354">
      <c r="A354" t="str">
        <v>B39</v>
      </c>
      <c r="B354" t="str">
        <v>Targeted</v>
      </c>
      <c r="C354">
        <v>7</v>
      </c>
      <c r="D354" t="str">
        <v>PDF</v>
      </c>
      <c r="E354" t="str">
        <v>REINFORCE, FRT CROSS TO FRT PANEL MEMBER, RH</v>
      </c>
      <c r="F354">
        <v>1</v>
      </c>
      <c r="G354">
        <v>50</v>
      </c>
      <c r="H354" t="str">
        <v/>
      </c>
      <c r="I354" t="str">
        <v/>
      </c>
      <c r="J354" t="str">
        <v/>
      </c>
      <c r="K354" t="str">
        <v/>
      </c>
      <c r="L354" t="str">
        <v/>
      </c>
      <c r="M354" t="str">
        <v/>
      </c>
      <c r="N354" t="str">
        <f>IF(H354="","",IF(UPPER(SUBSTITUTE(SUBSTITUTE(SUBSTITUTE(SUBSTITUTE(H354," ",""),"-",""),".",""),"/",""))=UPPER(SUBSTITUTE(SUBSTITUTE(SUBSTITUTE(SUBSTITUTE(T354," ",""),"-",""),".",""),"/","")),"OK","DIFF"))</f>
        <v/>
      </c>
      <c r="O354" t="str">
        <f>IF(I354="","",IF(ABS(I354-U354)&lt;=0.01,"OK","DIFF"))</f>
        <v/>
      </c>
      <c r="P354" t="str">
        <f>IF(OR(N354="DIFF",O354="DIFF"),"YES",IF(AND(N354="OK",O354="OK"),"NO",""))</f>
        <v/>
      </c>
      <c r="Q354" t="str">
        <v/>
      </c>
      <c r="R354" t="str">
        <v/>
      </c>
      <c r="S354" t="str">
        <v>yes</v>
      </c>
      <c r="T354" t="str">
        <v>T58127-26050</v>
      </c>
      <c r="U354">
        <v>50</v>
      </c>
      <c r="V354" t="str">
        <v/>
      </c>
      <c r="W354" t="str">
        <v/>
      </c>
      <c r="X354" t="str">
        <v/>
      </c>
      <c r="Y354" t="str">
        <v>T58127-26050</v>
      </c>
      <c r="Z354">
        <v>50</v>
      </c>
      <c r="AA354" t="str">
        <v>high</v>
      </c>
      <c r="AC354" t="str">
        <v>AGREE</v>
      </c>
      <c r="AD354" t="str">
        <f>IF(OR(H354="",Y354=""),"",IF(UPPER(SUBSTITUTE(SUBSTITUTE(SUBSTITUTE(SUBSTITUTE(H354," ",""),"-",""),".",""),"/",""))=UPPER(SUBSTITUTE(SUBSTITUTE(SUBSTITUTE(SUBSTITUTE(Y354," ",""),"-",""),".",""),"/","")),"OK","DIFF"))</f>
        <v/>
      </c>
      <c r="AE354" t="str">
        <f>IF(OR(I354="",Z354=""),"",IF(ABS(I354-Z354)&lt;=0.01,"OK","DIFF"))</f>
        <v/>
      </c>
    </row>
    <row r="355">
      <c r="A355" t="str">
        <v>B39</v>
      </c>
      <c r="B355" t="str">
        <v>Targeted</v>
      </c>
      <c r="C355">
        <v>8</v>
      </c>
      <c r="D355" t="str">
        <v>PDF</v>
      </c>
      <c r="E355" t="str">
        <v>REINFORCE, FRT CROSS TO FRT PANEL MEMBER, LH</v>
      </c>
      <c r="F355">
        <v>1</v>
      </c>
      <c r="G355">
        <v>50</v>
      </c>
      <c r="H355" t="str">
        <v/>
      </c>
      <c r="I355" t="str">
        <v/>
      </c>
      <c r="J355" t="str">
        <v/>
      </c>
      <c r="K355" t="str">
        <v/>
      </c>
      <c r="L355" t="str">
        <v/>
      </c>
      <c r="M355" t="str">
        <v/>
      </c>
      <c r="N355" t="str">
        <f>IF(H355="","",IF(UPPER(SUBSTITUTE(SUBSTITUTE(SUBSTITUTE(SUBSTITUTE(H355," ",""),"-",""),".",""),"/",""))=UPPER(SUBSTITUTE(SUBSTITUTE(SUBSTITUTE(SUBSTITUTE(T355," ",""),"-",""),".",""),"/","")),"OK","DIFF"))</f>
        <v/>
      </c>
      <c r="O355" t="str">
        <f>IF(I355="","",IF(ABS(I355-U355)&lt;=0.01,"OK","DIFF"))</f>
        <v/>
      </c>
      <c r="P355" t="str">
        <f>IF(OR(N355="DIFF",O355="DIFF"),"YES",IF(AND(N355="OK",O355="OK"),"NO",""))</f>
        <v/>
      </c>
      <c r="Q355" t="str">
        <v/>
      </c>
      <c r="R355" t="str">
        <v/>
      </c>
      <c r="S355" t="str">
        <v>yes</v>
      </c>
      <c r="T355" t="str">
        <v>T53036-26020/10</v>
      </c>
      <c r="U355">
        <v>50</v>
      </c>
      <c r="V355" t="str">
        <v/>
      </c>
      <c r="W355" t="str">
        <v/>
      </c>
      <c r="X355" t="str">
        <v/>
      </c>
      <c r="Y355" t="str">
        <v>T53036-26020/10</v>
      </c>
      <c r="Z355">
        <v>50</v>
      </c>
      <c r="AA355" t="str">
        <v>medium</v>
      </c>
      <c r="AB355" t="str">
        <v>The suffix after the slash could be '10' or 'I0'.</v>
      </c>
      <c r="AC355" t="str">
        <v>AGREE</v>
      </c>
      <c r="AD355" t="str">
        <f>IF(OR(H355="",Y355=""),"",IF(UPPER(SUBSTITUTE(SUBSTITUTE(SUBSTITUTE(SUBSTITUTE(H355," ",""),"-",""),".",""),"/",""))=UPPER(SUBSTITUTE(SUBSTITUTE(SUBSTITUTE(SUBSTITUTE(Y355," ",""),"-",""),".",""),"/","")),"OK","DIFF"))</f>
        <v/>
      </c>
      <c r="AE355" t="str">
        <f>IF(OR(I355="",Z355=""),"",IF(ABS(I355-Z355)&lt;=0.01,"OK","DIFF"))</f>
        <v/>
      </c>
    </row>
    <row r="356">
      <c r="A356" t="str">
        <v>B39</v>
      </c>
      <c r="B356" t="str">
        <v>Targeted</v>
      </c>
      <c r="C356">
        <v>9</v>
      </c>
      <c r="D356" t="str">
        <v>PDF</v>
      </c>
      <c r="E356" t="str">
        <v>A/C CONDENSER</v>
      </c>
      <c r="F356">
        <v>1</v>
      </c>
      <c r="G356">
        <v>550</v>
      </c>
      <c r="H356" t="str">
        <v/>
      </c>
      <c r="I356" t="str">
        <v/>
      </c>
      <c r="J356" t="str">
        <v/>
      </c>
      <c r="K356" t="str">
        <v/>
      </c>
      <c r="L356" t="str">
        <v/>
      </c>
      <c r="M356" t="str">
        <v/>
      </c>
      <c r="N356" t="str">
        <f>IF(H356="","",IF(UPPER(SUBSTITUTE(SUBSTITUTE(SUBSTITUTE(SUBSTITUTE(H356," ",""),"-",""),".",""),"/",""))=UPPER(SUBSTITUTE(SUBSTITUTE(SUBSTITUTE(SUBSTITUTE(T356," ",""),"-",""),".",""),"/","")),"OK","DIFF"))</f>
        <v/>
      </c>
      <c r="O356" t="str">
        <f>IF(I356="","",IF(ABS(I356-U356)&lt;=0.01,"OK","DIFF"))</f>
        <v/>
      </c>
      <c r="P356" t="str">
        <f>IF(OR(N356="DIFF",O356="DIFF"),"YES",IF(AND(N356="OK",O356="OK"),"NO",""))</f>
        <v/>
      </c>
      <c r="Q356" t="str">
        <v/>
      </c>
      <c r="R356" t="str">
        <v/>
      </c>
      <c r="S356" t="str">
        <v>yes</v>
      </c>
      <c r="T356" t="str">
        <v>88450-26120</v>
      </c>
      <c r="U356">
        <v>550</v>
      </c>
      <c r="V356" t="str">
        <v/>
      </c>
      <c r="W356" t="str">
        <v/>
      </c>
      <c r="X356" t="str">
        <v/>
      </c>
      <c r="Y356" t="str">
        <v>88450-26120</v>
      </c>
      <c r="Z356">
        <v>550</v>
      </c>
      <c r="AA356" t="str">
        <v>high</v>
      </c>
      <c r="AB356" t="str">
        <v>Printed with apparent extra spacing ('261 20'), which is likely a font or kerning artifact.</v>
      </c>
      <c r="AC356" t="str">
        <v>AGREE</v>
      </c>
      <c r="AD356" t="str">
        <f>IF(OR(H356="",Y356=""),"",IF(UPPER(SUBSTITUTE(SUBSTITUTE(SUBSTITUTE(SUBSTITUTE(H356," ",""),"-",""),".",""),"/",""))=UPPER(SUBSTITUTE(SUBSTITUTE(SUBSTITUTE(SUBSTITUTE(Y356," ",""),"-",""),".",""),"/","")),"OK","DIFF"))</f>
        <v/>
      </c>
      <c r="AE356" t="str">
        <f>IF(OR(I356="",Z356=""),"",IF(ABS(I356-Z356)&lt;=0.01,"OK","DIFF"))</f>
        <v/>
      </c>
    </row>
    <row r="357">
      <c r="A357" t="str">
        <v>B40</v>
      </c>
      <c r="B357" t="str">
        <v>Targeted</v>
      </c>
      <c r="C357">
        <v>1</v>
      </c>
      <c r="D357" t="str">
        <v>PDF</v>
      </c>
      <c r="E357" t="str">
        <v>HEADLAMP ASY ECE, LH</v>
      </c>
      <c r="F357">
        <v>1</v>
      </c>
      <c r="G357">
        <v>1741</v>
      </c>
      <c r="H357" t="str">
        <v/>
      </c>
      <c r="I357" t="str">
        <v/>
      </c>
      <c r="J357" t="str">
        <v/>
      </c>
      <c r="K357" t="str">
        <v/>
      </c>
      <c r="L357" t="str">
        <v/>
      </c>
      <c r="M357" t="str">
        <v/>
      </c>
      <c r="N357" t="str">
        <f>IF(H357="","",IF(UPPER(SUBSTITUTE(SUBSTITUTE(SUBSTITUTE(SUBSTITUTE(H357," ",""),"-",""),".",""),"/",""))=UPPER(SUBSTITUTE(SUBSTITUTE(SUBSTITUTE(SUBSTITUTE(T357," ",""),"-",""),".",""),"/","")),"OK","DIFF"))</f>
        <v/>
      </c>
      <c r="O357" t="str">
        <f>IF(I357="","",IF(ABS(I357-U357)&lt;=0.01,"OK","DIFF"))</f>
        <v/>
      </c>
      <c r="P357" t="str">
        <f>IF(OR(N357="DIFF",O357="DIFF"),"YES",IF(AND(N357="OK",O357="OK"),"NO",""))</f>
        <v/>
      </c>
      <c r="Q357" t="str">
        <v/>
      </c>
      <c r="R357" t="str">
        <v/>
      </c>
      <c r="S357" t="str">
        <v>yes</v>
      </c>
      <c r="T357" t="str">
        <v>1760888-00-F</v>
      </c>
      <c r="U357">
        <v>1741</v>
      </c>
      <c r="V357" t="str">
        <v/>
      </c>
      <c r="W357" t="str">
        <v/>
      </c>
      <c r="X357" t="str">
        <v/>
      </c>
      <c r="Y357" t="str">
        <v>1760888-00-F</v>
      </c>
      <c r="Z357">
        <v>1741</v>
      </c>
      <c r="AA357" t="str">
        <v>high</v>
      </c>
      <c r="AB357" t="str">
        <v>Row is partly cut off at the top of the screenshot. The description is only partly visible ('...ASY ECE, LH'), but the part number and price are legible. Status shows Delivered 7 Aug 2025 (Delayed).</v>
      </c>
      <c r="AC357" t="str">
        <v>AGREE</v>
      </c>
      <c r="AD357" t="str">
        <f>IF(OR(H357="",Y357=""),"",IF(UPPER(SUBSTITUTE(SUBSTITUTE(SUBSTITUTE(SUBSTITUTE(H357," ",""),"-",""),".",""),"/",""))=UPPER(SUBSTITUTE(SUBSTITUTE(SUBSTITUTE(SUBSTITUTE(Y357," ",""),"-",""),".",""),"/","")),"OK","DIFF"))</f>
        <v/>
      </c>
      <c r="AE357" t="str">
        <f>IF(OR(I357="",Z357=""),"",IF(ABS(I357-Z357)&lt;=0.01,"OK","DIFF"))</f>
        <v/>
      </c>
    </row>
    <row r="358">
      <c r="A358" t="str">
        <v>B40</v>
      </c>
      <c r="B358" t="str">
        <v>Targeted</v>
      </c>
      <c r="C358">
        <v>2</v>
      </c>
      <c r="D358" t="str">
        <v>PDF</v>
      </c>
      <c r="E358" t="str">
        <v>REINF LH,FRONT FASCIA</v>
      </c>
      <c r="F358">
        <v>1</v>
      </c>
      <c r="G358">
        <v>7.09</v>
      </c>
      <c r="H358" t="str">
        <v/>
      </c>
      <c r="I358" t="str">
        <v/>
      </c>
      <c r="J358" t="str">
        <v/>
      </c>
      <c r="K358" t="str">
        <v/>
      </c>
      <c r="L358" t="str">
        <v/>
      </c>
      <c r="M358" t="str">
        <v/>
      </c>
      <c r="N358" t="str">
        <f>IF(H358="","",IF(UPPER(SUBSTITUTE(SUBSTITUTE(SUBSTITUTE(SUBSTITUTE(H358," ",""),"-",""),".",""),"/",""))=UPPER(SUBSTITUTE(SUBSTITUTE(SUBSTITUTE(SUBSTITUTE(T358," ",""),"-",""),".",""),"/","")),"OK","DIFF"))</f>
        <v/>
      </c>
      <c r="O358" t="str">
        <f>IF(I358="","",IF(ABS(I358-U358)&lt;=0.01,"OK","DIFF"))</f>
        <v/>
      </c>
      <c r="P358" t="str">
        <f>IF(OR(N358="DIFF",O358="DIFF"),"YES",IF(AND(N358="OK",O358="OK"),"NO",""))</f>
        <v/>
      </c>
      <c r="Q358" t="str">
        <v/>
      </c>
      <c r="R358" t="str">
        <v>PN differs by one look-alike char</v>
      </c>
      <c r="S358" t="str">
        <v>yes</v>
      </c>
      <c r="T358" t="str">
        <v>1711755-00-D</v>
      </c>
      <c r="U358">
        <v>7.09</v>
      </c>
      <c r="V358" t="str">
        <v/>
      </c>
      <c r="W358" t="str">
        <v/>
      </c>
      <c r="X358" t="str">
        <v/>
      </c>
      <c r="Y358" t="str">
        <v>1711755-00-D</v>
      </c>
      <c r="Z358">
        <v>7.09</v>
      </c>
      <c r="AA358" t="str">
        <v>high</v>
      </c>
      <c r="AC358" t="str">
        <v>AGREE</v>
      </c>
      <c r="AD358" t="str">
        <f>IF(OR(H358="",Y358=""),"",IF(UPPER(SUBSTITUTE(SUBSTITUTE(SUBSTITUTE(SUBSTITUTE(H358," ",""),"-",""),".",""),"/",""))=UPPER(SUBSTITUTE(SUBSTITUTE(SUBSTITUTE(SUBSTITUTE(Y358," ",""),"-",""),".",""),"/","")),"OK","DIFF"))</f>
        <v/>
      </c>
      <c r="AE358" t="str">
        <f>IF(OR(I358="",Z358=""),"",IF(ABS(I358-Z358)&lt;=0.01,"OK","DIFF"))</f>
        <v/>
      </c>
    </row>
    <row r="359">
      <c r="A359" t="str">
        <v>B40</v>
      </c>
      <c r="B359" t="str">
        <v>Targeted</v>
      </c>
      <c r="C359">
        <v>3</v>
      </c>
      <c r="D359" t="str">
        <v>PDF</v>
      </c>
      <c r="E359" t="str">
        <v>ASY,CARRIER FR END</v>
      </c>
      <c r="F359">
        <v>1</v>
      </c>
      <c r="G359">
        <v>157.22</v>
      </c>
      <c r="H359" t="str">
        <v/>
      </c>
      <c r="I359" t="str">
        <v/>
      </c>
      <c r="J359" t="str">
        <v/>
      </c>
      <c r="K359" t="str">
        <v/>
      </c>
      <c r="L359" t="str">
        <v/>
      </c>
      <c r="M359" t="str">
        <v/>
      </c>
      <c r="N359" t="str">
        <f>IF(H359="","",IF(UPPER(SUBSTITUTE(SUBSTITUTE(SUBSTITUTE(SUBSTITUTE(H359," ",""),"-",""),".",""),"/",""))=UPPER(SUBSTITUTE(SUBSTITUTE(SUBSTITUTE(SUBSTITUTE(T359," ",""),"-",""),".",""),"/","")),"OK","DIFF"))</f>
        <v/>
      </c>
      <c r="O359" t="str">
        <f>IF(I359="","",IF(ABS(I359-U359)&lt;=0.01,"OK","DIFF"))</f>
        <v/>
      </c>
      <c r="P359" t="str">
        <f>IF(OR(N359="DIFF",O359="DIFF"),"YES",IF(AND(N359="OK",O359="OK"),"NO",""))</f>
        <v/>
      </c>
      <c r="Q359" t="str">
        <v/>
      </c>
      <c r="R359" t="str">
        <v/>
      </c>
      <c r="S359" t="str">
        <v/>
      </c>
      <c r="T359" t="str">
        <v>1711743-00-F</v>
      </c>
      <c r="U359">
        <v>157.22</v>
      </c>
      <c r="V359" t="str">
        <v/>
      </c>
      <c r="W359" t="str">
        <v/>
      </c>
      <c r="X359" t="str">
        <v/>
      </c>
      <c r="Y359" t="str">
        <v>1711743-00-F</v>
      </c>
      <c r="Z359">
        <v>157.22</v>
      </c>
      <c r="AA359" t="str">
        <v>high</v>
      </c>
      <c r="AB359" t="str">
        <v>Status is 'Processing' with 0/1 shipped and an estimated date of 20 Aug 2025. This item has not shipped yet.</v>
      </c>
      <c r="AC359" t="str">
        <v>AGREE</v>
      </c>
      <c r="AD359" t="str">
        <f>IF(OR(H359="",Y359=""),"",IF(UPPER(SUBSTITUTE(SUBSTITUTE(SUBSTITUTE(SUBSTITUTE(H359," ",""),"-",""),".",""),"/",""))=UPPER(SUBSTITUTE(SUBSTITUTE(SUBSTITUTE(SUBSTITUTE(Y359," ",""),"-",""),".",""),"/","")),"OK","DIFF"))</f>
        <v/>
      </c>
      <c r="AE359" t="str">
        <f>IF(OR(I359="",Z359=""),"",IF(ABS(I359-Z359)&lt;=0.01,"OK","DIFF"))</f>
        <v/>
      </c>
    </row>
    <row r="360">
      <c r="A360" t="str">
        <v>B40</v>
      </c>
      <c r="B360" t="str">
        <v>Targeted</v>
      </c>
      <c r="C360">
        <v>4</v>
      </c>
      <c r="D360" t="str">
        <v>PDF</v>
      </c>
      <c r="E360" t="str">
        <v>ASY BUMPER BEAM</v>
      </c>
      <c r="F360">
        <v>1</v>
      </c>
      <c r="G360">
        <v>372.34</v>
      </c>
      <c r="H360" t="str">
        <v/>
      </c>
      <c r="I360" t="str">
        <v/>
      </c>
      <c r="J360" t="str">
        <v/>
      </c>
      <c r="K360" t="str">
        <v/>
      </c>
      <c r="L360" t="str">
        <v/>
      </c>
      <c r="M360" t="str">
        <v/>
      </c>
      <c r="N360" t="str">
        <f>IF(H360="","",IF(UPPER(SUBSTITUTE(SUBSTITUTE(SUBSTITUTE(SUBSTITUTE(H360," ",""),"-",""),".",""),"/",""))=UPPER(SUBSTITUTE(SUBSTITUTE(SUBSTITUTE(SUBSTITUTE(T360," ",""),"-",""),".",""),"/","")),"OK","DIFF"))</f>
        <v/>
      </c>
      <c r="O360" t="str">
        <f>IF(I360="","",IF(ABS(I360-U360)&lt;=0.01,"OK","DIFF"))</f>
        <v/>
      </c>
      <c r="P360" t="str">
        <f>IF(OR(N360="DIFF",O360="DIFF"),"YES",IF(AND(N360="OK",O360="OK"),"NO",""))</f>
        <v/>
      </c>
      <c r="Q360" t="str">
        <v/>
      </c>
      <c r="R360" t="str">
        <v/>
      </c>
      <c r="S360" t="str">
        <v/>
      </c>
      <c r="T360" t="str">
        <v>1741047-00-F</v>
      </c>
      <c r="U360">
        <v>372.34</v>
      </c>
      <c r="V360" t="str">
        <v/>
      </c>
      <c r="W360" t="str">
        <v/>
      </c>
      <c r="X360" t="str">
        <v/>
      </c>
      <c r="Y360" t="str">
        <v>1741047-00-F</v>
      </c>
      <c r="Z360">
        <v>372.34</v>
      </c>
      <c r="AA360" t="str">
        <v>high</v>
      </c>
      <c r="AC360" t="str">
        <v>AGREE</v>
      </c>
      <c r="AD360" t="str">
        <f>IF(OR(H360="",Y360=""),"",IF(UPPER(SUBSTITUTE(SUBSTITUTE(SUBSTITUTE(SUBSTITUTE(H360," ",""),"-",""),".",""),"/",""))=UPPER(SUBSTITUTE(SUBSTITUTE(SUBSTITUTE(SUBSTITUTE(Y360," ",""),"-",""),".",""),"/","")),"OK","DIFF"))</f>
        <v/>
      </c>
      <c r="AE360" t="str">
        <f>IF(OR(I360="",Z360=""),"",IF(ABS(I360-Z360)&lt;=0.01,"OK","DIFF"))</f>
        <v/>
      </c>
    </row>
    <row r="361">
      <c r="A361" t="str">
        <v>B40</v>
      </c>
      <c r="B361" t="str">
        <v>Targeted</v>
      </c>
      <c r="C361">
        <v>5</v>
      </c>
      <c r="D361" t="str">
        <v>PDF</v>
      </c>
      <c r="E361" t="str">
        <v>BUMPER BEAM FOAM</v>
      </c>
      <c r="F361">
        <v>1</v>
      </c>
      <c r="G361">
        <v>21.35</v>
      </c>
      <c r="H361" t="str">
        <v/>
      </c>
      <c r="I361" t="str">
        <v/>
      </c>
      <c r="J361" t="str">
        <v/>
      </c>
      <c r="K361" t="str">
        <v/>
      </c>
      <c r="L361" t="str">
        <v/>
      </c>
      <c r="M361" t="str">
        <v/>
      </c>
      <c r="N361" t="str">
        <f>IF(H361="","",IF(UPPER(SUBSTITUTE(SUBSTITUTE(SUBSTITUTE(SUBSTITUTE(H361," ",""),"-",""),".",""),"/",""))=UPPER(SUBSTITUTE(SUBSTITUTE(SUBSTITUTE(SUBSTITUTE(T361," ",""),"-",""),".",""),"/","")),"OK","DIFF"))</f>
        <v/>
      </c>
      <c r="O361" t="str">
        <f>IF(I361="","",IF(ABS(I361-U361)&lt;=0.01,"OK","DIFF"))</f>
        <v/>
      </c>
      <c r="P361" t="str">
        <f>IF(OR(N361="DIFF",O361="DIFF"),"YES",IF(AND(N361="OK",O361="OK"),"NO",""))</f>
        <v/>
      </c>
      <c r="Q361" t="str">
        <v/>
      </c>
      <c r="R361" t="str">
        <v/>
      </c>
      <c r="S361" t="str">
        <v>yes</v>
      </c>
      <c r="T361" t="str">
        <v>1741046-00-G</v>
      </c>
      <c r="U361">
        <v>21.35</v>
      </c>
      <c r="V361" t="str">
        <v/>
      </c>
      <c r="W361" t="str">
        <v/>
      </c>
      <c r="X361" t="str">
        <v/>
      </c>
      <c r="Y361" t="str">
        <v>1741046-00-G</v>
      </c>
      <c r="Z361">
        <v>21.35</v>
      </c>
      <c r="AA361" t="str">
        <v>high</v>
      </c>
      <c r="AC361" t="str">
        <v>AGREE</v>
      </c>
      <c r="AD361" t="str">
        <f>IF(OR(H361="",Y361=""),"",IF(UPPER(SUBSTITUTE(SUBSTITUTE(SUBSTITUTE(SUBSTITUTE(H361," ",""),"-",""),".",""),"/",""))=UPPER(SUBSTITUTE(SUBSTITUTE(SUBSTITUTE(SUBSTITUTE(Y361," ",""),"-",""),".",""),"/","")),"OK","DIFF"))</f>
        <v/>
      </c>
      <c r="AE361" t="str">
        <f>IF(OR(I361="",Z361=""),"",IF(ABS(I361-Z361)&lt;=0.01,"OK","DIFF"))</f>
        <v/>
      </c>
    </row>
    <row r="362">
      <c r="A362" t="str">
        <v>B40</v>
      </c>
      <c r="B362" t="str">
        <v>Targeted</v>
      </c>
      <c r="C362">
        <v>6</v>
      </c>
      <c r="D362" t="str">
        <v>PDF</v>
      </c>
      <c r="E362" t="str">
        <v>BRACKET - FASCIA SIDE TO FDR LH</v>
      </c>
      <c r="F362">
        <v>1</v>
      </c>
      <c r="G362">
        <v>7.1</v>
      </c>
      <c r="H362" t="str">
        <v/>
      </c>
      <c r="I362" t="str">
        <v/>
      </c>
      <c r="J362" t="str">
        <v/>
      </c>
      <c r="K362" t="str">
        <v/>
      </c>
      <c r="L362" t="str">
        <v/>
      </c>
      <c r="M362" t="str">
        <v/>
      </c>
      <c r="N362" t="str">
        <f>IF(H362="","",IF(UPPER(SUBSTITUTE(SUBSTITUTE(SUBSTITUTE(SUBSTITUTE(H362," ",""),"-",""),".",""),"/",""))=UPPER(SUBSTITUTE(SUBSTITUTE(SUBSTITUTE(SUBSTITUTE(T362," ",""),"-",""),".",""),"/","")),"OK","DIFF"))</f>
        <v/>
      </c>
      <c r="O362" t="str">
        <f>IF(I362="","",IF(ABS(I362-U362)&lt;=0.01,"OK","DIFF"))</f>
        <v/>
      </c>
      <c r="P362" t="str">
        <f>IF(OR(N362="DIFF",O362="DIFF"),"YES",IF(AND(N362="OK",O362="OK"),"NO",""))</f>
        <v/>
      </c>
      <c r="Q362" t="str">
        <v/>
      </c>
      <c r="R362" t="str">
        <v/>
      </c>
      <c r="S362" t="str">
        <v>yes</v>
      </c>
      <c r="T362" t="str">
        <v>1774268-00-G</v>
      </c>
      <c r="U362">
        <v>7.1</v>
      </c>
      <c r="V362" t="str">
        <v/>
      </c>
      <c r="W362" t="str">
        <v/>
      </c>
      <c r="X362" t="str">
        <v/>
      </c>
      <c r="Y362" t="str">
        <v>1774268-00-G</v>
      </c>
      <c r="Z362">
        <v>7.1</v>
      </c>
      <c r="AA362" t="str">
        <v>high</v>
      </c>
      <c r="AC362" t="str">
        <v>AGREE</v>
      </c>
      <c r="AD362" t="str">
        <f>IF(OR(H362="",Y362=""),"",IF(UPPER(SUBSTITUTE(SUBSTITUTE(SUBSTITUTE(SUBSTITUTE(H362," ",""),"-",""),".",""),"/",""))=UPPER(SUBSTITUTE(SUBSTITUTE(SUBSTITUTE(SUBSTITUTE(Y362," ",""),"-",""),".",""),"/","")),"OK","DIFF"))</f>
        <v/>
      </c>
      <c r="AE362" t="str">
        <f>IF(OR(I362="",Z362=""),"",IF(ABS(I362-Z362)&lt;=0.01,"OK","DIFF"))</f>
        <v/>
      </c>
    </row>
    <row r="363">
      <c r="A363" t="str">
        <v>B40</v>
      </c>
      <c r="B363" t="str">
        <v>Targeted</v>
      </c>
      <c r="C363">
        <v>7</v>
      </c>
      <c r="D363" t="str">
        <v>PDF</v>
      </c>
      <c r="E363" t="str">
        <v>BRACKET-FASCIA FRT CTR TO FDR LH</v>
      </c>
      <c r="F363">
        <v>1</v>
      </c>
      <c r="G363">
        <v>11.28</v>
      </c>
      <c r="H363" t="str">
        <v/>
      </c>
      <c r="I363" t="str">
        <v/>
      </c>
      <c r="J363" t="str">
        <v/>
      </c>
      <c r="K363" t="str">
        <v/>
      </c>
      <c r="L363" t="str">
        <v/>
      </c>
      <c r="M363" t="str">
        <v/>
      </c>
      <c r="N363" t="str">
        <f>IF(H363="","",IF(UPPER(SUBSTITUTE(SUBSTITUTE(SUBSTITUTE(SUBSTITUTE(H363," ",""),"-",""),".",""),"/",""))=UPPER(SUBSTITUTE(SUBSTITUTE(SUBSTITUTE(SUBSTITUTE(T363," ",""),"-",""),".",""),"/","")),"OK","DIFF"))</f>
        <v/>
      </c>
      <c r="O363" t="str">
        <f>IF(I363="","",IF(ABS(I363-U363)&lt;=0.01,"OK","DIFF"))</f>
        <v/>
      </c>
      <c r="P363" t="str">
        <f>IF(OR(N363="DIFF",O363="DIFF"),"YES",IF(AND(N363="OK",O363="OK"),"NO",""))</f>
        <v/>
      </c>
      <c r="Q363" t="str">
        <v/>
      </c>
      <c r="R363" t="str">
        <v/>
      </c>
      <c r="S363" t="str">
        <v>yes</v>
      </c>
      <c r="T363" t="str">
        <v>1734299-00-H</v>
      </c>
      <c r="U363">
        <v>11.28</v>
      </c>
      <c r="V363" t="str">
        <v/>
      </c>
      <c r="W363" t="str">
        <v/>
      </c>
      <c r="X363" t="str">
        <v/>
      </c>
      <c r="Y363" t="str">
        <v>1734299-00-H</v>
      </c>
      <c r="Z363">
        <v>11.28</v>
      </c>
      <c r="AA363" t="str">
        <v>high</v>
      </c>
      <c r="AC363" t="str">
        <v>AGREE</v>
      </c>
      <c r="AD363" t="str">
        <f>IF(OR(H363="",Y363=""),"",IF(UPPER(SUBSTITUTE(SUBSTITUTE(SUBSTITUTE(SUBSTITUTE(H363," ",""),"-",""),".",""),"/",""))=UPPER(SUBSTITUTE(SUBSTITUTE(SUBSTITUTE(SUBSTITUTE(Y363," ",""),"-",""),".",""),"/","")),"OK","DIFF"))</f>
        <v/>
      </c>
      <c r="AE363" t="str">
        <f>IF(OR(I363="",Z363=""),"",IF(ABS(I363-Z363)&lt;=0.01,"OK","DIFF"))</f>
        <v/>
      </c>
    </row>
    <row r="364">
      <c r="A364" t="str">
        <v>B40</v>
      </c>
      <c r="B364" t="str">
        <v>Targeted</v>
      </c>
      <c r="C364">
        <v>8</v>
      </c>
      <c r="D364" t="str">
        <v>PDF</v>
      </c>
      <c r="E364" t="str">
        <v>FRONT FASCIA BASE UNPAINTED</v>
      </c>
      <c r="F364">
        <v>1</v>
      </c>
      <c r="G364">
        <v>695.04</v>
      </c>
      <c r="H364" t="str">
        <v/>
      </c>
      <c r="I364" t="str">
        <v/>
      </c>
      <c r="J364" t="str">
        <v/>
      </c>
      <c r="K364" t="str">
        <v/>
      </c>
      <c r="L364" t="str">
        <v/>
      </c>
      <c r="M364" t="str">
        <v/>
      </c>
      <c r="N364" t="str">
        <f>IF(H364="","",IF(UPPER(SUBSTITUTE(SUBSTITUTE(SUBSTITUTE(SUBSTITUTE(H364," ",""),"-",""),".",""),"/",""))=UPPER(SUBSTITUTE(SUBSTITUTE(SUBSTITUTE(SUBSTITUTE(T364," ",""),"-",""),".",""),"/","")),"OK","DIFF"))</f>
        <v/>
      </c>
      <c r="O364" t="str">
        <f>IF(I364="","",IF(ABS(I364-U364)&lt;=0.01,"OK","DIFF"))</f>
        <v/>
      </c>
      <c r="P364" t="str">
        <f>IF(OR(N364="DIFF",O364="DIFF"),"YES",IF(AND(N364="OK",O364="OK"),"NO",""))</f>
        <v/>
      </c>
      <c r="Q364" t="str">
        <v/>
      </c>
      <c r="R364" t="str">
        <v/>
      </c>
      <c r="S364" t="str">
        <v>yes</v>
      </c>
      <c r="T364" t="str">
        <v>1694314-SC-G</v>
      </c>
      <c r="U364">
        <v>695.04</v>
      </c>
      <c r="V364" t="str">
        <v/>
      </c>
      <c r="W364" t="str">
        <v/>
      </c>
      <c r="X364" t="str">
        <v/>
      </c>
      <c r="Y364" t="str">
        <v>1694314-SC-G</v>
      </c>
      <c r="Z364">
        <v>695.04</v>
      </c>
      <c r="AA364" t="str">
        <v>high</v>
      </c>
      <c r="AB364" t="str">
        <v>The part number has a 'SC' middle segment instead of the usual '00'. It is copied as printed.</v>
      </c>
      <c r="AC364" t="str">
        <v>AGREE</v>
      </c>
      <c r="AD364" t="str">
        <f>IF(OR(H364="",Y364=""),"",IF(UPPER(SUBSTITUTE(SUBSTITUTE(SUBSTITUTE(SUBSTITUTE(H364," ",""),"-",""),".",""),"/",""))=UPPER(SUBSTITUTE(SUBSTITUTE(SUBSTITUTE(SUBSTITUTE(Y364," ",""),"-",""),".",""),"/","")),"OK","DIFF"))</f>
        <v/>
      </c>
      <c r="AE364" t="str">
        <f>IF(OR(I364="",Z364=""),"",IF(ABS(I364-Z364)&lt;=0.01,"OK","DIFF"))</f>
        <v/>
      </c>
    </row>
    <row r="365">
      <c r="A365" t="str">
        <v>B41</v>
      </c>
      <c r="B365" t="str">
        <v>Targeted</v>
      </c>
      <c r="C365">
        <v>1</v>
      </c>
      <c r="D365" t="str">
        <v>PDF</v>
      </c>
      <c r="E365" t="str">
        <v>GRILLE</v>
      </c>
      <c r="F365">
        <v>1</v>
      </c>
      <c r="G365">
        <v>295</v>
      </c>
      <c r="H365" t="str">
        <v/>
      </c>
      <c r="I365" t="str">
        <v/>
      </c>
      <c r="J365" t="str">
        <v/>
      </c>
      <c r="K365" t="str">
        <v/>
      </c>
      <c r="L365" t="str">
        <v/>
      </c>
      <c r="M365" t="str">
        <v/>
      </c>
      <c r="N365" t="str">
        <f>IF(H365="","",IF(UPPER(SUBSTITUTE(SUBSTITUTE(SUBSTITUTE(SUBSTITUTE(H365," ",""),"-",""),".",""),"/",""))=UPPER(SUBSTITUTE(SUBSTITUTE(SUBSTITUTE(SUBSTITUTE(T365," ",""),"-",""),".",""),"/","")),"OK","DIFF"))</f>
        <v/>
      </c>
      <c r="O365" t="str">
        <f>IF(I365="","",IF(ABS(I365-U365)&lt;=0.01,"OK","DIFF"))</f>
        <v/>
      </c>
      <c r="P365" t="str">
        <f>IF(OR(N365="DIFF",O365="DIFF"),"YES",IF(AND(N365="OK",O365="OK"),"NO",""))</f>
        <v/>
      </c>
      <c r="Q365" t="str">
        <v/>
      </c>
      <c r="R365" t="str">
        <v/>
      </c>
      <c r="S365" t="str">
        <v>yes</v>
      </c>
      <c r="T365" t="str">
        <v>T53111-26410</v>
      </c>
      <c r="U365">
        <v>295</v>
      </c>
      <c r="V365" t="str">
        <v/>
      </c>
      <c r="W365" t="str">
        <v/>
      </c>
      <c r="X365" t="str">
        <v/>
      </c>
      <c r="Y365" t="str">
        <v>T53111-26410</v>
      </c>
      <c r="Z365">
        <v>295</v>
      </c>
      <c r="AA365" t="str">
        <v>high</v>
      </c>
      <c r="AC365" t="str">
        <v>AGREE</v>
      </c>
      <c r="AD365" t="str">
        <f>IF(OR(H365="",Y365=""),"",IF(UPPER(SUBSTITUTE(SUBSTITUTE(SUBSTITUTE(SUBSTITUTE(H365," ",""),"-",""),".",""),"/",""))=UPPER(SUBSTITUTE(SUBSTITUTE(SUBSTITUTE(SUBSTITUTE(Y365," ",""),"-",""),".",""),"/","")),"OK","DIFF"))</f>
        <v/>
      </c>
      <c r="AE365" t="str">
        <f>IF(OR(I365="",Z365=""),"",IF(ABS(I365-Z365)&lt;=0.01,"OK","DIFF"))</f>
        <v/>
      </c>
    </row>
    <row r="366">
      <c r="A366" t="str">
        <v>B41</v>
      </c>
      <c r="B366" t="str">
        <v>Targeted</v>
      </c>
      <c r="C366">
        <v>2</v>
      </c>
      <c r="D366" t="str">
        <v>PDF</v>
      </c>
      <c r="E366" t="str">
        <v>BUMPER FR</v>
      </c>
      <c r="F366">
        <v>1</v>
      </c>
      <c r="G366">
        <v>280</v>
      </c>
      <c r="H366" t="str">
        <v/>
      </c>
      <c r="I366" t="str">
        <v/>
      </c>
      <c r="J366" t="str">
        <v/>
      </c>
      <c r="K366" t="str">
        <v/>
      </c>
      <c r="L366" t="str">
        <v/>
      </c>
      <c r="M366" t="str">
        <v/>
      </c>
      <c r="N366" t="str">
        <f>IF(H366="","",IF(UPPER(SUBSTITUTE(SUBSTITUTE(SUBSTITUTE(SUBSTITUTE(H366," ",""),"-",""),".",""),"/",""))=UPPER(SUBSTITUTE(SUBSTITUTE(SUBSTITUTE(SUBSTITUTE(T366," ",""),"-",""),".",""),"/","")),"OK","DIFF"))</f>
        <v/>
      </c>
      <c r="O366" t="str">
        <f>IF(I366="","",IF(ABS(I366-U366)&lt;=0.01,"OK","DIFF"))</f>
        <v/>
      </c>
      <c r="P366" t="str">
        <f>IF(OR(N366="DIFF",O366="DIFF"),"YES",IF(AND(N366="OK",O366="OK"),"NO",""))</f>
        <v/>
      </c>
      <c r="Q366" t="str">
        <v/>
      </c>
      <c r="R366" t="str">
        <v/>
      </c>
      <c r="S366" t="str">
        <v>yes</v>
      </c>
      <c r="T366" t="str">
        <v>T52119-26800</v>
      </c>
      <c r="U366">
        <v>280</v>
      </c>
      <c r="V366" t="str">
        <v/>
      </c>
      <c r="W366" t="str">
        <v/>
      </c>
      <c r="X366" t="str">
        <v/>
      </c>
      <c r="Y366" t="str">
        <v>T52119-26800</v>
      </c>
      <c r="Z366">
        <v>280</v>
      </c>
      <c r="AA366" t="str">
        <v>high</v>
      </c>
      <c r="AC366" t="str">
        <v>AGREE</v>
      </c>
      <c r="AD366" t="str">
        <f>IF(OR(H366="",Y366=""),"",IF(UPPER(SUBSTITUTE(SUBSTITUTE(SUBSTITUTE(SUBSTITUTE(H366," ",""),"-",""),".",""),"/",""))=UPPER(SUBSTITUTE(SUBSTITUTE(SUBSTITUTE(SUBSTITUTE(Y366," ",""),"-",""),".",""),"/","")),"OK","DIFF"))</f>
        <v/>
      </c>
      <c r="AE366" t="str">
        <f>IF(OR(I366="",Z366=""),"",IF(ABS(I366-Z366)&lt;=0.01,"OK","DIFF"))</f>
        <v/>
      </c>
    </row>
    <row r="367">
      <c r="A367" t="str">
        <v>B41</v>
      </c>
      <c r="B367" t="str">
        <v>Targeted</v>
      </c>
      <c r="C367">
        <v>3</v>
      </c>
      <c r="D367" t="str">
        <v>PDF</v>
      </c>
      <c r="E367" t="str">
        <v>COVER FR BUMPER</v>
      </c>
      <c r="F367">
        <v>1</v>
      </c>
      <c r="G367">
        <v>30</v>
      </c>
      <c r="H367" t="str">
        <v/>
      </c>
      <c r="I367" t="str">
        <v/>
      </c>
      <c r="J367" t="str">
        <v/>
      </c>
      <c r="K367" t="str">
        <v/>
      </c>
      <c r="L367" t="str">
        <v/>
      </c>
      <c r="M367" t="str">
        <v/>
      </c>
      <c r="N367" t="str">
        <f>IF(H367="","",IF(UPPER(SUBSTITUTE(SUBSTITUTE(SUBSTITUTE(SUBSTITUTE(H367," ",""),"-",""),".",""),"/",""))=UPPER(SUBSTITUTE(SUBSTITUTE(SUBSTITUTE(SUBSTITUTE(T367," ",""),"-",""),".",""),"/","")),"OK","DIFF"))</f>
        <v/>
      </c>
      <c r="O367" t="str">
        <f>IF(I367="","",IF(ABS(I367-U367)&lt;=0.01,"OK","DIFF"))</f>
        <v/>
      </c>
      <c r="P367" t="str">
        <f>IF(OR(N367="DIFF",O367="DIFF"),"YES",IF(AND(N367="OK",O367="OK"),"NO",""))</f>
        <v/>
      </c>
      <c r="Q367" t="str">
        <v/>
      </c>
      <c r="R367" t="str">
        <v/>
      </c>
      <c r="S367" t="str">
        <v/>
      </c>
      <c r="T367" t="str">
        <v>T52128-26180</v>
      </c>
      <c r="U367">
        <v>30</v>
      </c>
      <c r="V367" t="str">
        <v/>
      </c>
      <c r="W367" t="str">
        <v/>
      </c>
      <c r="X367" t="str">
        <v/>
      </c>
      <c r="Y367" t="str">
        <v>T52128-26180</v>
      </c>
      <c r="Z367">
        <v>30</v>
      </c>
      <c r="AA367" t="str">
        <v>high</v>
      </c>
      <c r="AC367" t="str">
        <v>AGREE</v>
      </c>
      <c r="AD367" t="str">
        <f>IF(OR(H367="",Y367=""),"",IF(UPPER(SUBSTITUTE(SUBSTITUTE(SUBSTITUTE(SUBSTITUTE(H367," ",""),"-",""),".",""),"/",""))=UPPER(SUBSTITUTE(SUBSTITUTE(SUBSTITUTE(SUBSTITUTE(Y367," ",""),"-",""),".",""),"/","")),"OK","DIFF"))</f>
        <v/>
      </c>
      <c r="AE367" t="str">
        <f>IF(OR(I367="",Z367=""),"",IF(ABS(I367-Z367)&lt;=0.01,"OK","DIFF"))</f>
        <v/>
      </c>
    </row>
    <row r="368">
      <c r="A368" t="str">
        <v>B41</v>
      </c>
      <c r="B368" t="str">
        <v>Targeted</v>
      </c>
      <c r="C368">
        <v>4</v>
      </c>
      <c r="D368" t="str">
        <v>PDF</v>
      </c>
      <c r="E368" t="str">
        <v>LWR GRILLE</v>
      </c>
      <c r="F368">
        <v>1</v>
      </c>
      <c r="G368">
        <v>120</v>
      </c>
      <c r="H368" t="str">
        <v/>
      </c>
      <c r="I368" t="str">
        <v/>
      </c>
      <c r="J368" t="str">
        <v/>
      </c>
      <c r="K368" t="str">
        <v/>
      </c>
      <c r="L368" t="str">
        <v/>
      </c>
      <c r="M368" t="str">
        <v/>
      </c>
      <c r="N368" t="str">
        <f>IF(H368="","",IF(UPPER(SUBSTITUTE(SUBSTITUTE(SUBSTITUTE(SUBSTITUTE(H368," ",""),"-",""),".",""),"/",""))=UPPER(SUBSTITUTE(SUBSTITUTE(SUBSTITUTE(SUBSTITUTE(T368," ",""),"-",""),".",""),"/","")),"OK","DIFF"))</f>
        <v/>
      </c>
      <c r="O368" t="str">
        <f>IF(I368="","",IF(ABS(I368-U368)&lt;=0.01,"OK","DIFF"))</f>
        <v/>
      </c>
      <c r="P368" t="str">
        <f>IF(OR(N368="DIFF",O368="DIFF"),"YES",IF(AND(N368="OK",O368="OK"),"NO",""))</f>
        <v/>
      </c>
      <c r="Q368" t="str">
        <v/>
      </c>
      <c r="R368" t="str">
        <v/>
      </c>
      <c r="S368" t="str">
        <v>yes</v>
      </c>
      <c r="T368" t="str">
        <v>T53112-26050</v>
      </c>
      <c r="U368">
        <v>120</v>
      </c>
      <c r="V368" t="str">
        <v/>
      </c>
      <c r="W368" t="str">
        <v/>
      </c>
      <c r="X368" t="str">
        <v/>
      </c>
      <c r="Y368" t="str">
        <v>T53112-26050</v>
      </c>
      <c r="Z368">
        <v>120</v>
      </c>
      <c r="AA368" t="str">
        <v>high</v>
      </c>
      <c r="AC368" t="str">
        <v>AGREE</v>
      </c>
      <c r="AD368" t="str">
        <f>IF(OR(H368="",Y368=""),"",IF(UPPER(SUBSTITUTE(SUBSTITUTE(SUBSTITUTE(SUBSTITUTE(H368," ",""),"-",""),".",""),"/",""))=UPPER(SUBSTITUTE(SUBSTITUTE(SUBSTITUTE(SUBSTITUTE(Y368," ",""),"-",""),".",""),"/","")),"OK","DIFF"))</f>
        <v/>
      </c>
      <c r="AE368" t="str">
        <f>IF(OR(I368="",Z368=""),"",IF(ABS(I368-Z368)&lt;=0.01,"OK","DIFF"))</f>
        <v/>
      </c>
    </row>
    <row r="369">
      <c r="A369" t="str">
        <v>B41</v>
      </c>
      <c r="B369" t="str">
        <v>Targeted</v>
      </c>
      <c r="C369">
        <v>5</v>
      </c>
      <c r="D369" t="str">
        <v>PDF</v>
      </c>
      <c r="E369" t="str">
        <v>BUMPER REINF FR</v>
      </c>
      <c r="F369">
        <v>1</v>
      </c>
      <c r="G369">
        <v>195</v>
      </c>
      <c r="H369" t="str">
        <v/>
      </c>
      <c r="I369" t="str">
        <v/>
      </c>
      <c r="J369" t="str">
        <v/>
      </c>
      <c r="K369" t="str">
        <v/>
      </c>
      <c r="L369" t="str">
        <v/>
      </c>
      <c r="M369" t="str">
        <v/>
      </c>
      <c r="N369" t="str">
        <f>IF(H369="","",IF(UPPER(SUBSTITUTE(SUBSTITUTE(SUBSTITUTE(SUBSTITUTE(H369," ",""),"-",""),".",""),"/",""))=UPPER(SUBSTITUTE(SUBSTITUTE(SUBSTITUTE(SUBSTITUTE(T369," ",""),"-",""),".",""),"/","")),"OK","DIFF"))</f>
        <v/>
      </c>
      <c r="O369" t="str">
        <f>IF(I369="","",IF(ABS(I369-U369)&lt;=0.01,"OK","DIFF"))</f>
        <v/>
      </c>
      <c r="P369" t="str">
        <f>IF(OR(N369="DIFF",O369="DIFF"),"YES",IF(AND(N369="OK",O369="OK"),"NO",""))</f>
        <v/>
      </c>
      <c r="Q369" t="str">
        <v/>
      </c>
      <c r="R369" t="str">
        <v/>
      </c>
      <c r="S369" t="str">
        <v/>
      </c>
      <c r="T369" t="str">
        <v>T52131-26030</v>
      </c>
      <c r="U369">
        <v>195</v>
      </c>
      <c r="V369" t="str">
        <v/>
      </c>
      <c r="W369" t="str">
        <v/>
      </c>
      <c r="X369" t="str">
        <v/>
      </c>
      <c r="Y369" t="str">
        <v>T52131-26030</v>
      </c>
      <c r="Z369">
        <v>195</v>
      </c>
      <c r="AA369" t="str">
        <v>high</v>
      </c>
      <c r="AC369" t="str">
        <v>AGREE</v>
      </c>
      <c r="AD369" t="str">
        <f>IF(OR(H369="",Y369=""),"",IF(UPPER(SUBSTITUTE(SUBSTITUTE(SUBSTITUTE(SUBSTITUTE(H369," ",""),"-",""),".",""),"/",""))=UPPER(SUBSTITUTE(SUBSTITUTE(SUBSTITUTE(SUBSTITUTE(Y369," ",""),"-",""),".",""),"/","")),"OK","DIFF"))</f>
        <v/>
      </c>
      <c r="AE369" t="str">
        <f>IF(OR(I369="",Z369=""),"",IF(ABS(I369-Z369)&lt;=0.01,"OK","DIFF"))</f>
        <v/>
      </c>
    </row>
    <row r="370">
      <c r="A370" t="str">
        <v>B41</v>
      </c>
      <c r="B370" t="str">
        <v>Targeted</v>
      </c>
      <c r="C370">
        <v>6</v>
      </c>
      <c r="D370" t="str">
        <v>PDF</v>
      </c>
      <c r="E370" t="str">
        <v>BP LWR COVER LH</v>
      </c>
      <c r="F370">
        <v>1</v>
      </c>
      <c r="G370">
        <v>40</v>
      </c>
      <c r="H370" t="str">
        <v/>
      </c>
      <c r="I370" t="str">
        <v/>
      </c>
      <c r="J370" t="str">
        <v/>
      </c>
      <c r="K370" t="str">
        <v/>
      </c>
      <c r="L370" t="str">
        <v/>
      </c>
      <c r="M370" t="str">
        <v/>
      </c>
      <c r="N370" t="str">
        <f>IF(H370="","",IF(UPPER(SUBSTITUTE(SUBSTITUTE(SUBSTITUTE(SUBSTITUTE(H370," ",""),"-",""),".",""),"/",""))=UPPER(SUBSTITUTE(SUBSTITUTE(SUBSTITUTE(SUBSTITUTE(T370," ",""),"-",""),".",""),"/","")),"OK","DIFF"))</f>
        <v/>
      </c>
      <c r="O370" t="str">
        <f>IF(I370="","",IF(ABS(I370-U370)&lt;=0.01,"OK","DIFF"))</f>
        <v/>
      </c>
      <c r="P370" t="str">
        <f>IF(OR(N370="DIFF",O370="DIFF"),"YES",IF(AND(N370="OK",O370="OK"),"NO",""))</f>
        <v/>
      </c>
      <c r="Q370" t="str">
        <v/>
      </c>
      <c r="R370" t="str">
        <v/>
      </c>
      <c r="S370" t="str">
        <v/>
      </c>
      <c r="T370" t="str">
        <v>T53113-26030</v>
      </c>
      <c r="U370">
        <v>40</v>
      </c>
      <c r="V370" t="str">
        <v/>
      </c>
      <c r="W370" t="str">
        <v/>
      </c>
      <c r="X370" t="str">
        <v/>
      </c>
      <c r="Y370" t="str">
        <v>T53113-26030</v>
      </c>
      <c r="Z370">
        <v>40</v>
      </c>
      <c r="AA370" t="str">
        <v>high</v>
      </c>
      <c r="AC370" t="str">
        <v>AGREE</v>
      </c>
      <c r="AD370" t="str">
        <f>IF(OR(H370="",Y370=""),"",IF(UPPER(SUBSTITUTE(SUBSTITUTE(SUBSTITUTE(SUBSTITUTE(H370," ",""),"-",""),".",""),"/",""))=UPPER(SUBSTITUTE(SUBSTITUTE(SUBSTITUTE(SUBSTITUTE(Y370," ",""),"-",""),".",""),"/","")),"OK","DIFF"))</f>
        <v/>
      </c>
      <c r="AE370" t="str">
        <f>IF(OR(I370="",Z370=""),"",IF(ABS(I370-Z370)&lt;=0.01,"OK","DIFF"))</f>
        <v/>
      </c>
    </row>
    <row r="371">
      <c r="A371" t="str">
        <v>B41</v>
      </c>
      <c r="B371" t="str">
        <v>Targeted</v>
      </c>
      <c r="C371">
        <v>7</v>
      </c>
      <c r="D371" t="str">
        <v>PDF</v>
      </c>
      <c r="E371" t="str">
        <v>H/LAMP LH</v>
      </c>
      <c r="F371">
        <v>1</v>
      </c>
      <c r="G371">
        <v>280</v>
      </c>
      <c r="H371" t="str">
        <v/>
      </c>
      <c r="I371" t="str">
        <v/>
      </c>
      <c r="J371" t="str">
        <v/>
      </c>
      <c r="K371" t="str">
        <v/>
      </c>
      <c r="L371" t="str">
        <v/>
      </c>
      <c r="M371" t="str">
        <v/>
      </c>
      <c r="N371" t="str">
        <f>IF(H371="","",IF(UPPER(SUBSTITUTE(SUBSTITUTE(SUBSTITUTE(SUBSTITUTE(H371," ",""),"-",""),".",""),"/",""))=UPPER(SUBSTITUTE(SUBSTITUTE(SUBSTITUTE(SUBSTITUTE(T371," ",""),"-",""),".",""),"/","")),"OK","DIFF"))</f>
        <v/>
      </c>
      <c r="O371" t="str">
        <f>IF(I371="","",IF(ABS(I371-U371)&lt;=0.01,"OK","DIFF"))</f>
        <v/>
      </c>
      <c r="P371" t="str">
        <f>IF(OR(N371="DIFF",O371="DIFF"),"YES",IF(AND(N371="OK",O371="OK"),"NO",""))</f>
        <v/>
      </c>
      <c r="Q371" t="str">
        <v/>
      </c>
      <c r="R371" t="str">
        <v/>
      </c>
      <c r="S371" t="str">
        <v/>
      </c>
      <c r="T371" t="str">
        <v>T81170-26580</v>
      </c>
      <c r="U371">
        <v>280</v>
      </c>
      <c r="V371" t="str">
        <v/>
      </c>
      <c r="W371" t="str">
        <v/>
      </c>
      <c r="X371" t="str">
        <v/>
      </c>
      <c r="Y371" t="str">
        <v>T81170-26580</v>
      </c>
      <c r="Z371">
        <v>280</v>
      </c>
      <c r="AA371" t="str">
        <v>high</v>
      </c>
      <c r="AC371" t="str">
        <v>AGREE</v>
      </c>
      <c r="AD371" t="str">
        <f>IF(OR(H371="",Y371=""),"",IF(UPPER(SUBSTITUTE(SUBSTITUTE(SUBSTITUTE(SUBSTITUTE(H371," ",""),"-",""),".",""),"/",""))=UPPER(SUBSTITUTE(SUBSTITUTE(SUBSTITUTE(SUBSTITUTE(Y371," ",""),"-",""),".",""),"/","")),"OK","DIFF"))</f>
        <v/>
      </c>
      <c r="AE371" t="str">
        <f>IF(OR(I371="",Z371=""),"",IF(ABS(I371-Z371)&lt;=0.01,"OK","DIFF"))</f>
        <v/>
      </c>
    </row>
    <row r="372">
      <c r="A372" t="str">
        <v>B41</v>
      </c>
      <c r="B372" t="str">
        <v>Targeted</v>
      </c>
      <c r="C372">
        <v>8</v>
      </c>
      <c r="D372" t="str">
        <v>PDF</v>
      </c>
      <c r="E372" t="str">
        <v>H/LAMP RH</v>
      </c>
      <c r="F372">
        <v>1</v>
      </c>
      <c r="G372">
        <v>280</v>
      </c>
      <c r="H372" t="str">
        <v/>
      </c>
      <c r="I372" t="str">
        <v/>
      </c>
      <c r="J372" t="str">
        <v/>
      </c>
      <c r="K372" t="str">
        <v/>
      </c>
      <c r="L372" t="str">
        <v/>
      </c>
      <c r="M372" t="str">
        <v/>
      </c>
      <c r="N372" t="str">
        <f>IF(H372="","",IF(UPPER(SUBSTITUTE(SUBSTITUTE(SUBSTITUTE(SUBSTITUTE(H372," ",""),"-",""),".",""),"/",""))=UPPER(SUBSTITUTE(SUBSTITUTE(SUBSTITUTE(SUBSTITUTE(T372," ",""),"-",""),".",""),"/","")),"OK","DIFF"))</f>
        <v/>
      </c>
      <c r="O372" t="str">
        <f>IF(I372="","",IF(ABS(I372-U372)&lt;=0.01,"OK","DIFF"))</f>
        <v/>
      </c>
      <c r="P372" t="str">
        <f>IF(OR(N372="DIFF",O372="DIFF"),"YES",IF(AND(N372="OK",O372="OK"),"NO",""))</f>
        <v/>
      </c>
      <c r="Q372" t="str">
        <v/>
      </c>
      <c r="R372" t="str">
        <v/>
      </c>
      <c r="S372" t="str">
        <v/>
      </c>
      <c r="T372" t="str">
        <v>T81130-26581</v>
      </c>
      <c r="U372">
        <v>280</v>
      </c>
      <c r="V372" t="str">
        <v/>
      </c>
      <c r="W372" t="str">
        <v/>
      </c>
      <c r="X372" t="str">
        <v/>
      </c>
      <c r="Y372" t="str">
        <v>T81130-26581</v>
      </c>
      <c r="Z372">
        <v>280</v>
      </c>
      <c r="AA372" t="str">
        <v>high</v>
      </c>
      <c r="AC372" t="str">
        <v>AGREE</v>
      </c>
      <c r="AD372" t="str">
        <f>IF(OR(H372="",Y372=""),"",IF(UPPER(SUBSTITUTE(SUBSTITUTE(SUBSTITUTE(SUBSTITUTE(H372," ",""),"-",""),".",""),"/",""))=UPPER(SUBSTITUTE(SUBSTITUTE(SUBSTITUTE(SUBSTITUTE(Y372," ",""),"-",""),".",""),"/","")),"OK","DIFF"))</f>
        <v/>
      </c>
      <c r="AE372" t="str">
        <f>IF(OR(I372="",Z372=""),"",IF(ABS(I372-Z372)&lt;=0.01,"OK","DIFF"))</f>
        <v/>
      </c>
    </row>
    <row r="373">
      <c r="A373" t="str">
        <v>B41</v>
      </c>
      <c r="B373" t="str">
        <v>Targeted</v>
      </c>
      <c r="C373">
        <v>9</v>
      </c>
      <c r="D373" t="str">
        <v>PDF</v>
      </c>
      <c r="E373" t="str">
        <v>SUPPORT ASSY</v>
      </c>
      <c r="F373">
        <v>1</v>
      </c>
      <c r="G373">
        <v>210</v>
      </c>
      <c r="H373" t="str">
        <v/>
      </c>
      <c r="I373" t="str">
        <v/>
      </c>
      <c r="J373" t="str">
        <v/>
      </c>
      <c r="K373" t="str">
        <v/>
      </c>
      <c r="L373" t="str">
        <v/>
      </c>
      <c r="M373" t="str">
        <v/>
      </c>
      <c r="N373" t="str">
        <f>IF(H373="","",IF(UPPER(SUBSTITUTE(SUBSTITUTE(SUBSTITUTE(SUBSTITUTE(H373," ",""),"-",""),".",""),"/",""))=UPPER(SUBSTITUTE(SUBSTITUTE(SUBSTITUTE(SUBSTITUTE(T373," ",""),"-",""),".",""),"/","")),"OK","DIFF"))</f>
        <v/>
      </c>
      <c r="O373" t="str">
        <f>IF(I373="","",IF(ABS(I373-U373)&lt;=0.01,"OK","DIFF"))</f>
        <v/>
      </c>
      <c r="P373" t="str">
        <f>IF(OR(N373="DIFF",O373="DIFF"),"YES",IF(AND(N373="OK",O373="OK"),"NO",""))</f>
        <v/>
      </c>
      <c r="Q373" t="str">
        <v/>
      </c>
      <c r="R373" t="str">
        <v/>
      </c>
      <c r="S373" t="str">
        <v/>
      </c>
      <c r="T373" t="str">
        <v>T53201-26100</v>
      </c>
      <c r="U373">
        <v>210</v>
      </c>
      <c r="V373" t="str">
        <v/>
      </c>
      <c r="W373" t="str">
        <v/>
      </c>
      <c r="X373" t="str">
        <v/>
      </c>
      <c r="Y373" t="str">
        <v>T53201-26100</v>
      </c>
      <c r="Z373">
        <v>210</v>
      </c>
      <c r="AA373" t="str">
        <v>high</v>
      </c>
      <c r="AC373" t="str">
        <v>AGREE</v>
      </c>
      <c r="AD373" t="str">
        <f>IF(OR(H373="",Y373=""),"",IF(UPPER(SUBSTITUTE(SUBSTITUTE(SUBSTITUTE(SUBSTITUTE(H373," ",""),"-",""),".",""),"/",""))=UPPER(SUBSTITUTE(SUBSTITUTE(SUBSTITUTE(SUBSTITUTE(Y373," ",""),"-",""),".",""),"/","")),"OK","DIFF"))</f>
        <v/>
      </c>
      <c r="AE373" t="str">
        <f>IF(OR(I373="",Z373=""),"",IF(ABS(I373-Z373)&lt;=0.01,"OK","DIFF"))</f>
        <v/>
      </c>
    </row>
    <row r="374">
      <c r="A374" t="str">
        <v>B41</v>
      </c>
      <c r="B374" t="str">
        <v>Targeted</v>
      </c>
      <c r="C374">
        <v>10</v>
      </c>
      <c r="D374" t="str">
        <v>PDF</v>
      </c>
      <c r="E374" t="str">
        <v>BRACE PANEL</v>
      </c>
      <c r="F374">
        <v>1</v>
      </c>
      <c r="G374">
        <v>65</v>
      </c>
      <c r="H374" t="str">
        <v/>
      </c>
      <c r="I374" t="str">
        <v/>
      </c>
      <c r="J374" t="str">
        <v/>
      </c>
      <c r="K374" t="str">
        <v/>
      </c>
      <c r="L374" t="str">
        <v/>
      </c>
      <c r="M374" t="str">
        <v/>
      </c>
      <c r="N374" t="str">
        <f>IF(H374="","",IF(UPPER(SUBSTITUTE(SUBSTITUTE(SUBSTITUTE(SUBSTITUTE(H374," ",""),"-",""),".",""),"/",""))=UPPER(SUBSTITUTE(SUBSTITUTE(SUBSTITUTE(SUBSTITUTE(T374," ",""),"-",""),".",""),"/","")),"OK","DIFF"))</f>
        <v/>
      </c>
      <c r="O374" t="str">
        <f>IF(I374="","",IF(ABS(I374-U374)&lt;=0.01,"OK","DIFF"))</f>
        <v/>
      </c>
      <c r="P374" t="str">
        <f>IF(OR(N374="DIFF",O374="DIFF"),"YES",IF(AND(N374="OK",O374="OK"),"NO",""))</f>
        <v/>
      </c>
      <c r="Q374" t="str">
        <v/>
      </c>
      <c r="R374" t="str">
        <v/>
      </c>
      <c r="S374" t="str">
        <v>yes</v>
      </c>
      <c r="T374" t="str">
        <v>T53209-26110</v>
      </c>
      <c r="U374">
        <v>65</v>
      </c>
      <c r="V374" t="str">
        <v/>
      </c>
      <c r="W374" t="str">
        <v/>
      </c>
      <c r="X374" t="str">
        <v/>
      </c>
      <c r="Y374" t="str">
        <v>T53209-26110</v>
      </c>
      <c r="Z374">
        <v>65</v>
      </c>
      <c r="AA374" t="str">
        <v>high</v>
      </c>
      <c r="AC374" t="str">
        <v>AGREE</v>
      </c>
      <c r="AD374" t="str">
        <f>IF(OR(H374="",Y374=""),"",IF(UPPER(SUBSTITUTE(SUBSTITUTE(SUBSTITUTE(SUBSTITUTE(H374," ",""),"-",""),".",""),"/",""))=UPPER(SUBSTITUTE(SUBSTITUTE(SUBSTITUTE(SUBSTITUTE(Y374," ",""),"-",""),".",""),"/","")),"OK","DIFF"))</f>
        <v/>
      </c>
      <c r="AE374" t="str">
        <f>IF(OR(I374="",Z374=""),"",IF(ABS(I374-Z374)&lt;=0.01,"OK","DIFF"))</f>
        <v/>
      </c>
    </row>
    <row r="375">
      <c r="A375" t="str">
        <v>B41</v>
      </c>
      <c r="B375" t="str">
        <v>Targeted</v>
      </c>
      <c r="C375">
        <v>11</v>
      </c>
      <c r="D375" t="str">
        <v>PDF</v>
      </c>
      <c r="E375" t="str">
        <v>REINFORCEMENT SUB-ASSY</v>
      </c>
      <c r="F375">
        <v>1</v>
      </c>
      <c r="G375">
        <v>110</v>
      </c>
      <c r="H375" t="str">
        <v/>
      </c>
      <c r="I375" t="str">
        <v/>
      </c>
      <c r="J375" t="str">
        <v/>
      </c>
      <c r="K375" t="str">
        <v/>
      </c>
      <c r="L375" t="str">
        <v/>
      </c>
      <c r="M375" t="str">
        <v/>
      </c>
      <c r="N375" t="str">
        <f>IF(H375="","",IF(UPPER(SUBSTITUTE(SUBSTITUTE(SUBSTITUTE(SUBSTITUTE(H375," ",""),"-",""),".",""),"/",""))=UPPER(SUBSTITUTE(SUBSTITUTE(SUBSTITUTE(SUBSTITUTE(T375," ",""),"-",""),".",""),"/","")),"OK","DIFF"))</f>
        <v/>
      </c>
      <c r="O375" t="str">
        <f>IF(I375="","",IF(ABS(I375-U375)&lt;=0.01,"OK","DIFF"))</f>
        <v/>
      </c>
      <c r="P375" t="str">
        <f>IF(OR(N375="DIFF",O375="DIFF"),"YES",IF(AND(N375="OK",O375="OK"),"NO",""))</f>
        <v/>
      </c>
      <c r="Q375" t="str">
        <v/>
      </c>
      <c r="R375" t="str">
        <v/>
      </c>
      <c r="S375" t="str">
        <v/>
      </c>
      <c r="T375" t="str">
        <v>T57053-26020</v>
      </c>
      <c r="U375">
        <v>110</v>
      </c>
      <c r="V375" t="str">
        <v/>
      </c>
      <c r="W375" t="str">
        <v/>
      </c>
      <c r="X375" t="str">
        <v/>
      </c>
      <c r="Y375" t="str">
        <v>T57053-26020</v>
      </c>
      <c r="Z375">
        <v>110</v>
      </c>
      <c r="AA375" t="str">
        <v>high</v>
      </c>
      <c r="AC375" t="str">
        <v>AGREE</v>
      </c>
      <c r="AD375" t="str">
        <f>IF(OR(H375="",Y375=""),"",IF(UPPER(SUBSTITUTE(SUBSTITUTE(SUBSTITUTE(SUBSTITUTE(H375," ",""),"-",""),".",""),"/",""))=UPPER(SUBSTITUTE(SUBSTITUTE(SUBSTITUTE(SUBSTITUTE(Y375," ",""),"-",""),".",""),"/","")),"OK","DIFF"))</f>
        <v/>
      </c>
      <c r="AE375" t="str">
        <f>IF(OR(I375="",Z375=""),"",IF(ABS(I375-Z375)&lt;=0.01,"OK","DIFF"))</f>
        <v/>
      </c>
    </row>
    <row r="376">
      <c r="A376" t="str">
        <v>B41</v>
      </c>
      <c r="B376" t="str">
        <v>Targeted</v>
      </c>
      <c r="C376">
        <v>12</v>
      </c>
      <c r="D376" t="str">
        <v>PDF</v>
      </c>
      <c r="E376" t="str">
        <v>FAN SHROUD</v>
      </c>
      <c r="F376">
        <v>1</v>
      </c>
      <c r="G376">
        <v>185</v>
      </c>
      <c r="H376" t="str">
        <v/>
      </c>
      <c r="I376" t="str">
        <v/>
      </c>
      <c r="J376" t="str">
        <v/>
      </c>
      <c r="K376" t="str">
        <v/>
      </c>
      <c r="L376" t="str">
        <v/>
      </c>
      <c r="M376" t="str">
        <v/>
      </c>
      <c r="N376" t="str">
        <f>IF(H376="","",IF(UPPER(SUBSTITUTE(SUBSTITUTE(SUBSTITUTE(SUBSTITUTE(H376," ",""),"-",""),".",""),"/",""))=UPPER(SUBSTITUTE(SUBSTITUTE(SUBSTITUTE(SUBSTITUTE(T376," ",""),"-",""),".",""),"/","")),"OK","DIFF"))</f>
        <v/>
      </c>
      <c r="O376" t="str">
        <f>IF(I376="","",IF(ABS(I376-U376)&lt;=0.01,"OK","DIFF"))</f>
        <v/>
      </c>
      <c r="P376" t="str">
        <f>IF(OR(N376="DIFF",O376="DIFF"),"YES",IF(AND(N376="OK",O376="OK"),"NO",""))</f>
        <v/>
      </c>
      <c r="Q376" t="str">
        <v/>
      </c>
      <c r="R376" t="str">
        <v/>
      </c>
      <c r="S376" t="str">
        <v/>
      </c>
      <c r="T376" t="str">
        <v>T16711-30081</v>
      </c>
      <c r="U376">
        <v>185</v>
      </c>
      <c r="V376" t="str">
        <v/>
      </c>
      <c r="W376" t="str">
        <v/>
      </c>
      <c r="X376" t="str">
        <v/>
      </c>
      <c r="Y376" t="str">
        <v>T16711-30081</v>
      </c>
      <c r="Z376">
        <v>185</v>
      </c>
      <c r="AA376" t="str">
        <v>high</v>
      </c>
      <c r="AC376" t="str">
        <v>AGREE</v>
      </c>
      <c r="AD376" t="str">
        <f>IF(OR(H376="",Y376=""),"",IF(UPPER(SUBSTITUTE(SUBSTITUTE(SUBSTITUTE(SUBSTITUTE(H376," ",""),"-",""),".",""),"/",""))=UPPER(SUBSTITUTE(SUBSTITUTE(SUBSTITUTE(SUBSTITUTE(Y376," ",""),"-",""),".",""),"/","")),"OK","DIFF"))</f>
        <v/>
      </c>
      <c r="AE376" t="str">
        <f>IF(OR(I376="",Z376=""),"",IF(ABS(I376-Z376)&lt;=0.01,"OK","DIFF"))</f>
        <v/>
      </c>
    </row>
    <row r="377">
      <c r="A377" t="str">
        <v>B41</v>
      </c>
      <c r="B377" t="str">
        <v>Targeted</v>
      </c>
      <c r="C377">
        <v>13</v>
      </c>
      <c r="D377" t="str">
        <v>PDF</v>
      </c>
      <c r="E377" t="str">
        <v>AIR CLEANER</v>
      </c>
      <c r="F377">
        <v>1</v>
      </c>
      <c r="G377">
        <v>320</v>
      </c>
      <c r="H377" t="str">
        <v/>
      </c>
      <c r="I377" t="str">
        <v/>
      </c>
      <c r="J377" t="str">
        <v/>
      </c>
      <c r="K377" t="str">
        <v/>
      </c>
      <c r="L377" t="str">
        <v/>
      </c>
      <c r="M377" t="str">
        <v/>
      </c>
      <c r="N377" t="str">
        <f>IF(H377="","",IF(UPPER(SUBSTITUTE(SUBSTITUTE(SUBSTITUTE(SUBSTITUTE(H377," ",""),"-",""),".",""),"/",""))=UPPER(SUBSTITUTE(SUBSTITUTE(SUBSTITUTE(SUBSTITUTE(T377," ",""),"-",""),".",""),"/","")),"OK","DIFF"))</f>
        <v/>
      </c>
      <c r="O377" t="str">
        <f>IF(I377="","",IF(ABS(I377-U377)&lt;=0.01,"OK","DIFF"))</f>
        <v/>
      </c>
      <c r="P377" t="str">
        <f>IF(OR(N377="DIFF",O377="DIFF"),"YES",IF(AND(N377="OK",O377="OK"),"NO",""))</f>
        <v/>
      </c>
      <c r="Q377" t="str">
        <v/>
      </c>
      <c r="R377" t="str">
        <v/>
      </c>
      <c r="S377" t="str">
        <v/>
      </c>
      <c r="T377" t="str">
        <v>T17700-30282</v>
      </c>
      <c r="U377">
        <v>320</v>
      </c>
      <c r="V377" t="str">
        <v/>
      </c>
      <c r="W377" t="str">
        <v/>
      </c>
      <c r="X377" t="str">
        <v/>
      </c>
      <c r="Y377" t="str">
        <v>T17700-30282</v>
      </c>
      <c r="Z377">
        <v>320</v>
      </c>
      <c r="AA377" t="str">
        <v>high</v>
      </c>
      <c r="AC377" t="str">
        <v>AGREE</v>
      </c>
      <c r="AD377" t="str">
        <f>IF(OR(H377="",Y377=""),"",IF(UPPER(SUBSTITUTE(SUBSTITUTE(SUBSTITUTE(SUBSTITUTE(H377," ",""),"-",""),".",""),"/",""))=UPPER(SUBSTITUTE(SUBSTITUTE(SUBSTITUTE(SUBSTITUTE(Y377," ",""),"-",""),".",""),"/","")),"OK","DIFF"))</f>
        <v/>
      </c>
      <c r="AE377" t="str">
        <f>IF(OR(I377="",Z377=""),"",IF(ABS(I377-Z377)&lt;=0.01,"OK","DIFF"))</f>
        <v/>
      </c>
    </row>
    <row r="378">
      <c r="A378" t="str">
        <v>B41</v>
      </c>
      <c r="B378" t="str">
        <v>Targeted</v>
      </c>
      <c r="C378">
        <v>14</v>
      </c>
      <c r="D378" t="str">
        <v>PDF</v>
      </c>
      <c r="E378" t="str">
        <v>CONDENSER</v>
      </c>
      <c r="F378">
        <v>1</v>
      </c>
      <c r="G378">
        <v>600</v>
      </c>
      <c r="H378" t="str">
        <v/>
      </c>
      <c r="I378" t="str">
        <v/>
      </c>
      <c r="J378" t="str">
        <v/>
      </c>
      <c r="K378" t="str">
        <v/>
      </c>
      <c r="L378" t="str">
        <v/>
      </c>
      <c r="M378" t="str">
        <v/>
      </c>
      <c r="N378" t="str">
        <f>IF(H378="","",IF(UPPER(SUBSTITUTE(SUBSTITUTE(SUBSTITUTE(SUBSTITUTE(H378," ",""),"-",""),".",""),"/",""))=UPPER(SUBSTITUTE(SUBSTITUTE(SUBSTITUTE(SUBSTITUTE(T378," ",""),"-",""),".",""),"/","")),"OK","DIFF"))</f>
        <v/>
      </c>
      <c r="O378" t="str">
        <f>IF(I378="","",IF(ABS(I378-U378)&lt;=0.01,"OK","DIFF"))</f>
        <v/>
      </c>
      <c r="P378" t="str">
        <f>IF(OR(N378="DIFF",O378="DIFF"),"YES",IF(AND(N378="OK",O378="OK"),"NO",""))</f>
        <v/>
      </c>
      <c r="Q378" t="str">
        <v/>
      </c>
      <c r="R378" t="str">
        <v/>
      </c>
      <c r="S378" t="str">
        <v/>
      </c>
      <c r="T378" t="str">
        <v>T88450-26120-K</v>
      </c>
      <c r="U378">
        <v>600</v>
      </c>
      <c r="V378" t="str">
        <v/>
      </c>
      <c r="W378" t="str">
        <v/>
      </c>
      <c r="X378" t="str">
        <v/>
      </c>
      <c r="Y378" t="str">
        <v>T88450-26120-K</v>
      </c>
      <c r="Z378">
        <v>600</v>
      </c>
      <c r="AA378" t="str">
        <v>high</v>
      </c>
      <c r="AC378" t="str">
        <v>AGREE</v>
      </c>
      <c r="AD378" t="str">
        <f>IF(OR(H378="",Y378=""),"",IF(UPPER(SUBSTITUTE(SUBSTITUTE(SUBSTITUTE(SUBSTITUTE(H378," ",""),"-",""),".",""),"/",""))=UPPER(SUBSTITUTE(SUBSTITUTE(SUBSTITUTE(SUBSTITUTE(Y378," ",""),"-",""),".",""),"/","")),"OK","DIFF"))</f>
        <v/>
      </c>
      <c r="AE378" t="str">
        <f>IF(OR(I378="",Z378=""),"",IF(ABS(I378-Z378)&lt;=0.01,"OK","DIFF"))</f>
        <v/>
      </c>
    </row>
    <row r="379">
      <c r="A379" t="str">
        <v>B41</v>
      </c>
      <c r="B379" t="str">
        <v>Targeted</v>
      </c>
      <c r="C379">
        <v>15</v>
      </c>
      <c r="D379" t="str">
        <v>PDF</v>
      </c>
      <c r="E379" t="str">
        <v>RADIATOR</v>
      </c>
      <c r="F379">
        <v>1</v>
      </c>
      <c r="G379">
        <v>680</v>
      </c>
      <c r="H379" t="str">
        <v/>
      </c>
      <c r="I379" t="str">
        <v/>
      </c>
      <c r="J379" t="str">
        <v/>
      </c>
      <c r="K379" t="str">
        <v/>
      </c>
      <c r="L379" t="str">
        <v/>
      </c>
      <c r="M379" t="str">
        <v/>
      </c>
      <c r="N379" t="str">
        <f>IF(H379="","",IF(UPPER(SUBSTITUTE(SUBSTITUTE(SUBSTITUTE(SUBSTITUTE(H379," ",""),"-",""),".",""),"/",""))=UPPER(SUBSTITUTE(SUBSTITUTE(SUBSTITUTE(SUBSTITUTE(T379," ",""),"-",""),".",""),"/","")),"OK","DIFF"))</f>
        <v/>
      </c>
      <c r="O379" t="str">
        <f>IF(I379="","",IF(ABS(I379-U379)&lt;=0.01,"OK","DIFF"))</f>
        <v/>
      </c>
      <c r="P379" t="str">
        <f>IF(OR(N379="DIFF",O379="DIFF"),"YES",IF(AND(N379="OK",O379="OK"),"NO",""))</f>
        <v/>
      </c>
      <c r="Q379" t="str">
        <v/>
      </c>
      <c r="R379" t="str">
        <v/>
      </c>
      <c r="S379" t="str">
        <v>yes</v>
      </c>
      <c r="T379" t="str">
        <v>T16400-30172-R</v>
      </c>
      <c r="U379">
        <v>680</v>
      </c>
      <c r="V379" t="str">
        <v/>
      </c>
      <c r="W379" t="str">
        <v/>
      </c>
      <c r="X379" t="str">
        <v/>
      </c>
      <c r="Y379" t="str">
        <v>T16400-30172-R</v>
      </c>
      <c r="Z379">
        <v>680</v>
      </c>
      <c r="AA379" t="str">
        <v>high</v>
      </c>
      <c r="AC379" t="str">
        <v>AGREE</v>
      </c>
      <c r="AD379" t="str">
        <f>IF(OR(H379="",Y379=""),"",IF(UPPER(SUBSTITUTE(SUBSTITUTE(SUBSTITUTE(SUBSTITUTE(H379," ",""),"-",""),".",""),"/",""))=UPPER(SUBSTITUTE(SUBSTITUTE(SUBSTITUTE(SUBSTITUTE(Y379," ",""),"-",""),".",""),"/","")),"OK","DIFF"))</f>
        <v/>
      </c>
      <c r="AE379" t="str">
        <f>IF(OR(I379="",Z379=""),"",IF(ABS(I379-Z379)&lt;=0.01,"OK","DIFF"))</f>
        <v/>
      </c>
    </row>
    <row r="380">
      <c r="A380" t="str">
        <v>B41</v>
      </c>
      <c r="B380" t="str">
        <v>Targeted</v>
      </c>
      <c r="C380">
        <v>16</v>
      </c>
      <c r="D380" t="str">
        <v>PDF</v>
      </c>
      <c r="E380" t="str">
        <v>RESERVE</v>
      </c>
      <c r="F380">
        <v>1</v>
      </c>
      <c r="G380">
        <v>210</v>
      </c>
      <c r="H380" t="str">
        <v/>
      </c>
      <c r="I380" t="str">
        <v/>
      </c>
      <c r="J380" t="str">
        <v/>
      </c>
      <c r="K380" t="str">
        <v/>
      </c>
      <c r="L380" t="str">
        <v/>
      </c>
      <c r="M380" t="str">
        <v/>
      </c>
      <c r="N380" t="str">
        <f>IF(H380="","",IF(UPPER(SUBSTITUTE(SUBSTITUTE(SUBSTITUTE(SUBSTITUTE(H380," ",""),"-",""),".",""),"/",""))=UPPER(SUBSTITUTE(SUBSTITUTE(SUBSTITUTE(SUBSTITUTE(T380," ",""),"-",""),".",""),"/","")),"OK","DIFF"))</f>
        <v/>
      </c>
      <c r="O380" t="str">
        <f>IF(I380="","",IF(ABS(I380-U380)&lt;=0.01,"OK","DIFF"))</f>
        <v/>
      </c>
      <c r="P380" t="str">
        <f>IF(OR(N380="DIFF",O380="DIFF"),"YES",IF(AND(N380="OK",O380="OK"),"NO",""))</f>
        <v/>
      </c>
      <c r="Q380" t="str">
        <v/>
      </c>
      <c r="R380" t="str">
        <v/>
      </c>
      <c r="S380" t="str">
        <v/>
      </c>
      <c r="T380" t="str">
        <v>T16470-75124</v>
      </c>
      <c r="U380">
        <v>210</v>
      </c>
      <c r="V380" t="str">
        <v/>
      </c>
      <c r="W380" t="str">
        <v/>
      </c>
      <c r="X380" t="str">
        <v/>
      </c>
      <c r="Y380" t="str">
        <v>T16470-75124</v>
      </c>
      <c r="Z380">
        <v>210</v>
      </c>
      <c r="AA380" t="str">
        <v>high</v>
      </c>
      <c r="AC380" t="str">
        <v>AGREE</v>
      </c>
      <c r="AD380" t="str">
        <f>IF(OR(H380="",Y380=""),"",IF(UPPER(SUBSTITUTE(SUBSTITUTE(SUBSTITUTE(SUBSTITUTE(H380," ",""),"-",""),".",""),"/",""))=UPPER(SUBSTITUTE(SUBSTITUTE(SUBSTITUTE(SUBSTITUTE(Y380," ",""),"-",""),".",""),"/","")),"OK","DIFF"))</f>
        <v/>
      </c>
      <c r="AE380" t="str">
        <f>IF(OR(I380="",Z380=""),"",IF(ABS(I380-Z380)&lt;=0.01,"OK","DIFF"))</f>
        <v/>
      </c>
    </row>
    <row r="381">
      <c r="A381" t="str">
        <v>B41</v>
      </c>
      <c r="B381" t="str">
        <v>Targeted</v>
      </c>
      <c r="C381">
        <v>17</v>
      </c>
      <c r="D381" t="str">
        <v>PDF</v>
      </c>
      <c r="E381" t="str">
        <v>GRILLE CLIP</v>
      </c>
      <c r="F381">
        <v>6</v>
      </c>
      <c r="G381">
        <v>12</v>
      </c>
      <c r="H381" t="str">
        <v/>
      </c>
      <c r="I381" t="str">
        <v/>
      </c>
      <c r="J381" t="str">
        <v/>
      </c>
      <c r="K381" t="str">
        <v/>
      </c>
      <c r="L381" t="str">
        <v/>
      </c>
      <c r="M381" t="str">
        <v/>
      </c>
      <c r="N381" t="str">
        <f>IF(H381="","",IF(UPPER(SUBSTITUTE(SUBSTITUTE(SUBSTITUTE(SUBSTITUTE(H381," ",""),"-",""),".",""),"/",""))=UPPER(SUBSTITUTE(SUBSTITUTE(SUBSTITUTE(SUBSTITUTE(T381," ",""),"-",""),".",""),"/","")),"OK","DIFF"))</f>
        <v/>
      </c>
      <c r="O381" t="str">
        <f>IF(I381="","",IF(ABS(I381-U381)&lt;=0.01,"OK","DIFF"))</f>
        <v/>
      </c>
      <c r="P381" t="str">
        <f>IF(OR(N381="DIFF",O381="DIFF"),"YES",IF(AND(N381="OK",O381="OK"),"NO",""))</f>
        <v/>
      </c>
      <c r="Q381" t="str">
        <v/>
      </c>
      <c r="R381" t="str">
        <v>Same PN, different names on one bill</v>
      </c>
      <c r="S381" t="str">
        <v/>
      </c>
      <c r="T381" t="str">
        <v>T90467-09185</v>
      </c>
      <c r="U381">
        <v>2</v>
      </c>
      <c r="V381" t="str">
        <v/>
      </c>
      <c r="W381" t="str">
        <v/>
      </c>
      <c r="X381" t="str">
        <v/>
      </c>
      <c r="Y381" t="str">
        <v>T90467-09185</v>
      </c>
      <c r="Z381">
        <v>2</v>
      </c>
      <c r="AA381" t="str">
        <v>high</v>
      </c>
      <c r="AB381" t="str">
        <v>Same part number also used for BUMPER CLIP line on D/O DDO9032222</v>
      </c>
      <c r="AC381" t="str">
        <v>AGREE</v>
      </c>
      <c r="AD381" t="str">
        <f>IF(OR(H381="",Y381=""),"",IF(UPPER(SUBSTITUTE(SUBSTITUTE(SUBSTITUTE(SUBSTITUTE(H381," ",""),"-",""),".",""),"/",""))=UPPER(SUBSTITUTE(SUBSTITUTE(SUBSTITUTE(SUBSTITUTE(Y381," ",""),"-",""),".",""),"/","")),"OK","DIFF"))</f>
        <v/>
      </c>
      <c r="AE381" t="str">
        <f>IF(OR(I381="",Z381=""),"",IF(ABS(I381-Z381)&lt;=0.01,"OK","DIFF"))</f>
        <v/>
      </c>
    </row>
    <row r="382">
      <c r="A382" t="str">
        <v>B41</v>
      </c>
      <c r="B382" t="str">
        <v>Targeted</v>
      </c>
      <c r="C382">
        <v>18</v>
      </c>
      <c r="D382" t="str">
        <v>PDF</v>
      </c>
      <c r="E382" t="str">
        <v>GUIDE,GRILLE</v>
      </c>
      <c r="F382">
        <v>1</v>
      </c>
      <c r="G382">
        <v>280</v>
      </c>
      <c r="H382" t="str">
        <v/>
      </c>
      <c r="I382" t="str">
        <v/>
      </c>
      <c r="J382" t="str">
        <v/>
      </c>
      <c r="K382" t="str">
        <v/>
      </c>
      <c r="L382" t="str">
        <v/>
      </c>
      <c r="M382" t="str">
        <v/>
      </c>
      <c r="N382" t="str">
        <f>IF(H382="","",IF(UPPER(SUBSTITUTE(SUBSTITUTE(SUBSTITUTE(SUBSTITUTE(H382," ",""),"-",""),".",""),"/",""))=UPPER(SUBSTITUTE(SUBSTITUTE(SUBSTITUTE(SUBSTITUTE(T382," ",""),"-",""),".",""),"/","")),"OK","DIFF"))</f>
        <v/>
      </c>
      <c r="O382" t="str">
        <f>IF(I382="","",IF(ABS(I382-U382)&lt;=0.01,"OK","DIFF"))</f>
        <v/>
      </c>
      <c r="P382" t="str">
        <f>IF(OR(N382="DIFF",O382="DIFF"),"YES",IF(AND(N382="OK",O382="OK"),"NO",""))</f>
        <v/>
      </c>
      <c r="Q382" t="str">
        <v/>
      </c>
      <c r="R382" t="str">
        <v/>
      </c>
      <c r="S382" t="str">
        <v/>
      </c>
      <c r="T382" t="str">
        <v>T53152-26020</v>
      </c>
      <c r="U382">
        <v>280</v>
      </c>
      <c r="V382" t="str">
        <v/>
      </c>
      <c r="W382" t="str">
        <v/>
      </c>
      <c r="X382" t="str">
        <v/>
      </c>
      <c r="Y382" t="str">
        <v>T53152-26020</v>
      </c>
      <c r="Z382">
        <v>280</v>
      </c>
      <c r="AA382" t="str">
        <v>high</v>
      </c>
      <c r="AC382" t="str">
        <v>AGREE</v>
      </c>
      <c r="AD382" t="str">
        <f>IF(OR(H382="",Y382=""),"",IF(UPPER(SUBSTITUTE(SUBSTITUTE(SUBSTITUTE(SUBSTITUTE(H382," ",""),"-",""),".",""),"/",""))=UPPER(SUBSTITUTE(SUBSTITUTE(SUBSTITUTE(SUBSTITUTE(Y382," ",""),"-",""),".",""),"/","")),"OK","DIFF"))</f>
        <v/>
      </c>
      <c r="AE382" t="str">
        <f>IF(OR(I382="",Z382=""),"",IF(ABS(I382-Z382)&lt;=0.01,"OK","DIFF"))</f>
        <v/>
      </c>
    </row>
    <row r="383">
      <c r="A383" t="str">
        <v>B41</v>
      </c>
      <c r="B383" t="str">
        <v>Targeted</v>
      </c>
      <c r="C383">
        <v>19</v>
      </c>
      <c r="D383" t="str">
        <v>PDF</v>
      </c>
      <c r="E383" t="str">
        <v>BUMPER CLIP</v>
      </c>
      <c r="F383">
        <v>10</v>
      </c>
      <c r="G383">
        <v>20</v>
      </c>
      <c r="H383" t="str">
        <v/>
      </c>
      <c r="I383" t="str">
        <v/>
      </c>
      <c r="J383" t="str">
        <v/>
      </c>
      <c r="K383" t="str">
        <v/>
      </c>
      <c r="L383" t="str">
        <v/>
      </c>
      <c r="M383" t="str">
        <v/>
      </c>
      <c r="N383" t="str">
        <f>IF(H383="","",IF(UPPER(SUBSTITUTE(SUBSTITUTE(SUBSTITUTE(SUBSTITUTE(H383," ",""),"-",""),".",""),"/",""))=UPPER(SUBSTITUTE(SUBSTITUTE(SUBSTITUTE(SUBSTITUTE(T383," ",""),"-",""),".",""),"/","")),"OK","DIFF"))</f>
        <v/>
      </c>
      <c r="O383" t="str">
        <f>IF(I383="","",IF(ABS(I383-U383)&lt;=0.01,"OK","DIFF"))</f>
        <v/>
      </c>
      <c r="P383" t="str">
        <f>IF(OR(N383="DIFF",O383="DIFF"),"YES",IF(AND(N383="OK",O383="OK"),"NO",""))</f>
        <v/>
      </c>
      <c r="Q383" t="str">
        <v/>
      </c>
      <c r="R383" t="str">
        <v>Same PN, different names on one bill</v>
      </c>
      <c r="S383" t="str">
        <v/>
      </c>
      <c r="T383" t="str">
        <v>T90467-09185</v>
      </c>
      <c r="U383">
        <v>2</v>
      </c>
      <c r="V383" t="str">
        <v/>
      </c>
      <c r="W383" t="str">
        <v/>
      </c>
      <c r="X383" t="str">
        <v/>
      </c>
      <c r="Y383" t="str">
        <v>T90467-09185</v>
      </c>
      <c r="Z383">
        <v>2</v>
      </c>
      <c r="AA383" t="str">
        <v>high</v>
      </c>
      <c r="AB383" t="str">
        <v>Same part number as GRILLE CLIP line on D/O DDO9032216</v>
      </c>
      <c r="AC383" t="str">
        <v>AGREE</v>
      </c>
      <c r="AD383" t="str">
        <f>IF(OR(H383="",Y383=""),"",IF(UPPER(SUBSTITUTE(SUBSTITUTE(SUBSTITUTE(SUBSTITUTE(H383," ",""),"-",""),".",""),"/",""))=UPPER(SUBSTITUTE(SUBSTITUTE(SUBSTITUTE(SUBSTITUTE(Y383," ",""),"-",""),".",""),"/","")),"OK","DIFF"))</f>
        <v/>
      </c>
      <c r="AE383" t="str">
        <f>IF(OR(I383="",Z383=""),"",IF(ABS(I383-Z383)&lt;=0.01,"OK","DIFF"))</f>
        <v/>
      </c>
    </row>
    <row r="384">
      <c r="A384" t="str">
        <v>B42</v>
      </c>
      <c r="B384" t="str">
        <v>Targeted</v>
      </c>
      <c r="C384">
        <v>1</v>
      </c>
      <c r="D384" t="str">
        <v>PDF</v>
      </c>
      <c r="E384" t="str">
        <v>HOOD</v>
      </c>
      <c r="F384">
        <v>1</v>
      </c>
      <c r="G384">
        <v>1480</v>
      </c>
      <c r="H384" t="str">
        <v/>
      </c>
      <c r="I384" t="str">
        <v/>
      </c>
      <c r="J384" t="str">
        <v/>
      </c>
      <c r="K384" t="str">
        <v/>
      </c>
      <c r="L384" t="str">
        <v/>
      </c>
      <c r="M384" t="str">
        <v/>
      </c>
      <c r="N384" t="str">
        <f>IF(H384="","",IF(UPPER(SUBSTITUTE(SUBSTITUTE(SUBSTITUTE(SUBSTITUTE(H384," ",""),"-",""),".",""),"/",""))=UPPER(SUBSTITUTE(SUBSTITUTE(SUBSTITUTE(SUBSTITUTE(T384," ",""),"-",""),".",""),"/","")),"OK","DIFF"))</f>
        <v/>
      </c>
      <c r="O384" t="str">
        <f>IF(I384="","",IF(ABS(I384-U384)&lt;=0.01,"OK","DIFF"))</f>
        <v/>
      </c>
      <c r="P384" t="str">
        <f>IF(OR(N384="DIFF",O384="DIFF"),"YES",IF(AND(N384="OK",O384="OK"),"NO",""))</f>
        <v/>
      </c>
      <c r="Q384" t="str">
        <v/>
      </c>
      <c r="R384" t="str">
        <v/>
      </c>
      <c r="S384" t="str">
        <v>yes</v>
      </c>
      <c r="T384" t="str">
        <v>MBA253 880 01 57 64</v>
      </c>
      <c r="U384">
        <v>1480</v>
      </c>
      <c r="V384" t="str">
        <v/>
      </c>
      <c r="W384" t="str">
        <v/>
      </c>
      <c r="X384" t="str">
        <v/>
      </c>
      <c r="Y384" t="str">
        <v>MBA253 880 01 57 64</v>
      </c>
      <c r="Z384">
        <v>1480</v>
      </c>
      <c r="AA384" t="str">
        <v>high</v>
      </c>
      <c r="AB384" t="str">
        <v>Leading '1' is the row number, not part of the part number, and a handwritten tick overlaps it. The PDF also contains four other separate invoices (Min Ghee 8405516, 8405485 and 8406799, and GoldenLink WL583655), which are not part of this bill.</v>
      </c>
      <c r="AC384" t="str">
        <v>AGREE</v>
      </c>
      <c r="AD384" t="str">
        <f>IF(OR(H384="",Y384=""),"",IF(UPPER(SUBSTITUTE(SUBSTITUTE(SUBSTITUTE(SUBSTITUTE(H384," ",""),"-",""),".",""),"/",""))=UPPER(SUBSTITUTE(SUBSTITUTE(SUBSTITUTE(SUBSTITUTE(Y384," ",""),"-",""),".",""),"/","")),"OK","DIFF"))</f>
        <v/>
      </c>
      <c r="AE384" t="str">
        <f>IF(OR(I384="",Z384=""),"",IF(ABS(I384-Z384)&lt;=0.01,"OK","DIFF"))</f>
        <v/>
      </c>
    </row>
    <row r="385">
      <c r="A385" t="str">
        <v>B42</v>
      </c>
      <c r="B385" t="str">
        <v>Targeted</v>
      </c>
      <c r="C385">
        <v>2</v>
      </c>
      <c r="D385" t="str">
        <v>PDF</v>
      </c>
      <c r="E385" t="str">
        <v>HINGE BONNET LH</v>
      </c>
      <c r="F385">
        <v>1</v>
      </c>
      <c r="G385">
        <v>210</v>
      </c>
      <c r="H385" t="str">
        <v/>
      </c>
      <c r="I385" t="str">
        <v/>
      </c>
      <c r="J385" t="str">
        <v/>
      </c>
      <c r="K385" t="str">
        <v/>
      </c>
      <c r="L385" t="str">
        <v/>
      </c>
      <c r="M385" t="str">
        <v/>
      </c>
      <c r="N385" t="str">
        <f>IF(H385="","",IF(UPPER(SUBSTITUTE(SUBSTITUTE(SUBSTITUTE(SUBSTITUTE(H385," ",""),"-",""),".",""),"/",""))=UPPER(SUBSTITUTE(SUBSTITUTE(SUBSTITUTE(SUBSTITUTE(T385," ",""),"-",""),".",""),"/","")),"OK","DIFF"))</f>
        <v/>
      </c>
      <c r="O385" t="str">
        <f>IF(I385="","",IF(ABS(I385-U385)&lt;=0.01,"OK","DIFF"))</f>
        <v/>
      </c>
      <c r="P385" t="str">
        <f>IF(OR(N385="DIFF",O385="DIFF"),"YES",IF(AND(N385="OK",O385="OK"),"NO",""))</f>
        <v/>
      </c>
      <c r="Q385" t="str">
        <v/>
      </c>
      <c r="R385" t="str">
        <v>Same PN, different names on one bill</v>
      </c>
      <c r="S385" t="str">
        <v/>
      </c>
      <c r="T385" t="str">
        <v>MBA253 880 02 28</v>
      </c>
      <c r="U385">
        <v>210</v>
      </c>
      <c r="V385" t="str">
        <v/>
      </c>
      <c r="W385" t="str">
        <v/>
      </c>
      <c r="X385" t="str">
        <v/>
      </c>
      <c r="Y385" t="str">
        <v>MBA253 880 01 28</v>
      </c>
      <c r="Z385">
        <v>210</v>
      </c>
      <c r="AA385" t="str">
        <v>high</v>
      </c>
      <c r="AC385" t="str">
        <v>PN DIFFERS</v>
      </c>
      <c r="AD385" t="str">
        <f>IF(OR(H385="",Y385=""),"",IF(UPPER(SUBSTITUTE(SUBSTITUTE(SUBSTITUTE(SUBSTITUTE(H385," ",""),"-",""),".",""),"/",""))=UPPER(SUBSTITUTE(SUBSTITUTE(SUBSTITUTE(SUBSTITUTE(Y385," ",""),"-",""),".",""),"/","")),"OK","DIFF"))</f>
        <v/>
      </c>
      <c r="AE385" t="str">
        <f>IF(OR(I385="",Z385=""),"",IF(ABS(I385-Z385)&lt;=0.01,"OK","DIFF"))</f>
        <v/>
      </c>
    </row>
    <row r="386">
      <c r="A386" t="str">
        <v>B42</v>
      </c>
      <c r="B386" t="str">
        <v>Targeted</v>
      </c>
      <c r="C386">
        <v>3</v>
      </c>
      <c r="D386" t="str">
        <v>PDF</v>
      </c>
      <c r="E386" t="str">
        <v>HINGE, BONNET RH</v>
      </c>
      <c r="F386">
        <v>1</v>
      </c>
      <c r="G386">
        <v>210</v>
      </c>
      <c r="H386" t="str">
        <v/>
      </c>
      <c r="I386" t="str">
        <v/>
      </c>
      <c r="J386" t="str">
        <v/>
      </c>
      <c r="K386" t="str">
        <v/>
      </c>
      <c r="L386" t="str">
        <v/>
      </c>
      <c r="M386" t="str">
        <v/>
      </c>
      <c r="N386" t="str">
        <f>IF(H386="","",IF(UPPER(SUBSTITUTE(SUBSTITUTE(SUBSTITUTE(SUBSTITUTE(H386," ",""),"-",""),".",""),"/",""))=UPPER(SUBSTITUTE(SUBSTITUTE(SUBSTITUTE(SUBSTITUTE(T386," ",""),"-",""),".",""),"/","")),"OK","DIFF"))</f>
        <v/>
      </c>
      <c r="O386" t="str">
        <f>IF(I386="","",IF(ABS(I386-U386)&lt;=0.01,"OK","DIFF"))</f>
        <v/>
      </c>
      <c r="P386" t="str">
        <f>IF(OR(N386="DIFF",O386="DIFF"),"YES",IF(AND(N386="OK",O386="OK"),"NO",""))</f>
        <v/>
      </c>
      <c r="Q386" t="str">
        <v/>
      </c>
      <c r="R386" t="str">
        <v>Same PN, different names on one bill</v>
      </c>
      <c r="S386" t="str">
        <v/>
      </c>
      <c r="T386" t="str">
        <v>MBA253 880 02 28</v>
      </c>
      <c r="U386">
        <v>210</v>
      </c>
      <c r="V386" t="str">
        <v/>
      </c>
      <c r="W386" t="str">
        <v/>
      </c>
      <c r="X386" t="str">
        <v/>
      </c>
      <c r="Y386" t="str">
        <v>MBA253 880 02 28</v>
      </c>
      <c r="Z386">
        <v>210</v>
      </c>
      <c r="AA386" t="str">
        <v>high</v>
      </c>
      <c r="AC386" t="str">
        <v>AGREE</v>
      </c>
      <c r="AD386" t="str">
        <f>IF(OR(H386="",Y386=""),"",IF(UPPER(SUBSTITUTE(SUBSTITUTE(SUBSTITUTE(SUBSTITUTE(H386," ",""),"-",""),".",""),"/",""))=UPPER(SUBSTITUTE(SUBSTITUTE(SUBSTITUTE(SUBSTITUTE(Y386," ",""),"-",""),".",""),"/","")),"OK","DIFF"))</f>
        <v/>
      </c>
      <c r="AE386" t="str">
        <f>IF(OR(I386="",Z386=""),"",IF(ABS(I386-Z386)&lt;=0.01,"OK","DIFF"))</f>
        <v/>
      </c>
    </row>
    <row r="387">
      <c r="A387" t="str">
        <v>B42</v>
      </c>
      <c r="B387" t="str">
        <v>Targeted</v>
      </c>
      <c r="C387">
        <v>4</v>
      </c>
      <c r="D387" t="str">
        <v>PDF</v>
      </c>
      <c r="E387" t="str">
        <v>FRONT FENDER</v>
      </c>
      <c r="F387">
        <v>1</v>
      </c>
      <c r="G387">
        <v>780</v>
      </c>
      <c r="H387" t="str">
        <v/>
      </c>
      <c r="I387" t="str">
        <v/>
      </c>
      <c r="J387" t="str">
        <v/>
      </c>
      <c r="K387" t="str">
        <v/>
      </c>
      <c r="L387" t="str">
        <v/>
      </c>
      <c r="M387" t="str">
        <v/>
      </c>
      <c r="N387" t="str">
        <f>IF(H387="","",IF(UPPER(SUBSTITUTE(SUBSTITUTE(SUBSTITUTE(SUBSTITUTE(H387," ",""),"-",""),".",""),"/",""))=UPPER(SUBSTITUTE(SUBSTITUTE(SUBSTITUTE(SUBSTITUTE(T387," ",""),"-",""),".",""),"/","")),"OK","DIFF"))</f>
        <v/>
      </c>
      <c r="O387" t="str">
        <f>IF(I387="","",IF(ABS(I387-U387)&lt;=0.01,"OK","DIFF"))</f>
        <v/>
      </c>
      <c r="P387" t="str">
        <f>IF(OR(N387="DIFF",O387="DIFF"),"YES",IF(AND(N387="OK",O387="OK"),"NO",""))</f>
        <v/>
      </c>
      <c r="Q387" t="str">
        <v/>
      </c>
      <c r="R387" t="str">
        <v/>
      </c>
      <c r="S387" t="str">
        <v>yes</v>
      </c>
      <c r="T387" t="str">
        <v>MBA253 880 01 18</v>
      </c>
      <c r="U387">
        <v>780</v>
      </c>
      <c r="V387" t="str">
        <v/>
      </c>
      <c r="W387" t="str">
        <v/>
      </c>
      <c r="X387" t="str">
        <v/>
      </c>
      <c r="Y387" t="str">
        <v>MBA253 880 01 18</v>
      </c>
      <c r="Z387">
        <v>780</v>
      </c>
      <c r="AA387" t="str">
        <v>high</v>
      </c>
      <c r="AC387" t="str">
        <v>AGREE</v>
      </c>
      <c r="AD387" t="str">
        <f>IF(OR(H387="",Y387=""),"",IF(UPPER(SUBSTITUTE(SUBSTITUTE(SUBSTITUTE(SUBSTITUTE(H387," ",""),"-",""),".",""),"/",""))=UPPER(SUBSTITUTE(SUBSTITUTE(SUBSTITUTE(SUBSTITUTE(Y387," ",""),"-",""),".",""),"/","")),"OK","DIFF"))</f>
        <v/>
      </c>
      <c r="AE387" t="str">
        <f>IF(OR(I387="",Z387=""),"",IF(ABS(I387-Z387)&lt;=0.01,"OK","DIFF"))</f>
        <v/>
      </c>
    </row>
    <row r="388">
      <c r="A388" t="str">
        <v>B42</v>
      </c>
      <c r="B388" t="str">
        <v>Targeted</v>
      </c>
      <c r="C388">
        <v>5</v>
      </c>
      <c r="D388" t="str">
        <v>PDF</v>
      </c>
      <c r="E388" t="str">
        <v>COVER BUMPER AREA</v>
      </c>
      <c r="F388">
        <v>1</v>
      </c>
      <c r="G388">
        <v>270</v>
      </c>
      <c r="H388" t="str">
        <v/>
      </c>
      <c r="I388" t="str">
        <v/>
      </c>
      <c r="J388" t="str">
        <v/>
      </c>
      <c r="K388" t="str">
        <v/>
      </c>
      <c r="L388" t="str">
        <v/>
      </c>
      <c r="M388" t="str">
        <v/>
      </c>
      <c r="N388" t="str">
        <f>IF(H388="","",IF(UPPER(SUBSTITUTE(SUBSTITUTE(SUBSTITUTE(SUBSTITUTE(H388," ",""),"-",""),".",""),"/",""))=UPPER(SUBSTITUTE(SUBSTITUTE(SUBSTITUTE(SUBSTITUTE(T388," ",""),"-",""),".",""),"/","")),"OK","DIFF"))</f>
        <v/>
      </c>
      <c r="O388" t="str">
        <f>IF(I388="","",IF(ABS(I388-U388)&lt;=0.01,"OK","DIFF"))</f>
        <v/>
      </c>
      <c r="P388" t="str">
        <f>IF(OR(N388="DIFF",O388="DIFF"),"YES",IF(AND(N388="OK",O388="OK"),"NO",""))</f>
        <v/>
      </c>
      <c r="Q388" t="str">
        <v/>
      </c>
      <c r="R388" t="str">
        <v/>
      </c>
      <c r="S388" t="str">
        <v>yes</v>
      </c>
      <c r="T388" t="str">
        <v>MBA253 885 05 22</v>
      </c>
      <c r="U388">
        <v>270</v>
      </c>
      <c r="V388" t="str">
        <v/>
      </c>
      <c r="W388" t="str">
        <v/>
      </c>
      <c r="X388" t="str">
        <v/>
      </c>
      <c r="Y388" t="str">
        <v>MBA253 885 05 22</v>
      </c>
      <c r="Z388">
        <v>270</v>
      </c>
      <c r="AA388" t="str">
        <v>high</v>
      </c>
      <c r="AC388" t="str">
        <v>AGREE</v>
      </c>
      <c r="AD388" t="str">
        <f>IF(OR(H388="",Y388=""),"",IF(UPPER(SUBSTITUTE(SUBSTITUTE(SUBSTITUTE(SUBSTITUTE(H388," ",""),"-",""),".",""),"/",""))=UPPER(SUBSTITUTE(SUBSTITUTE(SUBSTITUTE(SUBSTITUTE(Y388," ",""),"-",""),".",""),"/","")),"OK","DIFF"))</f>
        <v/>
      </c>
      <c r="AE388" t="str">
        <f>IF(OR(I388="",Z388=""),"",IF(ABS(I388-Z388)&lt;=0.01,"OK","DIFF"))</f>
        <v/>
      </c>
    </row>
    <row r="389">
      <c r="A389" t="str">
        <v>B42</v>
      </c>
      <c r="B389" t="str">
        <v>Targeted</v>
      </c>
      <c r="C389">
        <v>6</v>
      </c>
      <c r="D389" t="str">
        <v>PDF</v>
      </c>
      <c r="E389" t="str">
        <v>WHEEL HOUSE COVERING</v>
      </c>
      <c r="F389">
        <v>1</v>
      </c>
      <c r="G389">
        <v>210</v>
      </c>
      <c r="H389" t="str">
        <v/>
      </c>
      <c r="I389" t="str">
        <v/>
      </c>
      <c r="J389" t="str">
        <v/>
      </c>
      <c r="K389" t="str">
        <v/>
      </c>
      <c r="L389" t="str">
        <v/>
      </c>
      <c r="M389" t="str">
        <v/>
      </c>
      <c r="N389" t="str">
        <f>IF(H389="","",IF(UPPER(SUBSTITUTE(SUBSTITUTE(SUBSTITUTE(SUBSTITUTE(H389," ",""),"-",""),".",""),"/",""))=UPPER(SUBSTITUTE(SUBSTITUTE(SUBSTITUTE(SUBSTITUTE(T389," ",""),"-",""),".",""),"/","")),"OK","DIFF"))</f>
        <v/>
      </c>
      <c r="O389" t="str">
        <f>IF(I389="","",IF(ABS(I389-U389)&lt;=0.01,"OK","DIFF"))</f>
        <v/>
      </c>
      <c r="P389" t="str">
        <f>IF(OR(N389="DIFF",O389="DIFF"),"YES",IF(AND(N389="OK",O389="OK"),"NO",""))</f>
        <v/>
      </c>
      <c r="Q389" t="str">
        <v/>
      </c>
      <c r="R389" t="str">
        <v/>
      </c>
      <c r="S389" t="str">
        <v/>
      </c>
      <c r="T389" t="str">
        <v>MBA253 690 75 01</v>
      </c>
      <c r="U389">
        <v>210</v>
      </c>
      <c r="V389" t="str">
        <v/>
      </c>
      <c r="W389" t="str">
        <v/>
      </c>
      <c r="X389" t="str">
        <v/>
      </c>
      <c r="Y389" t="str">
        <v>MBA253 690 75 01</v>
      </c>
      <c r="Z389">
        <v>210</v>
      </c>
      <c r="AA389" t="str">
        <v>high</v>
      </c>
      <c r="AC389" t="str">
        <v>AGREE</v>
      </c>
      <c r="AD389" t="str">
        <f>IF(OR(H389="",Y389=""),"",IF(UPPER(SUBSTITUTE(SUBSTITUTE(SUBSTITUTE(SUBSTITUTE(H389," ",""),"-",""),".",""),"/",""))=UPPER(SUBSTITUTE(SUBSTITUTE(SUBSTITUTE(SUBSTITUTE(Y389," ",""),"-",""),".",""),"/","")),"OK","DIFF"))</f>
        <v/>
      </c>
      <c r="AE389" t="str">
        <f>IF(OR(I389="",Z389=""),"",IF(ABS(I389-Z389)&lt;=0.01,"OK","DIFF"))</f>
        <v/>
      </c>
    </row>
    <row r="390">
      <c r="A390" t="str">
        <v>B42</v>
      </c>
      <c r="B390" t="str">
        <v>Targeted</v>
      </c>
      <c r="C390">
        <v>7</v>
      </c>
      <c r="D390" t="str">
        <v>PDF</v>
      </c>
      <c r="E390" t="str">
        <v>RIVET</v>
      </c>
      <c r="F390">
        <v>10</v>
      </c>
      <c r="G390">
        <v>80</v>
      </c>
      <c r="H390" t="str">
        <v/>
      </c>
      <c r="I390" t="str">
        <v/>
      </c>
      <c r="J390" t="str">
        <v/>
      </c>
      <c r="K390" t="str">
        <v/>
      </c>
      <c r="L390" t="str">
        <v/>
      </c>
      <c r="M390" t="str">
        <v/>
      </c>
      <c r="N390" t="str">
        <f>IF(H390="","",IF(UPPER(SUBSTITUTE(SUBSTITUTE(SUBSTITUTE(SUBSTITUTE(H390," ",""),"-",""),".",""),"/",""))=UPPER(SUBSTITUTE(SUBSTITUTE(SUBSTITUTE(SUBSTITUTE(T390," ",""),"-",""),".",""),"/","")),"OK","DIFF"))</f>
        <v/>
      </c>
      <c r="O390" t="str">
        <f>IF(I390="","",IF(ABS(I390-U390)&lt;=0.01,"OK","DIFF"))</f>
        <v/>
      </c>
      <c r="P390" t="str">
        <f>IF(OR(N390="DIFF",O390="DIFF"),"YES",IF(AND(N390="OK",O390="OK"),"NO",""))</f>
        <v/>
      </c>
      <c r="Q390" t="str">
        <v/>
      </c>
      <c r="R390" t="str">
        <v/>
      </c>
      <c r="S390" t="str">
        <v/>
      </c>
      <c r="T390" t="str">
        <v>MBA124 990 04 92</v>
      </c>
      <c r="U390">
        <v>8</v>
      </c>
      <c r="V390" t="str">
        <v/>
      </c>
      <c r="W390" t="str">
        <v/>
      </c>
      <c r="X390" t="str">
        <v/>
      </c>
      <c r="Y390" t="str">
        <v>MBA124 990 04 92</v>
      </c>
      <c r="Z390">
        <v>8</v>
      </c>
      <c r="AA390" t="str">
        <v>high</v>
      </c>
      <c r="AC390" t="str">
        <v>AGREE</v>
      </c>
      <c r="AD390" t="str">
        <f>IF(OR(H390="",Y390=""),"",IF(UPPER(SUBSTITUTE(SUBSTITUTE(SUBSTITUTE(SUBSTITUTE(H390," ",""),"-",""),".",""),"/",""))=UPPER(SUBSTITUTE(SUBSTITUTE(SUBSTITUTE(SUBSTITUTE(Y390," ",""),"-",""),".",""),"/","")),"OK","DIFF"))</f>
        <v/>
      </c>
      <c r="AE390" t="str">
        <f>IF(OR(I390="",Z390=""),"",IF(ABS(I390-Z390)&lt;=0.01,"OK","DIFF"))</f>
        <v/>
      </c>
    </row>
    <row r="391">
      <c r="A391" t="str">
        <v>B42</v>
      </c>
      <c r="B391" t="str">
        <v>Targeted</v>
      </c>
      <c r="C391">
        <v>8</v>
      </c>
      <c r="D391" t="str">
        <v>PDF</v>
      </c>
      <c r="E391" t="str">
        <v>PLASTIC NUT</v>
      </c>
      <c r="F391">
        <v>10</v>
      </c>
      <c r="G391">
        <v>80</v>
      </c>
      <c r="H391" t="str">
        <v/>
      </c>
      <c r="I391" t="str">
        <v/>
      </c>
      <c r="J391" t="str">
        <v/>
      </c>
      <c r="K391" t="str">
        <v/>
      </c>
      <c r="L391" t="str">
        <v/>
      </c>
      <c r="M391" t="str">
        <v/>
      </c>
      <c r="N391" t="str">
        <f>IF(H391="","",IF(UPPER(SUBSTITUTE(SUBSTITUTE(SUBSTITUTE(SUBSTITUTE(H391," ",""),"-",""),".",""),"/",""))=UPPER(SUBSTITUTE(SUBSTITUTE(SUBSTITUTE(SUBSTITUTE(T391," ",""),"-",""),".",""),"/","")),"OK","DIFF"))</f>
        <v/>
      </c>
      <c r="O391" t="str">
        <f>IF(I391="","",IF(ABS(I391-U391)&lt;=0.01,"OK","DIFF"))</f>
        <v/>
      </c>
      <c r="P391" t="str">
        <f>IF(OR(N391="DIFF",O391="DIFF"),"YES",IF(AND(N391="OK",O391="OK"),"NO",""))</f>
        <v/>
      </c>
      <c r="Q391" t="str">
        <v/>
      </c>
      <c r="R391" t="str">
        <v/>
      </c>
      <c r="S391" t="str">
        <v/>
      </c>
      <c r="T391" t="str">
        <v>MBA000 990 28 62</v>
      </c>
      <c r="U391">
        <v>8</v>
      </c>
      <c r="V391" t="str">
        <v/>
      </c>
      <c r="W391" t="str">
        <v/>
      </c>
      <c r="X391" t="str">
        <v/>
      </c>
      <c r="Y391" t="str">
        <v>MBA000 990 28 62</v>
      </c>
      <c r="Z391">
        <v>8</v>
      </c>
      <c r="AA391" t="str">
        <v>high</v>
      </c>
      <c r="AC391" t="str">
        <v>AGREE</v>
      </c>
      <c r="AD391" t="str">
        <f>IF(OR(H391="",Y391=""),"",IF(UPPER(SUBSTITUTE(SUBSTITUTE(SUBSTITUTE(SUBSTITUTE(H391," ",""),"-",""),".",""),"/",""))=UPPER(SUBSTITUTE(SUBSTITUTE(SUBSTITUTE(SUBSTITUTE(Y391," ",""),"-",""),".",""),"/","")),"OK","DIFF"))</f>
        <v/>
      </c>
      <c r="AE391" t="str">
        <f>IF(OR(I391="",Z391=""),"",IF(ABS(I391-Z391)&lt;=0.01,"OK","DIFF"))</f>
        <v/>
      </c>
    </row>
    <row r="392">
      <c r="A392" t="str">
        <v>B42</v>
      </c>
      <c r="B392" t="str">
        <v>Targeted</v>
      </c>
      <c r="C392">
        <v>9</v>
      </c>
      <c r="D392" t="str">
        <v>PDF</v>
      </c>
      <c r="E392" t="str">
        <v>TRIM BUMPER</v>
      </c>
      <c r="F392">
        <v>1</v>
      </c>
      <c r="G392">
        <v>1180</v>
      </c>
      <c r="H392" t="str">
        <v/>
      </c>
      <c r="I392" t="str">
        <v/>
      </c>
      <c r="J392" t="str">
        <v/>
      </c>
      <c r="K392" t="str">
        <v/>
      </c>
      <c r="L392" t="str">
        <v/>
      </c>
      <c r="M392" t="str">
        <v/>
      </c>
      <c r="N392" t="str">
        <f>IF(H392="","",IF(UPPER(SUBSTITUTE(SUBSTITUTE(SUBSTITUTE(SUBSTITUTE(H392," ",""),"-",""),".",""),"/",""))=UPPER(SUBSTITUTE(SUBSTITUTE(SUBSTITUTE(SUBSTITUTE(T392," ",""),"-",""),".",""),"/","")),"OK","DIFF"))</f>
        <v/>
      </c>
      <c r="O392" t="str">
        <f>IF(I392="","",IF(ABS(I392-U392)&lt;=0.01,"OK","DIFF"))</f>
        <v/>
      </c>
      <c r="P392" t="str">
        <f>IF(OR(N392="DIFF",O392="DIFF"),"YES",IF(AND(N392="OK",O392="OK"),"NO",""))</f>
        <v/>
      </c>
      <c r="Q392" t="str">
        <v/>
      </c>
      <c r="R392" t="str">
        <v/>
      </c>
      <c r="S392" t="str">
        <v>yes</v>
      </c>
      <c r="T392" t="str">
        <v>MBA253 885 04 25 9999</v>
      </c>
      <c r="U392">
        <v>1180</v>
      </c>
      <c r="V392" t="str">
        <v/>
      </c>
      <c r="W392" t="str">
        <v/>
      </c>
      <c r="X392" t="str">
        <v/>
      </c>
      <c r="Y392" t="str">
        <v>MBA253 885 04 25 9999</v>
      </c>
      <c r="Z392">
        <v>1180</v>
      </c>
      <c r="AA392" t="str">
        <v>high</v>
      </c>
      <c r="AB392" t="str">
        <v>Part number has an extra '9999' suffix, as printed.</v>
      </c>
      <c r="AC392" t="str">
        <v>AGREE</v>
      </c>
      <c r="AD392" t="str">
        <f>IF(OR(H392="",Y392=""),"",IF(UPPER(SUBSTITUTE(SUBSTITUTE(SUBSTITUTE(SUBSTITUTE(H392," ",""),"-",""),".",""),"/",""))=UPPER(SUBSTITUTE(SUBSTITUTE(SUBSTITUTE(SUBSTITUTE(Y392," ",""),"-",""),".",""),"/","")),"OK","DIFF"))</f>
        <v/>
      </c>
      <c r="AE392" t="str">
        <f>IF(OR(I392="",Z392=""),"",IF(ABS(I392-Z392)&lt;=0.01,"OK","DIFF"))</f>
        <v/>
      </c>
    </row>
    <row r="393">
      <c r="A393" t="str">
        <v>B42</v>
      </c>
      <c r="B393" t="str">
        <v>Targeted</v>
      </c>
      <c r="C393">
        <v>10</v>
      </c>
      <c r="D393" t="str">
        <v>PDF</v>
      </c>
      <c r="E393" t="str">
        <v>MOUNTING RAIL</v>
      </c>
      <c r="F393">
        <v>1</v>
      </c>
      <c r="G393">
        <v>20</v>
      </c>
      <c r="H393" t="str">
        <v/>
      </c>
      <c r="I393" t="str">
        <v/>
      </c>
      <c r="J393" t="str">
        <v/>
      </c>
      <c r="K393" t="str">
        <v/>
      </c>
      <c r="L393" t="str">
        <v/>
      </c>
      <c r="M393" t="str">
        <v/>
      </c>
      <c r="N393" t="str">
        <f>IF(H393="","",IF(UPPER(SUBSTITUTE(SUBSTITUTE(SUBSTITUTE(SUBSTITUTE(H393," ",""),"-",""),".",""),"/",""))=UPPER(SUBSTITUTE(SUBSTITUTE(SUBSTITUTE(SUBSTITUTE(T393," ",""),"-",""),".",""),"/","")),"OK","DIFF"))</f>
        <v/>
      </c>
      <c r="O393" t="str">
        <f>IF(I393="","",IF(ABS(I393-U393)&lt;=0.01,"OK","DIFF"))</f>
        <v/>
      </c>
      <c r="P393" t="str">
        <f>IF(OR(N393="DIFF",O393="DIFF"),"YES",IF(AND(N393="OK",O393="OK"),"NO",""))</f>
        <v/>
      </c>
      <c r="Q393" t="str">
        <v/>
      </c>
      <c r="R393" t="str">
        <v/>
      </c>
      <c r="S393" t="str">
        <v>yes</v>
      </c>
      <c r="T393" t="str">
        <v>MBA253 885 67 01</v>
      </c>
      <c r="U393">
        <v>20</v>
      </c>
      <c r="V393" t="str">
        <v/>
      </c>
      <c r="W393" t="str">
        <v/>
      </c>
      <c r="X393" t="str">
        <v/>
      </c>
      <c r="Y393" t="str">
        <v>MBA253 885 67 01</v>
      </c>
      <c r="Z393">
        <v>20</v>
      </c>
      <c r="AA393" t="str">
        <v>high</v>
      </c>
      <c r="AB393" t="str">
        <v>Printed row number is '10'.</v>
      </c>
      <c r="AC393" t="str">
        <v>AGREE</v>
      </c>
      <c r="AD393" t="str">
        <f>IF(OR(H393="",Y393=""),"",IF(UPPER(SUBSTITUTE(SUBSTITUTE(SUBSTITUTE(SUBSTITUTE(H393," ",""),"-",""),".",""),"/",""))=UPPER(SUBSTITUTE(SUBSTITUTE(SUBSTITUTE(SUBSTITUTE(Y393," ",""),"-",""),".",""),"/","")),"OK","DIFF"))</f>
        <v/>
      </c>
      <c r="AE393" t="str">
        <f>IF(OR(I393="",Z393=""),"",IF(ABS(I393-Z393)&lt;=0.01,"OK","DIFF"))</f>
        <v/>
      </c>
    </row>
    <row r="394">
      <c r="A394" t="str">
        <v>B42</v>
      </c>
      <c r="B394" t="str">
        <v>Targeted</v>
      </c>
      <c r="C394">
        <v>11</v>
      </c>
      <c r="D394" t="str">
        <v>PDF</v>
      </c>
      <c r="E394" t="str">
        <v>CUPPED BLIND RIVET</v>
      </c>
      <c r="F394">
        <v>20</v>
      </c>
      <c r="G394">
        <v>160</v>
      </c>
      <c r="H394" t="str">
        <v/>
      </c>
      <c r="I394" t="str">
        <v/>
      </c>
      <c r="J394" t="str">
        <v/>
      </c>
      <c r="K394" t="str">
        <v/>
      </c>
      <c r="L394" t="str">
        <v/>
      </c>
      <c r="M394" t="str">
        <v/>
      </c>
      <c r="N394" t="str">
        <f>IF(H394="","",IF(UPPER(SUBSTITUTE(SUBSTITUTE(SUBSTITUTE(SUBSTITUTE(H394," ",""),"-",""),".",""),"/",""))=UPPER(SUBSTITUTE(SUBSTITUTE(SUBSTITUTE(SUBSTITUTE(T394," ",""),"-",""),".",""),"/","")),"OK","DIFF"))</f>
        <v/>
      </c>
      <c r="O394" t="str">
        <f>IF(I394="","",IF(ABS(I394-U394)&lt;=0.01,"OK","DIFF"))</f>
        <v/>
      </c>
      <c r="P394" t="str">
        <f>IF(OR(N394="DIFF",O394="DIFF"),"YES",IF(AND(N394="OK",O394="OK"),"NO",""))</f>
        <v/>
      </c>
      <c r="Q394" t="str">
        <v/>
      </c>
      <c r="R394" t="str">
        <v/>
      </c>
      <c r="S394" t="str">
        <v/>
      </c>
      <c r="T394" t="str">
        <v>MBA000 991 36 04</v>
      </c>
      <c r="U394">
        <v>8</v>
      </c>
      <c r="V394" t="str">
        <v/>
      </c>
      <c r="W394" t="str">
        <v/>
      </c>
      <c r="X394" t="str">
        <v/>
      </c>
      <c r="Y394" t="str">
        <v>MBA000 991 36 04</v>
      </c>
      <c r="Z394">
        <v>8</v>
      </c>
      <c r="AA394" t="str">
        <v>high</v>
      </c>
      <c r="AB394" t="str">
        <v>Printed row number is '11'.</v>
      </c>
      <c r="AC394" t="str">
        <v>AGREE</v>
      </c>
      <c r="AD394" t="str">
        <f>IF(OR(H394="",Y394=""),"",IF(UPPER(SUBSTITUTE(SUBSTITUTE(SUBSTITUTE(SUBSTITUTE(H394," ",""),"-",""),".",""),"/",""))=UPPER(SUBSTITUTE(SUBSTITUTE(SUBSTITUTE(SUBSTITUTE(Y394," ",""),"-",""),".",""),"/","")),"OK","DIFF"))</f>
        <v/>
      </c>
      <c r="AE394" t="str">
        <f>IF(OR(I394="",Z394=""),"",IF(ABS(I394-Z394)&lt;=0.01,"OK","DIFF"))</f>
        <v/>
      </c>
    </row>
    <row r="395">
      <c r="A395" t="str">
        <v>B43</v>
      </c>
      <c r="B395" t="str">
        <v>Targeted</v>
      </c>
      <c r="C395">
        <v>1</v>
      </c>
      <c r="D395" t="str">
        <v>PDF</v>
      </c>
      <c r="E395" t="str">
        <v>FRT BUMPER</v>
      </c>
      <c r="F395">
        <v>1</v>
      </c>
      <c r="G395">
        <v>350</v>
      </c>
      <c r="H395" t="str">
        <v/>
      </c>
      <c r="I395" t="str">
        <v/>
      </c>
      <c r="J395" t="str">
        <v/>
      </c>
      <c r="K395" t="str">
        <v/>
      </c>
      <c r="L395" t="str">
        <v/>
      </c>
      <c r="M395" t="str">
        <v/>
      </c>
      <c r="N395" t="str">
        <f>IF(H395="","",IF(UPPER(SUBSTITUTE(SUBSTITUTE(SUBSTITUTE(SUBSTITUTE(H395," ",""),"-",""),".",""),"/",""))=UPPER(SUBSTITUTE(SUBSTITUTE(SUBSTITUTE(SUBSTITUTE(T395," ",""),"-",""),".",""),"/","")),"OK","DIFF"))</f>
        <v/>
      </c>
      <c r="O395" t="str">
        <f>IF(I395="","",IF(ABS(I395-U395)&lt;=0.01,"OK","DIFF"))</f>
        <v/>
      </c>
      <c r="P395" t="str">
        <f>IF(OR(N395="DIFF",O395="DIFF"),"YES",IF(AND(N395="OK",O395="OK"),"NO",""))</f>
        <v/>
      </c>
      <c r="Q395" t="str">
        <v/>
      </c>
      <c r="R395" t="str">
        <v/>
      </c>
      <c r="S395" t="str">
        <v>yes</v>
      </c>
      <c r="T395" t="str">
        <v>T52119-0U932/939</v>
      </c>
      <c r="U395">
        <v>350</v>
      </c>
      <c r="V395" t="str">
        <v/>
      </c>
      <c r="W395" t="str">
        <v/>
      </c>
      <c r="X395" t="str">
        <v/>
      </c>
      <c r="Y395" t="str">
        <v>T52119-0U932/939</v>
      </c>
      <c r="Z395">
        <v>350</v>
      </c>
      <c r="AA395" t="str">
        <v>medium</v>
      </c>
      <c r="AB395" t="str">
        <v>Handwritten circle/tick overlaps the leading 'T'. 'VIOS-NSP151' is printed on the second line below the stock ID and looks like a model reference, not part of the part number.</v>
      </c>
      <c r="AC395" t="str">
        <v>AGREE</v>
      </c>
      <c r="AD395" t="str">
        <f>IF(OR(H395="",Y395=""),"",IF(UPPER(SUBSTITUTE(SUBSTITUTE(SUBSTITUTE(SUBSTITUTE(H395," ",""),"-",""),".",""),"/",""))=UPPER(SUBSTITUTE(SUBSTITUTE(SUBSTITUTE(SUBSTITUTE(Y395," ",""),"-",""),".",""),"/","")),"OK","DIFF"))</f>
        <v/>
      </c>
      <c r="AE395" t="str">
        <f>IF(OR(I395="",Z395=""),"",IF(ABS(I395-Z395)&lt;=0.01,"OK","DIFF"))</f>
        <v/>
      </c>
    </row>
    <row r="396">
      <c r="A396" t="str">
        <v>B43</v>
      </c>
      <c r="B396" t="str">
        <v>Targeted</v>
      </c>
      <c r="C396">
        <v>2</v>
      </c>
      <c r="D396" t="str">
        <v>PDF</v>
      </c>
      <c r="E396" t="str">
        <v>FRT BUMPER LWR GRILLE</v>
      </c>
      <c r="F396">
        <v>1</v>
      </c>
      <c r="G396">
        <v>200</v>
      </c>
      <c r="H396" t="str">
        <v/>
      </c>
      <c r="I396" t="str">
        <v/>
      </c>
      <c r="J396" t="str">
        <v/>
      </c>
      <c r="K396" t="str">
        <v/>
      </c>
      <c r="L396" t="str">
        <v/>
      </c>
      <c r="M396" t="str">
        <v/>
      </c>
      <c r="N396" t="str">
        <f>IF(H396="","",IF(UPPER(SUBSTITUTE(SUBSTITUTE(SUBSTITUTE(SUBSTITUTE(H396," ",""),"-",""),".",""),"/",""))=UPPER(SUBSTITUTE(SUBSTITUTE(SUBSTITUTE(SUBSTITUTE(T396," ",""),"-",""),".",""),"/","")),"OK","DIFF"))</f>
        <v/>
      </c>
      <c r="O396" t="str">
        <f>IF(I396="","",IF(ABS(I396-U396)&lt;=0.01,"OK","DIFF"))</f>
        <v/>
      </c>
      <c r="P396" t="str">
        <f>IF(OR(N396="DIFF",O396="DIFF"),"YES",IF(AND(N396="OK",O396="OK"),"NO",""))</f>
        <v/>
      </c>
      <c r="Q396" t="str">
        <v/>
      </c>
      <c r="R396" t="str">
        <v/>
      </c>
      <c r="S396" t="str">
        <v>yes</v>
      </c>
      <c r="T396" t="str">
        <v>T53112-0D540</v>
      </c>
      <c r="U396">
        <v>200</v>
      </c>
      <c r="V396" t="str">
        <v/>
      </c>
      <c r="W396" t="str">
        <v/>
      </c>
      <c r="X396" t="str">
        <v/>
      </c>
      <c r="Y396" t="str">
        <v>T53112-0D540</v>
      </c>
      <c r="Z396">
        <v>200</v>
      </c>
      <c r="AA396" t="str">
        <v>high</v>
      </c>
      <c r="AB396" t="str">
        <v>Handwritten circle near the leading 'T'. 'NSP151' on the second line is a model reference.</v>
      </c>
      <c r="AC396" t="str">
        <v>AGREE</v>
      </c>
      <c r="AD396" t="str">
        <f>IF(OR(H396="",Y396=""),"",IF(UPPER(SUBSTITUTE(SUBSTITUTE(SUBSTITUTE(SUBSTITUTE(H396," ",""),"-",""),".",""),"/",""))=UPPER(SUBSTITUTE(SUBSTITUTE(SUBSTITUTE(SUBSTITUTE(Y396," ",""),"-",""),".",""),"/","")),"OK","DIFF"))</f>
        <v/>
      </c>
      <c r="AE396" t="str">
        <f>IF(OR(I396="",Z396=""),"",IF(ABS(I396-Z396)&lt;=0.01,"OK","DIFF"))</f>
        <v/>
      </c>
    </row>
    <row r="397">
      <c r="A397" t="str">
        <v>B43</v>
      </c>
      <c r="B397" t="str">
        <v>Targeted</v>
      </c>
      <c r="C397">
        <v>3</v>
      </c>
      <c r="D397" t="str">
        <v>PDF</v>
      </c>
      <c r="E397" t="str">
        <v>FRT TOWING COVER</v>
      </c>
      <c r="F397">
        <v>1</v>
      </c>
      <c r="G397">
        <v>45</v>
      </c>
      <c r="H397" t="str">
        <v/>
      </c>
      <c r="I397" t="str">
        <v/>
      </c>
      <c r="J397" t="str">
        <v/>
      </c>
      <c r="K397" t="str">
        <v/>
      </c>
      <c r="L397" t="str">
        <v/>
      </c>
      <c r="M397" t="str">
        <v/>
      </c>
      <c r="N397" t="str">
        <f>IF(H397="","",IF(UPPER(SUBSTITUTE(SUBSTITUTE(SUBSTITUTE(SUBSTITUTE(H397," ",""),"-",""),".",""),"/",""))=UPPER(SUBSTITUTE(SUBSTITUTE(SUBSTITUTE(SUBSTITUTE(T397," ",""),"-",""),".",""),"/","")),"OK","DIFF"))</f>
        <v/>
      </c>
      <c r="O397" t="str">
        <f>IF(I397="","",IF(ABS(I397-U397)&lt;=0.01,"OK","DIFF"))</f>
        <v/>
      </c>
      <c r="P397" t="str">
        <f>IF(OR(N397="DIFF",O397="DIFF"),"YES",IF(AND(N397="OK",O397="OK"),"NO",""))</f>
        <v/>
      </c>
      <c r="Q397" t="str">
        <v/>
      </c>
      <c r="R397" t="str">
        <v/>
      </c>
      <c r="S397" t="str">
        <v/>
      </c>
      <c r="T397" t="str">
        <v>T52721-0D290</v>
      </c>
      <c r="U397">
        <v>45</v>
      </c>
      <c r="V397" t="str">
        <v/>
      </c>
      <c r="W397" t="str">
        <v/>
      </c>
      <c r="X397" t="str">
        <v/>
      </c>
      <c r="Y397" t="str">
        <v>T52721-0D290</v>
      </c>
      <c r="Z397">
        <v>45</v>
      </c>
      <c r="AA397" t="str">
        <v>high</v>
      </c>
      <c r="AB397" t="str">
        <v>Handwritten circle near the leading 'T'. 'NSP151' on the second line is a model reference.</v>
      </c>
      <c r="AC397" t="str">
        <v>AGREE</v>
      </c>
      <c r="AD397" t="str">
        <f>IF(OR(H397="",Y397=""),"",IF(UPPER(SUBSTITUTE(SUBSTITUTE(SUBSTITUTE(SUBSTITUTE(H397," ",""),"-",""),".",""),"/",""))=UPPER(SUBSTITUTE(SUBSTITUTE(SUBSTITUTE(SUBSTITUTE(Y397," ",""),"-",""),".",""),"/","")),"OK","DIFF"))</f>
        <v/>
      </c>
      <c r="AE397" t="str">
        <f>IF(OR(I397="",Z397=""),"",IF(ABS(I397-Z397)&lt;=0.01,"OK","DIFF"))</f>
        <v/>
      </c>
    </row>
    <row r="398">
      <c r="A398" t="str">
        <v>B43</v>
      </c>
      <c r="B398" t="str">
        <v>Targeted</v>
      </c>
      <c r="C398">
        <v>4</v>
      </c>
      <c r="D398" t="str">
        <v>PDF</v>
      </c>
      <c r="E398" t="str">
        <v>RAD GRILLE (INNER)</v>
      </c>
      <c r="F398">
        <v>1</v>
      </c>
      <c r="G398">
        <v>80</v>
      </c>
      <c r="H398" t="str">
        <v/>
      </c>
      <c r="I398" t="str">
        <v/>
      </c>
      <c r="J398" t="str">
        <v/>
      </c>
      <c r="K398" t="str">
        <v/>
      </c>
      <c r="L398" t="str">
        <v/>
      </c>
      <c r="M398" t="str">
        <v/>
      </c>
      <c r="N398" t="str">
        <f>IF(H398="","",IF(UPPER(SUBSTITUTE(SUBSTITUTE(SUBSTITUTE(SUBSTITUTE(H398," ",""),"-",""),".",""),"/",""))=UPPER(SUBSTITUTE(SUBSTITUTE(SUBSTITUTE(SUBSTITUTE(T398," ",""),"-",""),".",""),"/","")),"OK","DIFF"))</f>
        <v/>
      </c>
      <c r="O398" t="str">
        <f>IF(I398="","",IF(ABS(I398-U398)&lt;=0.01,"OK","DIFF"))</f>
        <v/>
      </c>
      <c r="P398" t="str">
        <f>IF(OR(N398="DIFF",O398="DIFF"),"YES",IF(AND(N398="OK",O398="OK"),"NO",""))</f>
        <v/>
      </c>
      <c r="Q398" t="str">
        <v/>
      </c>
      <c r="R398" t="str">
        <v/>
      </c>
      <c r="S398" t="str">
        <v>yes</v>
      </c>
      <c r="T398" t="str">
        <v>T53114-0D020</v>
      </c>
      <c r="U398">
        <v>80</v>
      </c>
      <c r="V398" t="str">
        <v/>
      </c>
      <c r="W398" t="str">
        <v/>
      </c>
      <c r="X398" t="str">
        <v/>
      </c>
      <c r="Y398" t="str">
        <v>T53114-0D020</v>
      </c>
      <c r="Z398">
        <v>80</v>
      </c>
      <c r="AA398" t="str">
        <v>high</v>
      </c>
      <c r="AB398" t="str">
        <v>Handwritten circle near the leading 'T'. 'NSP151' on the second line is a model reference.</v>
      </c>
      <c r="AC398" t="str">
        <v>AGREE</v>
      </c>
      <c r="AD398" t="str">
        <f>IF(OR(H398="",Y398=""),"",IF(UPPER(SUBSTITUTE(SUBSTITUTE(SUBSTITUTE(SUBSTITUTE(H398," ",""),"-",""),".",""),"/",""))=UPPER(SUBSTITUTE(SUBSTITUTE(SUBSTITUTE(SUBSTITUTE(Y398," ",""),"-",""),".",""),"/","")),"OK","DIFF"))</f>
        <v/>
      </c>
      <c r="AE398" t="str">
        <f>IF(OR(I398="",Z398=""),"",IF(ABS(I398-Z398)&lt;=0.01,"OK","DIFF"))</f>
        <v/>
      </c>
    </row>
    <row r="399">
      <c r="A399" t="str">
        <v>B43</v>
      </c>
      <c r="B399" t="str">
        <v>Targeted</v>
      </c>
      <c r="C399">
        <v>5</v>
      </c>
      <c r="D399" t="str">
        <v>PDF</v>
      </c>
      <c r="E399" t="str">
        <v>HEAD LAMP RH</v>
      </c>
      <c r="F399">
        <v>1</v>
      </c>
      <c r="G399">
        <v>350</v>
      </c>
      <c r="H399" t="str">
        <v/>
      </c>
      <c r="I399" t="str">
        <v/>
      </c>
      <c r="J399" t="str">
        <v/>
      </c>
      <c r="K399" t="str">
        <v/>
      </c>
      <c r="L399" t="str">
        <v/>
      </c>
      <c r="M399" t="str">
        <v/>
      </c>
      <c r="N399" t="str">
        <f>IF(H399="","",IF(UPPER(SUBSTITUTE(SUBSTITUTE(SUBSTITUTE(SUBSTITUTE(H399," ",""),"-",""),".",""),"/",""))=UPPER(SUBSTITUTE(SUBSTITUTE(SUBSTITUTE(SUBSTITUTE(T399," ",""),"-",""),".",""),"/","")),"OK","DIFF"))</f>
        <v/>
      </c>
      <c r="O399" t="str">
        <f>IF(I399="","",IF(ABS(I399-U399)&lt;=0.01,"OK","DIFF"))</f>
        <v/>
      </c>
      <c r="P399" t="str">
        <f>IF(OR(N399="DIFF",O399="DIFF"),"YES",IF(AND(N399="OK",O399="OK"),"NO",""))</f>
        <v/>
      </c>
      <c r="Q399" t="str">
        <v/>
      </c>
      <c r="R399" t="str">
        <v/>
      </c>
      <c r="S399" t="str">
        <v>yes</v>
      </c>
      <c r="T399" t="str">
        <v>81130-0DF01/P90</v>
      </c>
      <c r="U399">
        <v>350</v>
      </c>
      <c r="V399" t="str">
        <v/>
      </c>
      <c r="W399" t="str">
        <v/>
      </c>
      <c r="X399" t="str">
        <v/>
      </c>
      <c r="Y399" t="str">
        <v>81130-0DF01/P90</v>
      </c>
      <c r="Z399">
        <v>350</v>
      </c>
      <c r="AA399" t="str">
        <v>high</v>
      </c>
      <c r="AB399" t="str">
        <v>'NSP151' on the second line is a model reference.</v>
      </c>
      <c r="AC399" t="str">
        <v>AGREE</v>
      </c>
      <c r="AD399" t="str">
        <f>IF(OR(H399="",Y399=""),"",IF(UPPER(SUBSTITUTE(SUBSTITUTE(SUBSTITUTE(SUBSTITUTE(H399," ",""),"-",""),".",""),"/",""))=UPPER(SUBSTITUTE(SUBSTITUTE(SUBSTITUTE(SUBSTITUTE(Y399," ",""),"-",""),".",""),"/","")),"OK","DIFF"))</f>
        <v/>
      </c>
      <c r="AE399" t="str">
        <f>IF(OR(I399="",Z399=""),"",IF(ABS(I399-Z399)&lt;=0.01,"OK","DIFF"))</f>
        <v/>
      </c>
    </row>
    <row r="400">
      <c r="A400" t="str">
        <v>B43</v>
      </c>
      <c r="B400" t="str">
        <v>Targeted</v>
      </c>
      <c r="C400">
        <v>6</v>
      </c>
      <c r="D400" t="str">
        <v>PDF</v>
      </c>
      <c r="E400" t="str">
        <v>HEAD LAMP LH</v>
      </c>
      <c r="F400">
        <v>1</v>
      </c>
      <c r="G400">
        <v>350</v>
      </c>
      <c r="H400" t="str">
        <v/>
      </c>
      <c r="I400" t="str">
        <v/>
      </c>
      <c r="J400" t="str">
        <v/>
      </c>
      <c r="K400" t="str">
        <v/>
      </c>
      <c r="L400" t="str">
        <v/>
      </c>
      <c r="M400" t="str">
        <v/>
      </c>
      <c r="N400" t="str">
        <f>IF(H400="","",IF(UPPER(SUBSTITUTE(SUBSTITUTE(SUBSTITUTE(SUBSTITUTE(H400," ",""),"-",""),".",""),"/",""))=UPPER(SUBSTITUTE(SUBSTITUTE(SUBSTITUTE(SUBSTITUTE(T400," ",""),"-",""),".",""),"/","")),"OK","DIFF"))</f>
        <v/>
      </c>
      <c r="O400" t="str">
        <f>IF(I400="","",IF(ABS(I400-U400)&lt;=0.01,"OK","DIFF"))</f>
        <v/>
      </c>
      <c r="P400" t="str">
        <f>IF(OR(N400="DIFF",O400="DIFF"),"YES",IF(AND(N400="OK",O400="OK"),"NO",""))</f>
        <v/>
      </c>
      <c r="Q400" t="str">
        <v/>
      </c>
      <c r="R400" t="str">
        <v/>
      </c>
      <c r="S400" t="str">
        <v>yes</v>
      </c>
      <c r="T400" t="str">
        <v>81170-0DF01/P90</v>
      </c>
      <c r="U400">
        <v>350</v>
      </c>
      <c r="V400" t="str">
        <v/>
      </c>
      <c r="W400" t="str">
        <v/>
      </c>
      <c r="X400" t="str">
        <v/>
      </c>
      <c r="Y400" t="str">
        <v>81170-0DF01/P90</v>
      </c>
      <c r="Z400">
        <v>350</v>
      </c>
      <c r="AA400" t="str">
        <v>high</v>
      </c>
      <c r="AB400" t="str">
        <v>'NSP151' on the second line is a model reference.</v>
      </c>
      <c r="AC400" t="str">
        <v>AGREE</v>
      </c>
      <c r="AD400" t="str">
        <f>IF(OR(H400="",Y400=""),"",IF(UPPER(SUBSTITUTE(SUBSTITUTE(SUBSTITUTE(SUBSTITUTE(H400," ",""),"-",""),".",""),"/",""))=UPPER(SUBSTITUTE(SUBSTITUTE(SUBSTITUTE(SUBSTITUTE(Y400," ",""),"-",""),".",""),"/","")),"OK","DIFF"))</f>
        <v/>
      </c>
      <c r="AE400" t="str">
        <f>IF(OR(I400="",Z400=""),"",IF(ABS(I400-Z400)&lt;=0.01,"OK","DIFF"))</f>
        <v/>
      </c>
    </row>
    <row r="401">
      <c r="A401" t="str">
        <v>B43</v>
      </c>
      <c r="B401" t="str">
        <v>Targeted</v>
      </c>
      <c r="C401">
        <v>7</v>
      </c>
      <c r="D401" t="str">
        <v>PDF</v>
      </c>
      <c r="E401" t="str">
        <v>RAD SUPPORT S/GARNISH LH (TOP)</v>
      </c>
      <c r="F401">
        <v>1</v>
      </c>
      <c r="G401">
        <v>65</v>
      </c>
      <c r="H401" t="str">
        <v/>
      </c>
      <c r="I401" t="str">
        <v/>
      </c>
      <c r="J401" t="str">
        <v/>
      </c>
      <c r="K401" t="str">
        <v/>
      </c>
      <c r="L401" t="str">
        <v/>
      </c>
      <c r="M401" t="str">
        <v/>
      </c>
      <c r="N401" t="str">
        <f>IF(H401="","",IF(UPPER(SUBSTITUTE(SUBSTITUTE(SUBSTITUTE(SUBSTITUTE(H401," ",""),"-",""),".",""),"/",""))=UPPER(SUBSTITUTE(SUBSTITUTE(SUBSTITUTE(SUBSTITUTE(T401," ",""),"-",""),".",""),"/","")),"OK","DIFF"))</f>
        <v/>
      </c>
      <c r="O401" t="str">
        <f>IF(I401="","",IF(ABS(I401-U401)&lt;=0.01,"OK","DIFF"))</f>
        <v/>
      </c>
      <c r="P401" t="str">
        <f>IF(OR(N401="DIFF",O401="DIFF"),"YES",IF(AND(N401="OK",O401="OK"),"NO",""))</f>
        <v/>
      </c>
      <c r="Q401" t="str">
        <v/>
      </c>
      <c r="R401" t="str">
        <v>PN differs by one look-alike char</v>
      </c>
      <c r="S401" t="str">
        <v/>
      </c>
      <c r="T401" t="str">
        <v>T53286-0D370</v>
      </c>
      <c r="U401">
        <v>65</v>
      </c>
      <c r="V401" t="str">
        <v/>
      </c>
      <c r="W401" t="str">
        <v/>
      </c>
      <c r="X401" t="str">
        <v/>
      </c>
      <c r="Y401" t="str">
        <v>T53286-0D370</v>
      </c>
      <c r="Z401">
        <v>65</v>
      </c>
      <c r="AA401" t="str">
        <v>high</v>
      </c>
      <c r="AB401" t="str">
        <v>Handwritten tick overlaps the leading 'T'.</v>
      </c>
      <c r="AC401" t="str">
        <v>AGREE</v>
      </c>
      <c r="AD401" t="str">
        <f>IF(OR(H401="",Y401=""),"",IF(UPPER(SUBSTITUTE(SUBSTITUTE(SUBSTITUTE(SUBSTITUTE(H401," ",""),"-",""),".",""),"/",""))=UPPER(SUBSTITUTE(SUBSTITUTE(SUBSTITUTE(SUBSTITUTE(Y401," ",""),"-",""),".",""),"/","")),"OK","DIFF"))</f>
        <v/>
      </c>
      <c r="AE401" t="str">
        <f>IF(OR(I401="",Z401=""),"",IF(ABS(I401-Z401)&lt;=0.01,"OK","DIFF"))</f>
        <v/>
      </c>
    </row>
    <row r="402">
      <c r="A402" t="str">
        <v>B43</v>
      </c>
      <c r="B402" t="str">
        <v>Targeted</v>
      </c>
      <c r="C402">
        <v>8</v>
      </c>
      <c r="D402" t="str">
        <v>PDF</v>
      </c>
      <c r="E402" t="str">
        <v>RAD SUPPORT S/GARNISH RH (TOP)</v>
      </c>
      <c r="F402">
        <v>1</v>
      </c>
      <c r="G402">
        <v>65</v>
      </c>
      <c r="H402" t="str">
        <v/>
      </c>
      <c r="I402" t="str">
        <v/>
      </c>
      <c r="J402" t="str">
        <v/>
      </c>
      <c r="K402" t="str">
        <v/>
      </c>
      <c r="L402" t="str">
        <v/>
      </c>
      <c r="M402" t="str">
        <v/>
      </c>
      <c r="N402" t="str">
        <f>IF(H402="","",IF(UPPER(SUBSTITUTE(SUBSTITUTE(SUBSTITUTE(SUBSTITUTE(H402," ",""),"-",""),".",""),"/",""))=UPPER(SUBSTITUTE(SUBSTITUTE(SUBSTITUTE(SUBSTITUTE(T402," ",""),"-",""),".",""),"/","")),"OK","DIFF"))</f>
        <v/>
      </c>
      <c r="O402" t="str">
        <f>IF(I402="","",IF(ABS(I402-U402)&lt;=0.01,"OK","DIFF"))</f>
        <v/>
      </c>
      <c r="P402" t="str">
        <f>IF(OR(N402="DIFF",O402="DIFF"),"YES",IF(AND(N402="OK",O402="OK"),"NO",""))</f>
        <v/>
      </c>
      <c r="Q402" t="str">
        <v/>
      </c>
      <c r="R402" t="str">
        <v>PN differs by one look-alike char</v>
      </c>
      <c r="S402" t="str">
        <v/>
      </c>
      <c r="T402" t="str">
        <v>T53285-0D370</v>
      </c>
      <c r="U402">
        <v>65</v>
      </c>
      <c r="V402" t="str">
        <v/>
      </c>
      <c r="W402" t="str">
        <v/>
      </c>
      <c r="X402" t="str">
        <v/>
      </c>
      <c r="Y402" t="str">
        <v>T53285-0D370</v>
      </c>
      <c r="Z402">
        <v>65</v>
      </c>
      <c r="AA402" t="str">
        <v>high</v>
      </c>
      <c r="AB402" t="str">
        <v>Handwritten circle overlaps the leading 'T'.</v>
      </c>
      <c r="AC402" t="str">
        <v>AGREE</v>
      </c>
      <c r="AD402" t="str">
        <f>IF(OR(H402="",Y402=""),"",IF(UPPER(SUBSTITUTE(SUBSTITUTE(SUBSTITUTE(SUBSTITUTE(H402," ",""),"-",""),".",""),"/",""))=UPPER(SUBSTITUTE(SUBSTITUTE(SUBSTITUTE(SUBSTITUTE(Y402," ",""),"-",""),".",""),"/","")),"OK","DIFF"))</f>
        <v/>
      </c>
      <c r="AE402" t="str">
        <f>IF(OR(I402="",Z402=""),"",IF(ABS(I402-Z402)&lt;=0.01,"OK","DIFF"))</f>
        <v/>
      </c>
    </row>
    <row r="403">
      <c r="A403" t="str">
        <v>B43</v>
      </c>
      <c r="B403" t="str">
        <v>Targeted</v>
      </c>
      <c r="C403">
        <v>9</v>
      </c>
      <c r="D403" t="str">
        <v>PDF</v>
      </c>
      <c r="E403" t="str">
        <v>RAD SUPPORT S/GARNISH RH (LWR)</v>
      </c>
      <c r="F403">
        <v>1</v>
      </c>
      <c r="G403">
        <v>55</v>
      </c>
      <c r="H403" t="str">
        <v/>
      </c>
      <c r="I403" t="str">
        <v/>
      </c>
      <c r="J403" t="str">
        <v/>
      </c>
      <c r="K403" t="str">
        <v/>
      </c>
      <c r="L403" t="str">
        <v/>
      </c>
      <c r="M403" t="str">
        <v/>
      </c>
      <c r="N403" t="str">
        <f>IF(H403="","",IF(UPPER(SUBSTITUTE(SUBSTITUTE(SUBSTITUTE(SUBSTITUTE(H403," ",""),"-",""),".",""),"/",""))=UPPER(SUBSTITUTE(SUBSTITUTE(SUBSTITUTE(SUBSTITUTE(T403," ",""),"-",""),".",""),"/","")),"OK","DIFF"))</f>
        <v/>
      </c>
      <c r="O403" t="str">
        <f>IF(I403="","",IF(ABS(I403-U403)&lt;=0.01,"OK","DIFF"))</f>
        <v/>
      </c>
      <c r="P403" t="str">
        <f>IF(OR(N403="DIFF",O403="DIFF"),"YES",IF(AND(N403="OK",O403="OK"),"NO",""))</f>
        <v/>
      </c>
      <c r="Q403" t="str">
        <v/>
      </c>
      <c r="R403" t="str">
        <v/>
      </c>
      <c r="S403" t="str">
        <v/>
      </c>
      <c r="T403" t="str">
        <v>T53287-0D260</v>
      </c>
      <c r="U403">
        <v>55</v>
      </c>
      <c r="V403" t="str">
        <v/>
      </c>
      <c r="W403" t="str">
        <v/>
      </c>
      <c r="X403" t="str">
        <v/>
      </c>
      <c r="Y403" t="str">
        <v>T53287-0D260</v>
      </c>
      <c r="Z403">
        <v>55</v>
      </c>
      <c r="AA403" t="str">
        <v>high</v>
      </c>
      <c r="AB403" t="str">
        <v>Handwritten circle overlaps the leading 'T'.</v>
      </c>
      <c r="AC403" t="str">
        <v>AGREE</v>
      </c>
      <c r="AD403" t="str">
        <f>IF(OR(H403="",Y403=""),"",IF(UPPER(SUBSTITUTE(SUBSTITUTE(SUBSTITUTE(SUBSTITUTE(H403," ",""),"-",""),".",""),"/",""))=UPPER(SUBSTITUTE(SUBSTITUTE(SUBSTITUTE(SUBSTITUTE(Y403," ",""),"-",""),".",""),"/","")),"OK","DIFF"))</f>
        <v/>
      </c>
      <c r="AE403" t="str">
        <f>IF(OR(I403="",Z403=""),"",IF(ABS(I403-Z403)&lt;=0.01,"OK","DIFF"))</f>
        <v/>
      </c>
    </row>
    <row r="404">
      <c r="A404" t="str">
        <v>B44</v>
      </c>
      <c r="B404" t="str">
        <v>Targeted</v>
      </c>
      <c r="C404">
        <v>1</v>
      </c>
      <c r="D404" t="str">
        <v>PDF</v>
      </c>
      <c r="E404" t="str">
        <v>BONNET HINGE RH</v>
      </c>
      <c r="F404">
        <v>1</v>
      </c>
      <c r="G404">
        <v>50</v>
      </c>
      <c r="H404" t="str">
        <v/>
      </c>
      <c r="I404" t="str">
        <v/>
      </c>
      <c r="J404" t="str">
        <v/>
      </c>
      <c r="K404" t="str">
        <v/>
      </c>
      <c r="L404" t="str">
        <v/>
      </c>
      <c r="M404" t="str">
        <v/>
      </c>
      <c r="N404" t="str">
        <f>IF(H404="","",IF(UPPER(SUBSTITUTE(SUBSTITUTE(SUBSTITUTE(SUBSTITUTE(H404," ",""),"-",""),".",""),"/",""))=UPPER(SUBSTITUTE(SUBSTITUTE(SUBSTITUTE(SUBSTITUTE(T404," ",""),"-",""),".",""),"/","")),"OK","DIFF"))</f>
        <v/>
      </c>
      <c r="O404" t="str">
        <f>IF(I404="","",IF(ABS(I404-U404)&lt;=0.01,"OK","DIFF"))</f>
        <v/>
      </c>
      <c r="P404" t="str">
        <f>IF(OR(N404="DIFF",O404="DIFF"),"YES",IF(AND(N404="OK",O404="OK"),"NO",""))</f>
        <v/>
      </c>
      <c r="Q404" t="str">
        <v/>
      </c>
      <c r="R404" t="str">
        <v/>
      </c>
      <c r="S404" t="str">
        <v>yes</v>
      </c>
      <c r="T404" t="str">
        <v>H60120-T7A-000ZZ</v>
      </c>
      <c r="U404">
        <v>50</v>
      </c>
      <c r="V404" t="str">
        <v/>
      </c>
      <c r="W404" t="str">
        <v/>
      </c>
      <c r="X404" t="str">
        <v/>
      </c>
      <c r="Y404" t="str">
        <v>H60120-T7A-000ZZ</v>
      </c>
      <c r="Z404">
        <v>50</v>
      </c>
      <c r="AA404" t="str">
        <v>high</v>
      </c>
      <c r="AC404" t="str">
        <v>AGREE</v>
      </c>
      <c r="AD404" t="str">
        <f>IF(OR(H404="",Y404=""),"",IF(UPPER(SUBSTITUTE(SUBSTITUTE(SUBSTITUTE(SUBSTITUTE(H404," ",""),"-",""),".",""),"/",""))=UPPER(SUBSTITUTE(SUBSTITUTE(SUBSTITUTE(SUBSTITUTE(Y404," ",""),"-",""),".",""),"/","")),"OK","DIFF"))</f>
        <v/>
      </c>
      <c r="AE404" t="str">
        <f>IF(OR(I404="",Z404=""),"",IF(ABS(I404-Z404)&lt;=0.01,"OK","DIFF"))</f>
        <v/>
      </c>
    </row>
    <row r="405">
      <c r="A405" t="str">
        <v>B44</v>
      </c>
      <c r="B405" t="str">
        <v>Targeted</v>
      </c>
      <c r="C405">
        <v>2</v>
      </c>
      <c r="D405" t="str">
        <v>PDF</v>
      </c>
      <c r="E405" t="str">
        <v>BONNET HINGE LH</v>
      </c>
      <c r="F405">
        <v>1</v>
      </c>
      <c r="G405">
        <v>50</v>
      </c>
      <c r="H405" t="str">
        <v/>
      </c>
      <c r="I405" t="str">
        <v/>
      </c>
      <c r="J405" t="str">
        <v/>
      </c>
      <c r="K405" t="str">
        <v/>
      </c>
      <c r="L405" t="str">
        <v/>
      </c>
      <c r="M405" t="str">
        <v/>
      </c>
      <c r="N405" t="str">
        <f>IF(H405="","",IF(UPPER(SUBSTITUTE(SUBSTITUTE(SUBSTITUTE(SUBSTITUTE(H405," ",""),"-",""),".",""),"/",""))=UPPER(SUBSTITUTE(SUBSTITUTE(SUBSTITUTE(SUBSTITUTE(T405," ",""),"-",""),".",""),"/","")),"OK","DIFF"))</f>
        <v/>
      </c>
      <c r="O405" t="str">
        <f>IF(I405="","",IF(ABS(I405-U405)&lt;=0.01,"OK","DIFF"))</f>
        <v/>
      </c>
      <c r="P405" t="str">
        <f>IF(OR(N405="DIFF",O405="DIFF"),"YES",IF(AND(N405="OK",O405="OK"),"NO",""))</f>
        <v/>
      </c>
      <c r="Q405" t="str">
        <v/>
      </c>
      <c r="R405" t="str">
        <v/>
      </c>
      <c r="S405" t="str">
        <v>yes</v>
      </c>
      <c r="T405" t="str">
        <v>H60170-T7A-000ZZ</v>
      </c>
      <c r="U405">
        <v>50</v>
      </c>
      <c r="V405" t="str">
        <v/>
      </c>
      <c r="W405" t="str">
        <v/>
      </c>
      <c r="X405" t="str">
        <v/>
      </c>
      <c r="Y405" t="str">
        <v>H60170-T7A-000ZZ</v>
      </c>
      <c r="Z405">
        <v>50</v>
      </c>
      <c r="AA405" t="str">
        <v>high</v>
      </c>
      <c r="AC405" t="str">
        <v>AGREE</v>
      </c>
      <c r="AD405" t="str">
        <f>IF(OR(H405="",Y405=""),"",IF(UPPER(SUBSTITUTE(SUBSTITUTE(SUBSTITUTE(SUBSTITUTE(H405," ",""),"-",""),".",""),"/",""))=UPPER(SUBSTITUTE(SUBSTITUTE(SUBSTITUTE(SUBSTITUTE(Y405," ",""),"-",""),".",""),"/","")),"OK","DIFF"))</f>
        <v/>
      </c>
      <c r="AE405" t="str">
        <f>IF(OR(I405="",Z405=""),"",IF(ABS(I405-Z405)&lt;=0.01,"OK","DIFF"))</f>
        <v/>
      </c>
    </row>
    <row r="406">
      <c r="A406" t="str">
        <v>B44</v>
      </c>
      <c r="B406" t="str">
        <v>Targeted</v>
      </c>
      <c r="C406">
        <v>3</v>
      </c>
      <c r="D406" t="str">
        <v>PDF</v>
      </c>
      <c r="E406" t="str">
        <v>BONNET LOCK</v>
      </c>
      <c r="F406">
        <v>1</v>
      </c>
      <c r="G406">
        <v>85</v>
      </c>
      <c r="H406" t="str">
        <v/>
      </c>
      <c r="I406" t="str">
        <v/>
      </c>
      <c r="J406" t="str">
        <v/>
      </c>
      <c r="K406" t="str">
        <v/>
      </c>
      <c r="L406" t="str">
        <v/>
      </c>
      <c r="M406" t="str">
        <v/>
      </c>
      <c r="N406" t="str">
        <f>IF(H406="","",IF(UPPER(SUBSTITUTE(SUBSTITUTE(SUBSTITUTE(SUBSTITUTE(H406," ",""),"-",""),".",""),"/",""))=UPPER(SUBSTITUTE(SUBSTITUTE(SUBSTITUTE(SUBSTITUTE(T406," ",""),"-",""),".",""),"/","")),"OK","DIFF"))</f>
        <v/>
      </c>
      <c r="O406" t="str">
        <f>IF(I406="","",IF(ABS(I406-U406)&lt;=0.01,"OK","DIFF"))</f>
        <v/>
      </c>
      <c r="P406" t="str">
        <f>IF(OR(N406="DIFF",O406="DIFF"),"YES",IF(AND(N406="OK",O406="OK"),"NO",""))</f>
        <v/>
      </c>
      <c r="Q406" t="str">
        <v/>
      </c>
      <c r="R406" t="str">
        <v/>
      </c>
      <c r="S406" t="str">
        <v/>
      </c>
      <c r="T406" t="str">
        <v>H74120-T7A-003</v>
      </c>
      <c r="U406">
        <v>85</v>
      </c>
      <c r="V406" t="str">
        <v/>
      </c>
      <c r="W406" t="str">
        <v/>
      </c>
      <c r="X406" t="str">
        <v/>
      </c>
      <c r="Y406" t="str">
        <v>H74120-T7A-003</v>
      </c>
      <c r="Z406">
        <v>85</v>
      </c>
      <c r="AA406" t="str">
        <v>high</v>
      </c>
      <c r="AC406" t="str">
        <v>AGREE</v>
      </c>
      <c r="AD406" t="str">
        <f>IF(OR(H406="",Y406=""),"",IF(UPPER(SUBSTITUTE(SUBSTITUTE(SUBSTITUTE(SUBSTITUTE(H406," ",""),"-",""),".",""),"/",""))=UPPER(SUBSTITUTE(SUBSTITUTE(SUBSTITUTE(SUBSTITUTE(Y406," ",""),"-",""),".",""),"/","")),"OK","DIFF"))</f>
        <v/>
      </c>
      <c r="AE406" t="str">
        <f>IF(OR(I406="",Z406=""),"",IF(ABS(I406-Z406)&lt;=0.01,"OK","DIFF"))</f>
        <v/>
      </c>
    </row>
    <row r="407">
      <c r="A407" t="str">
        <v>B44</v>
      </c>
      <c r="B407" t="str">
        <v>Targeted</v>
      </c>
      <c r="C407">
        <v>4</v>
      </c>
      <c r="D407" t="str">
        <v>PDF</v>
      </c>
      <c r="E407" t="str">
        <v>BONNET INSULATOR</v>
      </c>
      <c r="F407">
        <v>1</v>
      </c>
      <c r="G407">
        <v>125</v>
      </c>
      <c r="H407" t="str">
        <v/>
      </c>
      <c r="I407" t="str">
        <v/>
      </c>
      <c r="J407" t="str">
        <v/>
      </c>
      <c r="K407" t="str">
        <v/>
      </c>
      <c r="L407" t="str">
        <v/>
      </c>
      <c r="M407" t="str">
        <v/>
      </c>
      <c r="N407" t="str">
        <f>IF(H407="","",IF(UPPER(SUBSTITUTE(SUBSTITUTE(SUBSTITUTE(SUBSTITUTE(H407," ",""),"-",""),".",""),"/",""))=UPPER(SUBSTITUTE(SUBSTITUTE(SUBSTITUTE(SUBSTITUTE(T407," ",""),"-",""),".",""),"/","")),"OK","DIFF"))</f>
        <v/>
      </c>
      <c r="O407" t="str">
        <f>IF(I407="","",IF(ABS(I407-U407)&lt;=0.01,"OK","DIFF"))</f>
        <v/>
      </c>
      <c r="P407" t="str">
        <f>IF(OR(N407="DIFF",O407="DIFF"),"YES",IF(AND(N407="OK",O407="OK"),"NO",""))</f>
        <v/>
      </c>
      <c r="Q407" t="str">
        <v/>
      </c>
      <c r="R407" t="str">
        <v/>
      </c>
      <c r="S407" t="str">
        <v/>
      </c>
      <c r="T407" t="str">
        <v>H74141-T7Y-T00</v>
      </c>
      <c r="U407">
        <v>125</v>
      </c>
      <c r="V407" t="str">
        <v/>
      </c>
      <c r="W407" t="str">
        <v/>
      </c>
      <c r="X407" t="str">
        <v/>
      </c>
      <c r="Y407" t="str">
        <v>H74141-T7Y-T00</v>
      </c>
      <c r="Z407">
        <v>125</v>
      </c>
      <c r="AA407" t="str">
        <v>medium</v>
      </c>
      <c r="AB407" t="str">
        <v>Page 1 is scanned at a slant and rows are offset; 'T7Y' segment slightly uncertain</v>
      </c>
      <c r="AC407" t="str">
        <v>AGREE</v>
      </c>
      <c r="AD407" t="str">
        <f>IF(OR(H407="",Y407=""),"",IF(UPPER(SUBSTITUTE(SUBSTITUTE(SUBSTITUTE(SUBSTITUTE(H407," ",""),"-",""),".",""),"/",""))=UPPER(SUBSTITUTE(SUBSTITUTE(SUBSTITUTE(SUBSTITUTE(Y407," ",""),"-",""),".",""),"/","")),"OK","DIFF"))</f>
        <v/>
      </c>
      <c r="AE407" t="str">
        <f>IF(OR(I407="",Z407=""),"",IF(ABS(I407-Z407)&lt;=0.01,"OK","DIFF"))</f>
        <v/>
      </c>
    </row>
    <row r="408">
      <c r="A408" t="str">
        <v>B44</v>
      </c>
      <c r="B408" t="str">
        <v>Targeted</v>
      </c>
      <c r="C408">
        <v>5</v>
      </c>
      <c r="D408" t="str">
        <v>PDF</v>
      </c>
      <c r="E408" t="str">
        <v>BONNET RUBBER</v>
      </c>
      <c r="F408">
        <v>1</v>
      </c>
      <c r="G408">
        <v>30</v>
      </c>
      <c r="H408" t="str">
        <v/>
      </c>
      <c r="I408" t="str">
        <v/>
      </c>
      <c r="J408" t="str">
        <v/>
      </c>
      <c r="K408" t="str">
        <v/>
      </c>
      <c r="L408" t="str">
        <v/>
      </c>
      <c r="M408" t="str">
        <v/>
      </c>
      <c r="N408" t="str">
        <f>IF(H408="","",IF(UPPER(SUBSTITUTE(SUBSTITUTE(SUBSTITUTE(SUBSTITUTE(H408," ",""),"-",""),".",""),"/",""))=UPPER(SUBSTITUTE(SUBSTITUTE(SUBSTITUTE(SUBSTITUTE(T408," ",""),"-",""),".",""),"/","")),"OK","DIFF"))</f>
        <v/>
      </c>
      <c r="O408" t="str">
        <f>IF(I408="","",IF(ABS(I408-U408)&lt;=0.01,"OK","DIFF"))</f>
        <v/>
      </c>
      <c r="P408" t="str">
        <f>IF(OR(N408="DIFF",O408="DIFF"),"YES",IF(AND(N408="OK",O408="OK"),"NO",""))</f>
        <v/>
      </c>
      <c r="Q408" t="str">
        <v/>
      </c>
      <c r="R408" t="str">
        <v/>
      </c>
      <c r="S408" t="str">
        <v/>
      </c>
      <c r="T408" t="str">
        <v>H74146-T7A-900</v>
      </c>
      <c r="U408">
        <v>30</v>
      </c>
      <c r="V408" t="str">
        <v/>
      </c>
      <c r="W408" t="str">
        <v/>
      </c>
      <c r="X408" t="str">
        <v/>
      </c>
      <c r="Y408" t="str">
        <v>H74146-T7A-900</v>
      </c>
      <c r="Z408">
        <v>30</v>
      </c>
      <c r="AA408" t="str">
        <v>medium</v>
      </c>
      <c r="AB408" t="str">
        <v>Page 1 rows are skewed; the 125.00 amount printed beside this row belongs to the row above. Matched by row order.</v>
      </c>
      <c r="AC408" t="str">
        <v>AGREE</v>
      </c>
      <c r="AD408" t="str">
        <f>IF(OR(H408="",Y408=""),"",IF(UPPER(SUBSTITUTE(SUBSTITUTE(SUBSTITUTE(SUBSTITUTE(H408," ",""),"-",""),".",""),"/",""))=UPPER(SUBSTITUTE(SUBSTITUTE(SUBSTITUTE(SUBSTITUTE(Y408," ",""),"-",""),".",""),"/","")),"OK","DIFF"))</f>
        <v/>
      </c>
      <c r="AE408" t="str">
        <f>IF(OR(I408="",Z408=""),"",IF(ABS(I408-Z408)&lt;=0.01,"OK","DIFF"))</f>
        <v/>
      </c>
    </row>
    <row r="409">
      <c r="A409" t="str">
        <v>B44</v>
      </c>
      <c r="B409" t="str">
        <v>Targeted</v>
      </c>
      <c r="C409">
        <v>6</v>
      </c>
      <c r="D409" t="str">
        <v>PDF</v>
      </c>
      <c r="E409" t="str">
        <v>FR.GRILLE</v>
      </c>
      <c r="F409">
        <v>1</v>
      </c>
      <c r="G409">
        <v>255</v>
      </c>
      <c r="H409" t="str">
        <v/>
      </c>
      <c r="I409" t="str">
        <v/>
      </c>
      <c r="J409" t="str">
        <v/>
      </c>
      <c r="K409" t="str">
        <v/>
      </c>
      <c r="L409" t="str">
        <v/>
      </c>
      <c r="M409" t="str">
        <v/>
      </c>
      <c r="N409" t="str">
        <f>IF(H409="","",IF(UPPER(SUBSTITUTE(SUBSTITUTE(SUBSTITUTE(SUBSTITUTE(H409," ",""),"-",""),".",""),"/",""))=UPPER(SUBSTITUTE(SUBSTITUTE(SUBSTITUTE(SUBSTITUTE(T409," ",""),"-",""),".",""),"/","")),"OK","DIFF"))</f>
        <v/>
      </c>
      <c r="O409" t="str">
        <f>IF(I409="","",IF(ABS(I409-U409)&lt;=0.01,"OK","DIFF"))</f>
        <v/>
      </c>
      <c r="P409" t="str">
        <f>IF(OR(N409="DIFF",O409="DIFF"),"YES",IF(AND(N409="OK",O409="OK"),"NO",""))</f>
        <v/>
      </c>
      <c r="Q409" t="str">
        <v/>
      </c>
      <c r="R409" t="str">
        <v/>
      </c>
      <c r="S409" t="str">
        <v/>
      </c>
      <c r="T409" t="str">
        <v>H71121-T7A-J01</v>
      </c>
      <c r="U409">
        <v>255</v>
      </c>
      <c r="V409" t="str">
        <v/>
      </c>
      <c r="W409" t="str">
        <v/>
      </c>
      <c r="X409" t="str">
        <v/>
      </c>
      <c r="Y409" t="str">
        <v>H71121-T7A-J01</v>
      </c>
      <c r="Z409">
        <v>255</v>
      </c>
      <c r="AA409" t="str">
        <v>high</v>
      </c>
      <c r="AB409" t="str">
        <v>Row alignment on page 1 is skewed; matched by row order</v>
      </c>
      <c r="AC409" t="str">
        <v>AGREE</v>
      </c>
      <c r="AD409" t="str">
        <f>IF(OR(H409="",Y409=""),"",IF(UPPER(SUBSTITUTE(SUBSTITUTE(SUBSTITUTE(SUBSTITUTE(H409," ",""),"-",""),".",""),"/",""))=UPPER(SUBSTITUTE(SUBSTITUTE(SUBSTITUTE(SUBSTITUTE(Y409," ",""),"-",""),".",""),"/","")),"OK","DIFF"))</f>
        <v/>
      </c>
      <c r="AE409" t="str">
        <f>IF(OR(I409="",Z409=""),"",IF(ABS(I409-Z409)&lt;=0.01,"OK","DIFF"))</f>
        <v/>
      </c>
    </row>
    <row r="410">
      <c r="A410" t="str">
        <v>B44</v>
      </c>
      <c r="B410" t="str">
        <v>Targeted</v>
      </c>
      <c r="C410">
        <v>7</v>
      </c>
      <c r="D410" t="str">
        <v>PDF</v>
      </c>
      <c r="E410" t="str">
        <v>FR.GRILLE OUTER GARN.</v>
      </c>
      <c r="F410">
        <v>1</v>
      </c>
      <c r="G410">
        <v>320</v>
      </c>
      <c r="H410" t="str">
        <v/>
      </c>
      <c r="I410" t="str">
        <v/>
      </c>
      <c r="J410" t="str">
        <v/>
      </c>
      <c r="K410" t="str">
        <v/>
      </c>
      <c r="L410" t="str">
        <v/>
      </c>
      <c r="M410" t="str">
        <v/>
      </c>
      <c r="N410" t="str">
        <f>IF(H410="","",IF(UPPER(SUBSTITUTE(SUBSTITUTE(SUBSTITUTE(SUBSTITUTE(H410," ",""),"-",""),".",""),"/",""))=UPPER(SUBSTITUTE(SUBSTITUTE(SUBSTITUTE(SUBSTITUTE(T410," ",""),"-",""),".",""),"/","")),"OK","DIFF"))</f>
        <v/>
      </c>
      <c r="O410" t="str">
        <f>IF(I410="","",IF(ABS(I410-U410)&lt;=0.01,"OK","DIFF"))</f>
        <v/>
      </c>
      <c r="P410" t="str">
        <f>IF(OR(N410="DIFF",O410="DIFF"),"YES",IF(AND(N410="OK",O410="OK"),"NO",""))</f>
        <v/>
      </c>
      <c r="Q410" t="str">
        <v/>
      </c>
      <c r="R410" t="str">
        <v/>
      </c>
      <c r="S410" t="str">
        <v/>
      </c>
      <c r="T410" t="str">
        <v>H71122-T7A-J11</v>
      </c>
      <c r="U410">
        <v>320</v>
      </c>
      <c r="V410" t="str">
        <v/>
      </c>
      <c r="W410" t="str">
        <v/>
      </c>
      <c r="X410" t="str">
        <v/>
      </c>
      <c r="Y410" t="str">
        <v>H71122-T7A-J11</v>
      </c>
      <c r="Z410">
        <v>320</v>
      </c>
      <c r="AA410" t="str">
        <v>high</v>
      </c>
      <c r="AC410" t="str">
        <v>AGREE</v>
      </c>
      <c r="AD410" t="str">
        <f>IF(OR(H410="",Y410=""),"",IF(UPPER(SUBSTITUTE(SUBSTITUTE(SUBSTITUTE(SUBSTITUTE(H410," ",""),"-",""),".",""),"/",""))=UPPER(SUBSTITUTE(SUBSTITUTE(SUBSTITUTE(SUBSTITUTE(Y410," ",""),"-",""),".",""),"/","")),"OK","DIFF"))</f>
        <v/>
      </c>
      <c r="AE410" t="str">
        <f>IF(OR(I410="",Z410=""),"",IF(ABS(I410-Z410)&lt;=0.01,"OK","DIFF"))</f>
        <v/>
      </c>
    </row>
    <row r="411">
      <c r="A411" t="str">
        <v>B44</v>
      </c>
      <c r="B411" t="str">
        <v>Targeted</v>
      </c>
      <c r="C411">
        <v>8</v>
      </c>
      <c r="D411" t="str">
        <v>PDF</v>
      </c>
      <c r="E411" t="str">
        <v>FR.H EMBLEM</v>
      </c>
      <c r="F411">
        <v>1</v>
      </c>
      <c r="G411">
        <v>30</v>
      </c>
      <c r="H411" t="str">
        <v/>
      </c>
      <c r="I411" t="str">
        <v/>
      </c>
      <c r="J411" t="str">
        <v/>
      </c>
      <c r="K411" t="str">
        <v/>
      </c>
      <c r="L411" t="str">
        <v/>
      </c>
      <c r="M411" t="str">
        <v/>
      </c>
      <c r="N411" t="str">
        <f>IF(H411="","",IF(UPPER(SUBSTITUTE(SUBSTITUTE(SUBSTITUTE(SUBSTITUTE(H411," ",""),"-",""),".",""),"/",""))=UPPER(SUBSTITUTE(SUBSTITUTE(SUBSTITUTE(SUBSTITUTE(T411," ",""),"-",""),".",""),"/","")),"OK","DIFF"))</f>
        <v/>
      </c>
      <c r="O411" t="str">
        <f>IF(I411="","",IF(ABS(I411-U411)&lt;=0.01,"OK","DIFF"))</f>
        <v/>
      </c>
      <c r="P411" t="str">
        <f>IF(OR(N411="DIFF",O411="DIFF"),"YES",IF(AND(N411="OK",O411="OK"),"NO",""))</f>
        <v/>
      </c>
      <c r="Q411" t="str">
        <v/>
      </c>
      <c r="R411" t="str">
        <v/>
      </c>
      <c r="S411" t="str">
        <v/>
      </c>
      <c r="T411" t="str">
        <v>H75700-T5A-000</v>
      </c>
      <c r="U411">
        <v>30</v>
      </c>
      <c r="V411" t="str">
        <v/>
      </c>
      <c r="W411" t="str">
        <v/>
      </c>
      <c r="X411" t="str">
        <v/>
      </c>
      <c r="Y411" t="str">
        <v>H75700-T5A-000</v>
      </c>
      <c r="Z411">
        <v>30</v>
      </c>
      <c r="AA411" t="str">
        <v>high</v>
      </c>
      <c r="AC411" t="str">
        <v>AGREE</v>
      </c>
      <c r="AD411" t="str">
        <f>IF(OR(H411="",Y411=""),"",IF(UPPER(SUBSTITUTE(SUBSTITUTE(SUBSTITUTE(SUBSTITUTE(H411," ",""),"-",""),".",""),"/",""))=UPPER(SUBSTITUTE(SUBSTITUTE(SUBSTITUTE(SUBSTITUTE(Y411," ",""),"-",""),".",""),"/","")),"OK","DIFF"))</f>
        <v/>
      </c>
      <c r="AE411" t="str">
        <f>IF(OR(I411="",Z411=""),"",IF(ABS(I411-Z411)&lt;=0.01,"OK","DIFF"))</f>
        <v/>
      </c>
    </row>
    <row r="412">
      <c r="A412" t="str">
        <v>B44</v>
      </c>
      <c r="B412" t="str">
        <v>Targeted</v>
      </c>
      <c r="C412">
        <v>9</v>
      </c>
      <c r="D412" t="str">
        <v>PDF</v>
      </c>
      <c r="E412" t="str">
        <v>FRONT BUMPER</v>
      </c>
      <c r="F412">
        <v>1</v>
      </c>
      <c r="G412">
        <v>350</v>
      </c>
      <c r="H412" t="str">
        <v/>
      </c>
      <c r="I412" t="str">
        <v/>
      </c>
      <c r="J412" t="str">
        <v/>
      </c>
      <c r="K412" t="str">
        <v/>
      </c>
      <c r="L412" t="str">
        <v/>
      </c>
      <c r="M412" t="str">
        <v/>
      </c>
      <c r="N412" t="str">
        <f>IF(H412="","",IF(UPPER(SUBSTITUTE(SUBSTITUTE(SUBSTITUTE(SUBSTITUTE(H412," ",""),"-",""),".",""),"/",""))=UPPER(SUBSTITUTE(SUBSTITUTE(SUBSTITUTE(SUBSTITUTE(T412," ",""),"-",""),".",""),"/","")),"OK","DIFF"))</f>
        <v/>
      </c>
      <c r="O412" t="str">
        <f>IF(I412="","",IF(ABS(I412-U412)&lt;=0.01,"OK","DIFF"))</f>
        <v/>
      </c>
      <c r="P412" t="str">
        <f>IF(OR(N412="DIFF",O412="DIFF"),"YES",IF(AND(N412="OK",O412="OK"),"NO",""))</f>
        <v/>
      </c>
      <c r="Q412" t="str">
        <v/>
      </c>
      <c r="R412" t="str">
        <v/>
      </c>
      <c r="S412" t="str">
        <v>yes</v>
      </c>
      <c r="T412" t="str">
        <v>H71101-T8N-T10ZZ</v>
      </c>
      <c r="U412">
        <v>350</v>
      </c>
      <c r="V412" t="str">
        <v/>
      </c>
      <c r="W412" t="str">
        <v/>
      </c>
      <c r="X412" t="str">
        <v/>
      </c>
      <c r="Y412" t="str">
        <v>H71101-T8N-T10ZZ</v>
      </c>
      <c r="Z412">
        <v>350</v>
      </c>
      <c r="AA412" t="str">
        <v>high</v>
      </c>
      <c r="AC412" t="str">
        <v>AGREE</v>
      </c>
      <c r="AD412" t="str">
        <f>IF(OR(H412="",Y412=""),"",IF(UPPER(SUBSTITUTE(SUBSTITUTE(SUBSTITUTE(SUBSTITUTE(H412," ",""),"-",""),".",""),"/",""))=UPPER(SUBSTITUTE(SUBSTITUTE(SUBSTITUTE(SUBSTITUTE(Y412," ",""),"-",""),".",""),"/","")),"OK","DIFF"))</f>
        <v/>
      </c>
      <c r="AE412" t="str">
        <f>IF(OR(I412="",Z412=""),"",IF(ABS(I412-Z412)&lt;=0.01,"OK","DIFF"))</f>
        <v/>
      </c>
    </row>
    <row r="413">
      <c r="A413" t="str">
        <v>B44</v>
      </c>
      <c r="B413" t="str">
        <v>Targeted</v>
      </c>
      <c r="C413">
        <v>10</v>
      </c>
      <c r="D413" t="str">
        <v>PDF</v>
      </c>
      <c r="E413" t="str">
        <v>FRONT BUMPER SPOILER</v>
      </c>
      <c r="F413">
        <v>1</v>
      </c>
      <c r="G413">
        <v>295</v>
      </c>
      <c r="H413" t="str">
        <v/>
      </c>
      <c r="I413" t="str">
        <v/>
      </c>
      <c r="J413" t="str">
        <v/>
      </c>
      <c r="K413" t="str">
        <v/>
      </c>
      <c r="L413" t="str">
        <v/>
      </c>
      <c r="M413" t="str">
        <v/>
      </c>
      <c r="N413" t="str">
        <f>IF(H413="","",IF(UPPER(SUBSTITUTE(SUBSTITUTE(SUBSTITUTE(SUBSTITUTE(H413," ",""),"-",""),".",""),"/",""))=UPPER(SUBSTITUTE(SUBSTITUTE(SUBSTITUTE(SUBSTITUTE(T413," ",""),"-",""),".",""),"/","")),"OK","DIFF"))</f>
        <v/>
      </c>
      <c r="O413" t="str">
        <f>IF(I413="","",IF(ABS(I413-U413)&lt;=0.01,"OK","DIFF"))</f>
        <v/>
      </c>
      <c r="P413" t="str">
        <f>IF(OR(N413="DIFF",O413="DIFF"),"YES",IF(AND(N413="OK",O413="OK"),"NO",""))</f>
        <v/>
      </c>
      <c r="Q413" t="str">
        <v/>
      </c>
      <c r="R413" t="str">
        <v/>
      </c>
      <c r="S413" t="str">
        <v/>
      </c>
      <c r="T413" t="str">
        <v>H71102-T7A-J20</v>
      </c>
      <c r="U413">
        <v>295</v>
      </c>
      <c r="V413" t="str">
        <v/>
      </c>
      <c r="W413" t="str">
        <v/>
      </c>
      <c r="X413" t="str">
        <v/>
      </c>
      <c r="Y413" t="str">
        <v>H71102-T7A-J20</v>
      </c>
      <c r="Z413">
        <v>295</v>
      </c>
      <c r="AA413" t="str">
        <v>high</v>
      </c>
      <c r="AC413" t="str">
        <v>AGREE</v>
      </c>
      <c r="AD413" t="str">
        <f>IF(OR(H413="",Y413=""),"",IF(UPPER(SUBSTITUTE(SUBSTITUTE(SUBSTITUTE(SUBSTITUTE(H413," ",""),"-",""),".",""),"/",""))=UPPER(SUBSTITUTE(SUBSTITUTE(SUBSTITUTE(SUBSTITUTE(Y413," ",""),"-",""),".",""),"/","")),"OK","DIFF"))</f>
        <v/>
      </c>
      <c r="AE413" t="str">
        <f>IF(OR(I413="",Z413=""),"",IF(ABS(I413-Z413)&lt;=0.01,"OK","DIFF"))</f>
        <v/>
      </c>
    </row>
    <row r="414">
      <c r="A414" t="str">
        <v>B44</v>
      </c>
      <c r="B414" t="str">
        <v>Targeted</v>
      </c>
      <c r="C414">
        <v>11</v>
      </c>
      <c r="D414" t="str">
        <v>PDF</v>
      </c>
      <c r="E414" t="str">
        <v>FRT.BPR REINFORCEMENT(000ZZ)</v>
      </c>
      <c r="F414">
        <v>1</v>
      </c>
      <c r="G414">
        <v>255</v>
      </c>
      <c r="H414" t="str">
        <v/>
      </c>
      <c r="I414" t="str">
        <v/>
      </c>
      <c r="J414" t="str">
        <v/>
      </c>
      <c r="K414" t="str">
        <v/>
      </c>
      <c r="L414" t="str">
        <v/>
      </c>
      <c r="M414" t="str">
        <v/>
      </c>
      <c r="N414" t="str">
        <f>IF(H414="","",IF(UPPER(SUBSTITUTE(SUBSTITUTE(SUBSTITUTE(SUBSTITUTE(H414," ",""),"-",""),".",""),"/",""))=UPPER(SUBSTITUTE(SUBSTITUTE(SUBSTITUTE(SUBSTITUTE(T414," ",""),"-",""),".",""),"/","")),"OK","DIFF"))</f>
        <v/>
      </c>
      <c r="O414" t="str">
        <f>IF(I414="","",IF(ABS(I414-U414)&lt;=0.01,"OK","DIFF"))</f>
        <v/>
      </c>
      <c r="P414" t="str">
        <f>IF(OR(N414="DIFF",O414="DIFF"),"YES",IF(AND(N414="OK",O414="OK"),"NO",""))</f>
        <v/>
      </c>
      <c r="Q414" t="str">
        <v/>
      </c>
      <c r="R414" t="str">
        <v/>
      </c>
      <c r="S414" t="str">
        <v/>
      </c>
      <c r="T414" t="str">
        <v>H71130-T7A-J00ZZ</v>
      </c>
      <c r="U414">
        <v>255</v>
      </c>
      <c r="V414" t="str">
        <v/>
      </c>
      <c r="W414" t="str">
        <v/>
      </c>
      <c r="X414" t="str">
        <v/>
      </c>
      <c r="Y414" t="str">
        <v>H71130-T7A-J00ZZ</v>
      </c>
      <c r="Z414">
        <v>255</v>
      </c>
      <c r="AA414" t="str">
        <v>high</v>
      </c>
      <c r="AC414" t="str">
        <v>AGREE</v>
      </c>
      <c r="AD414" t="str">
        <f>IF(OR(H414="",Y414=""),"",IF(UPPER(SUBSTITUTE(SUBSTITUTE(SUBSTITUTE(SUBSTITUTE(H414," ",""),"-",""),".",""),"/",""))=UPPER(SUBSTITUTE(SUBSTITUTE(SUBSTITUTE(SUBSTITUTE(Y414," ",""),"-",""),".",""),"/","")),"OK","DIFF"))</f>
        <v/>
      </c>
      <c r="AE414" t="str">
        <f>IF(OR(I414="",Z414=""),"",IF(ABS(I414-Z414)&lt;=0.01,"OK","DIFF"))</f>
        <v/>
      </c>
    </row>
    <row r="415">
      <c r="A415" t="str">
        <v>B44</v>
      </c>
      <c r="B415" t="str">
        <v>Targeted</v>
      </c>
      <c r="C415">
        <v>12</v>
      </c>
      <c r="D415" t="str">
        <v>PDF</v>
      </c>
      <c r="E415" t="str">
        <v>FR.TOW COVER</v>
      </c>
      <c r="F415">
        <v>1</v>
      </c>
      <c r="G415">
        <v>25</v>
      </c>
      <c r="H415" t="str">
        <v/>
      </c>
      <c r="I415" t="str">
        <v/>
      </c>
      <c r="J415" t="str">
        <v/>
      </c>
      <c r="K415" t="str">
        <v/>
      </c>
      <c r="L415" t="str">
        <v/>
      </c>
      <c r="M415" t="str">
        <v/>
      </c>
      <c r="N415" t="str">
        <f>IF(H415="","",IF(UPPER(SUBSTITUTE(SUBSTITUTE(SUBSTITUTE(SUBSTITUTE(H415," ",""),"-",""),".",""),"/",""))=UPPER(SUBSTITUTE(SUBSTITUTE(SUBSTITUTE(SUBSTITUTE(T415," ",""),"-",""),".",""),"/","")),"OK","DIFF"))</f>
        <v/>
      </c>
      <c r="O415" t="str">
        <f>IF(I415="","",IF(ABS(I415-U415)&lt;=0.01,"OK","DIFF"))</f>
        <v/>
      </c>
      <c r="P415" t="str">
        <f>IF(OR(N415="DIFF",O415="DIFF"),"YES",IF(AND(N415="OK",O415="OK"),"NO",""))</f>
        <v/>
      </c>
      <c r="Q415" t="str">
        <v/>
      </c>
      <c r="R415" t="str">
        <v/>
      </c>
      <c r="S415" t="str">
        <v/>
      </c>
      <c r="T415" t="str">
        <v>H71104-T7A-J00ZE</v>
      </c>
      <c r="U415">
        <v>25</v>
      </c>
      <c r="V415" t="str">
        <v/>
      </c>
      <c r="W415" t="str">
        <v/>
      </c>
      <c r="X415" t="str">
        <v/>
      </c>
      <c r="Y415" t="str">
        <v>H71104-T7A-J00ZE</v>
      </c>
      <c r="Z415">
        <v>25</v>
      </c>
      <c r="AA415" t="str">
        <v>medium</v>
      </c>
      <c r="AB415" t="str">
        <v>Part number print is faded/blurred; last character 'E' uncertain</v>
      </c>
      <c r="AC415" t="str">
        <v>AGREE</v>
      </c>
      <c r="AD415" t="str">
        <f>IF(OR(H415="",Y415=""),"",IF(UPPER(SUBSTITUTE(SUBSTITUTE(SUBSTITUTE(SUBSTITUTE(H415," ",""),"-",""),".",""),"/",""))=UPPER(SUBSTITUTE(SUBSTITUTE(SUBSTITUTE(SUBSTITUTE(Y415," ",""),"-",""),".",""),"/","")),"OK","DIFF"))</f>
        <v/>
      </c>
      <c r="AE415" t="str">
        <f>IF(OR(I415="",Z415=""),"",IF(ABS(I415-Z415)&lt;=0.01,"OK","DIFF"))</f>
        <v/>
      </c>
    </row>
    <row r="416">
      <c r="A416" t="str">
        <v>B44</v>
      </c>
      <c r="B416" t="str">
        <v>Targeted</v>
      </c>
      <c r="C416">
        <v>13</v>
      </c>
      <c r="D416" t="str">
        <v>PDF</v>
      </c>
      <c r="E416" t="str">
        <v>FR.FOG LAMP GARNISH RH</v>
      </c>
      <c r="F416">
        <v>1</v>
      </c>
      <c r="G416">
        <v>38</v>
      </c>
      <c r="H416" t="str">
        <v/>
      </c>
      <c r="I416" t="str">
        <v/>
      </c>
      <c r="J416" t="str">
        <v/>
      </c>
      <c r="K416" t="str">
        <v/>
      </c>
      <c r="L416" t="str">
        <v/>
      </c>
      <c r="M416" t="str">
        <v/>
      </c>
      <c r="N416" t="str">
        <f>IF(H416="","",IF(UPPER(SUBSTITUTE(SUBSTITUTE(SUBSTITUTE(SUBSTITUTE(H416," ",""),"-",""),".",""),"/",""))=UPPER(SUBSTITUTE(SUBSTITUTE(SUBSTITUTE(SUBSTITUTE(T416," ",""),"-",""),".",""),"/","")),"OK","DIFF"))</f>
        <v/>
      </c>
      <c r="O416" t="str">
        <f>IF(I416="","",IF(ABS(I416-U416)&lt;=0.01,"OK","DIFF"))</f>
        <v/>
      </c>
      <c r="P416" t="str">
        <f>IF(OR(N416="DIFF",O416="DIFF"),"YES",IF(AND(N416="OK",O416="OK"),"NO",""))</f>
        <v/>
      </c>
      <c r="Q416" t="str">
        <v/>
      </c>
      <c r="R416" t="str">
        <v/>
      </c>
      <c r="S416" t="str">
        <v/>
      </c>
      <c r="T416" t="str">
        <v>H71105-T7A-J10</v>
      </c>
      <c r="U416">
        <v>38</v>
      </c>
      <c r="V416" t="str">
        <v/>
      </c>
      <c r="W416" t="str">
        <v/>
      </c>
      <c r="X416" t="str">
        <v/>
      </c>
      <c r="Y416" t="str">
        <v>H71105-T7A-J10</v>
      </c>
      <c r="Z416">
        <v>38</v>
      </c>
      <c r="AA416" t="str">
        <v>medium</v>
      </c>
      <c r="AB416" t="str">
        <v>Part number print is faded</v>
      </c>
      <c r="AC416" t="str">
        <v>AGREE</v>
      </c>
      <c r="AD416" t="str">
        <f>IF(OR(H416="",Y416=""),"",IF(UPPER(SUBSTITUTE(SUBSTITUTE(SUBSTITUTE(SUBSTITUTE(H416," ",""),"-",""),".",""),"/",""))=UPPER(SUBSTITUTE(SUBSTITUTE(SUBSTITUTE(SUBSTITUTE(Y416," ",""),"-",""),".",""),"/","")),"OK","DIFF"))</f>
        <v/>
      </c>
      <c r="AE416" t="str">
        <f>IF(OR(I416="",Z416=""),"",IF(ABS(I416-Z416)&lt;=0.01,"OK","DIFF"))</f>
        <v/>
      </c>
    </row>
    <row r="417">
      <c r="A417" t="str">
        <v>B44</v>
      </c>
      <c r="B417" t="str">
        <v>Targeted</v>
      </c>
      <c r="C417">
        <v>14</v>
      </c>
      <c r="D417" t="str">
        <v>PDF</v>
      </c>
      <c r="E417" t="str">
        <v>FR.HEADLAMP ASSY RH</v>
      </c>
      <c r="F417">
        <v>1</v>
      </c>
      <c r="G417">
        <v>1150</v>
      </c>
      <c r="H417" t="str">
        <v/>
      </c>
      <c r="I417" t="str">
        <v/>
      </c>
      <c r="J417" t="str">
        <v/>
      </c>
      <c r="K417" t="str">
        <v/>
      </c>
      <c r="L417" t="str">
        <v/>
      </c>
      <c r="M417" t="str">
        <v/>
      </c>
      <c r="N417" t="str">
        <f>IF(H417="","",IF(UPPER(SUBSTITUTE(SUBSTITUTE(SUBSTITUTE(SUBSTITUTE(H417," ",""),"-",""),".",""),"/",""))=UPPER(SUBSTITUTE(SUBSTITUTE(SUBSTITUTE(SUBSTITUTE(T417," ",""),"-",""),".",""),"/","")),"OK","DIFF"))</f>
        <v/>
      </c>
      <c r="O417" t="str">
        <f>IF(I417="","",IF(ABS(I417-U417)&lt;=0.01,"OK","DIFF"))</f>
        <v/>
      </c>
      <c r="P417" t="str">
        <f>IF(OR(N417="DIFF",O417="DIFF"),"YES",IF(AND(N417="OK",O417="OK"),"NO",""))</f>
        <v/>
      </c>
      <c r="Q417" t="str">
        <v/>
      </c>
      <c r="R417" t="str">
        <v/>
      </c>
      <c r="S417" t="str">
        <v>yes</v>
      </c>
      <c r="T417" t="str">
        <v>H33100-T7A-J51</v>
      </c>
      <c r="U417">
        <v>1150</v>
      </c>
      <c r="V417" t="str">
        <v/>
      </c>
      <c r="W417" t="str">
        <v/>
      </c>
      <c r="X417" t="str">
        <v/>
      </c>
      <c r="Y417" t="str">
        <v>H33100-T7A-J51</v>
      </c>
      <c r="Z417">
        <v>1150</v>
      </c>
      <c r="AA417" t="str">
        <v>high</v>
      </c>
      <c r="AC417" t="str">
        <v>AGREE</v>
      </c>
      <c r="AD417" t="str">
        <f>IF(OR(H417="",Y417=""),"",IF(UPPER(SUBSTITUTE(SUBSTITUTE(SUBSTITUTE(SUBSTITUTE(H417," ",""),"-",""),".",""),"/",""))=UPPER(SUBSTITUTE(SUBSTITUTE(SUBSTITUTE(SUBSTITUTE(Y417," ",""),"-",""),".",""),"/","")),"OK","DIFF"))</f>
        <v/>
      </c>
      <c r="AE417" t="str">
        <f>IF(OR(I417="",Z417=""),"",IF(ABS(I417-Z417)&lt;=0.01,"OK","DIFF"))</f>
        <v/>
      </c>
    </row>
    <row r="418">
      <c r="A418" t="str">
        <v>B44</v>
      </c>
      <c r="B418" t="str">
        <v>Targeted</v>
      </c>
      <c r="C418">
        <v>15</v>
      </c>
      <c r="D418" t="str">
        <v>PDF</v>
      </c>
      <c r="E418" t="str">
        <v>FR.HEADLAMP ASSY LH</v>
      </c>
      <c r="F418">
        <v>1</v>
      </c>
      <c r="G418">
        <v>1150</v>
      </c>
      <c r="H418" t="str">
        <v/>
      </c>
      <c r="I418" t="str">
        <v/>
      </c>
      <c r="J418" t="str">
        <v/>
      </c>
      <c r="K418" t="str">
        <v/>
      </c>
      <c r="L418" t="str">
        <v/>
      </c>
      <c r="M418" t="str">
        <v/>
      </c>
      <c r="N418" t="str">
        <f>IF(H418="","",IF(UPPER(SUBSTITUTE(SUBSTITUTE(SUBSTITUTE(SUBSTITUTE(H418," ",""),"-",""),".",""),"/",""))=UPPER(SUBSTITUTE(SUBSTITUTE(SUBSTITUTE(SUBSTITUTE(T418," ",""),"-",""),".",""),"/","")),"OK","DIFF"))</f>
        <v/>
      </c>
      <c r="O418" t="str">
        <f>IF(I418="","",IF(ABS(I418-U418)&lt;=0.01,"OK","DIFF"))</f>
        <v/>
      </c>
      <c r="P418" t="str">
        <f>IF(OR(N418="DIFF",O418="DIFF"),"YES",IF(AND(N418="OK",O418="OK"),"NO",""))</f>
        <v/>
      </c>
      <c r="Q418" t="str">
        <v/>
      </c>
      <c r="R418" t="str">
        <v/>
      </c>
      <c r="S418" t="str">
        <v>yes</v>
      </c>
      <c r="T418" t="str">
        <v>H33150-T7A-J51</v>
      </c>
      <c r="U418">
        <v>1150</v>
      </c>
      <c r="V418" t="str">
        <v/>
      </c>
      <c r="W418" t="str">
        <v/>
      </c>
      <c r="X418" t="str">
        <v/>
      </c>
      <c r="Y418" t="str">
        <v>H33150-T7A-J51</v>
      </c>
      <c r="Z418">
        <v>1150</v>
      </c>
      <c r="AA418" t="str">
        <v>high</v>
      </c>
      <c r="AC418" t="str">
        <v>AGREE</v>
      </c>
      <c r="AD418" t="str">
        <f>IF(OR(H418="",Y418=""),"",IF(UPPER(SUBSTITUTE(SUBSTITUTE(SUBSTITUTE(SUBSTITUTE(H418," ",""),"-",""),".",""),"/",""))=UPPER(SUBSTITUTE(SUBSTITUTE(SUBSTITUTE(SUBSTITUTE(Y418," ",""),"-",""),".",""),"/","")),"OK","DIFF"))</f>
        <v/>
      </c>
      <c r="AE418" t="str">
        <f>IF(OR(I418="",Z418=""),"",IF(ABS(I418-Z418)&lt;=0.01,"OK","DIFF"))</f>
        <v/>
      </c>
    </row>
    <row r="419">
      <c r="A419" t="str">
        <v>B44</v>
      </c>
      <c r="B419" t="str">
        <v>Targeted</v>
      </c>
      <c r="C419">
        <v>16</v>
      </c>
      <c r="D419" t="str">
        <v>PDF</v>
      </c>
      <c r="E419" t="str">
        <v>FR.BULKHEAD(T7B-Z00ZZ)</v>
      </c>
      <c r="F419">
        <v>1</v>
      </c>
      <c r="G419">
        <v>450</v>
      </c>
      <c r="H419" t="str">
        <v/>
      </c>
      <c r="I419" t="str">
        <v/>
      </c>
      <c r="J419" t="str">
        <v/>
      </c>
      <c r="K419" t="str">
        <v/>
      </c>
      <c r="L419" t="str">
        <v/>
      </c>
      <c r="M419" t="str">
        <v/>
      </c>
      <c r="N419" t="str">
        <f>IF(H419="","",IF(UPPER(SUBSTITUTE(SUBSTITUTE(SUBSTITUTE(SUBSTITUTE(H419," ",""),"-",""),".",""),"/",""))=UPPER(SUBSTITUTE(SUBSTITUTE(SUBSTITUTE(SUBSTITUTE(T419," ",""),"-",""),".",""),"/","")),"OK","DIFF"))</f>
        <v/>
      </c>
      <c r="O419" t="str">
        <f>IF(I419="","",IF(ABS(I419-U419)&lt;=0.01,"OK","DIFF"))</f>
        <v/>
      </c>
      <c r="P419" t="str">
        <f>IF(OR(N419="DIFF",O419="DIFF"),"YES",IF(AND(N419="OK",O419="OK"),"NO",""))</f>
        <v/>
      </c>
      <c r="Q419" t="str">
        <v/>
      </c>
      <c r="R419" t="str">
        <v/>
      </c>
      <c r="S419" t="str">
        <v/>
      </c>
      <c r="T419" t="str">
        <v>H60400-T7A-911ZZ</v>
      </c>
      <c r="U419">
        <v>450</v>
      </c>
      <c r="V419" t="str">
        <v/>
      </c>
      <c r="W419" t="str">
        <v/>
      </c>
      <c r="X419" t="str">
        <v/>
      </c>
      <c r="Y419" t="str">
        <v>H60400-T7A-911ZZ</v>
      </c>
      <c r="Z419">
        <v>450</v>
      </c>
      <c r="AA419" t="str">
        <v>high</v>
      </c>
      <c r="AC419" t="str">
        <v>AGREE</v>
      </c>
      <c r="AD419" t="str">
        <f>IF(OR(H419="",Y419=""),"",IF(UPPER(SUBSTITUTE(SUBSTITUTE(SUBSTITUTE(SUBSTITUTE(H419," ",""),"-",""),".",""),"/",""))=UPPER(SUBSTITUTE(SUBSTITUTE(SUBSTITUTE(SUBSTITUTE(Y419," ",""),"-",""),".",""),"/","")),"OK","DIFF"))</f>
        <v/>
      </c>
      <c r="AE419" t="str">
        <f>IF(OR(I419="",Z419=""),"",IF(ABS(I419-Z419)&lt;=0.01,"OK","DIFF"))</f>
        <v/>
      </c>
    </row>
    <row r="420">
      <c r="A420" t="str">
        <v>B44</v>
      </c>
      <c r="B420" t="str">
        <v>Targeted</v>
      </c>
      <c r="C420">
        <v>17</v>
      </c>
      <c r="D420" t="str">
        <v>PDF</v>
      </c>
      <c r="E420" t="str">
        <v>FR.GRILLE COVER</v>
      </c>
      <c r="F420">
        <v>1</v>
      </c>
      <c r="G420">
        <v>75</v>
      </c>
      <c r="H420" t="str">
        <v/>
      </c>
      <c r="I420" t="str">
        <v/>
      </c>
      <c r="J420" t="str">
        <v/>
      </c>
      <c r="K420" t="str">
        <v/>
      </c>
      <c r="L420" t="str">
        <v/>
      </c>
      <c r="M420" t="str">
        <v/>
      </c>
      <c r="N420" t="str">
        <f>IF(H420="","",IF(UPPER(SUBSTITUTE(SUBSTITUTE(SUBSTITUTE(SUBSTITUTE(H420," ",""),"-",""),".",""),"/",""))=UPPER(SUBSTITUTE(SUBSTITUTE(SUBSTITUTE(SUBSTITUTE(T420," ",""),"-",""),".",""),"/","")),"OK","DIFF"))</f>
        <v/>
      </c>
      <c r="O420" t="str">
        <f>IF(I420="","",IF(ABS(I420-U420)&lt;=0.01,"OK","DIFF"))</f>
        <v/>
      </c>
      <c r="P420" t="str">
        <f>IF(OR(N420="DIFF",O420="DIFF"),"YES",IF(AND(N420="OK",O420="OK"),"NO",""))</f>
        <v/>
      </c>
      <c r="Q420" t="str">
        <v/>
      </c>
      <c r="R420" t="str">
        <v/>
      </c>
      <c r="S420" t="str">
        <v/>
      </c>
      <c r="T420" t="str">
        <v>H71129-T7B-Z00</v>
      </c>
      <c r="U420">
        <v>75</v>
      </c>
      <c r="V420" t="str">
        <v/>
      </c>
      <c r="W420" t="str">
        <v/>
      </c>
      <c r="X420" t="str">
        <v/>
      </c>
      <c r="Y420" t="str">
        <v>H71129-T7B-Z00</v>
      </c>
      <c r="Z420">
        <v>75</v>
      </c>
      <c r="AA420" t="str">
        <v>high</v>
      </c>
      <c r="AC420" t="str">
        <v>AGREE</v>
      </c>
      <c r="AD420" t="str">
        <f>IF(OR(H420="",Y420=""),"",IF(UPPER(SUBSTITUTE(SUBSTITUTE(SUBSTITUTE(SUBSTITUTE(H420," ",""),"-",""),".",""),"/",""))=UPPER(SUBSTITUTE(SUBSTITUTE(SUBSTITUTE(SUBSTITUTE(Y420," ",""),"-",""),".",""),"/","")),"OK","DIFF"))</f>
        <v/>
      </c>
      <c r="AE420" t="str">
        <f>IF(OR(I420="",Z420=""),"",IF(ABS(I420-Z420)&lt;=0.01,"OK","DIFF"))</f>
        <v/>
      </c>
    </row>
    <row r="421">
      <c r="A421" t="str">
        <v>B44</v>
      </c>
      <c r="B421" t="str">
        <v>Targeted</v>
      </c>
      <c r="C421">
        <v>18</v>
      </c>
      <c r="D421" t="str">
        <v>PDF</v>
      </c>
      <c r="E421" t="str">
        <v>ENG.UNDERCOVER CTR.</v>
      </c>
      <c r="F421">
        <v>1</v>
      </c>
      <c r="G421">
        <v>125</v>
      </c>
      <c r="H421" t="str">
        <v/>
      </c>
      <c r="I421" t="str">
        <v/>
      </c>
      <c r="J421" t="str">
        <v/>
      </c>
      <c r="K421" t="str">
        <v/>
      </c>
      <c r="L421" t="str">
        <v/>
      </c>
      <c r="M421" t="str">
        <v/>
      </c>
      <c r="N421" t="str">
        <f>IF(H421="","",IF(UPPER(SUBSTITUTE(SUBSTITUTE(SUBSTITUTE(SUBSTITUTE(H421," ",""),"-",""),".",""),"/",""))=UPPER(SUBSTITUTE(SUBSTITUTE(SUBSTITUTE(SUBSTITUTE(T421," ",""),"-",""),".",""),"/","")),"OK","DIFF"))</f>
        <v/>
      </c>
      <c r="O421" t="str">
        <f>IF(I421="","",IF(ABS(I421-U421)&lt;=0.01,"OK","DIFF"))</f>
        <v/>
      </c>
      <c r="P421" t="str">
        <f>IF(OR(N421="DIFF",O421="DIFF"),"YES",IF(AND(N421="OK",O421="OK"),"NO",""))</f>
        <v/>
      </c>
      <c r="Q421" t="str">
        <v/>
      </c>
      <c r="R421" t="str">
        <v/>
      </c>
      <c r="S421" t="str">
        <v/>
      </c>
      <c r="T421" t="str">
        <v>H74111-T7A-000</v>
      </c>
      <c r="U421">
        <v>125</v>
      </c>
      <c r="V421" t="str">
        <v/>
      </c>
      <c r="W421" t="str">
        <v/>
      </c>
      <c r="X421" t="str">
        <v/>
      </c>
      <c r="Y421" t="str">
        <v>H74111-T7A-000</v>
      </c>
      <c r="Z421">
        <v>125</v>
      </c>
      <c r="AA421" t="str">
        <v>high</v>
      </c>
      <c r="AC421" t="str">
        <v>AGREE</v>
      </c>
      <c r="AD421" t="str">
        <f>IF(OR(H421="",Y421=""),"",IF(UPPER(SUBSTITUTE(SUBSTITUTE(SUBSTITUTE(SUBSTITUTE(H421," ",""),"-",""),".",""),"/",""))=UPPER(SUBSTITUTE(SUBSTITUTE(SUBSTITUTE(SUBSTITUTE(Y421," ",""),"-",""),".",""),"/","")),"OK","DIFF"))</f>
        <v/>
      </c>
      <c r="AE421" t="str">
        <f>IF(OR(I421="",Z421=""),"",IF(ABS(I421-Z421)&lt;=0.01,"OK","DIFF"))</f>
        <v/>
      </c>
    </row>
    <row r="422">
      <c r="A422" t="str">
        <v>B44</v>
      </c>
      <c r="B422" t="str">
        <v>Targeted</v>
      </c>
      <c r="C422">
        <v>19</v>
      </c>
      <c r="D422" t="str">
        <v>PDF</v>
      </c>
      <c r="E422" t="str">
        <v>FR.BPR LOW.SKIRT</v>
      </c>
      <c r="F422">
        <v>1</v>
      </c>
      <c r="G422">
        <v>105</v>
      </c>
      <c r="H422" t="str">
        <v/>
      </c>
      <c r="I422" t="str">
        <v/>
      </c>
      <c r="J422" t="str">
        <v/>
      </c>
      <c r="K422" t="str">
        <v/>
      </c>
      <c r="L422" t="str">
        <v/>
      </c>
      <c r="M422" t="str">
        <v/>
      </c>
      <c r="N422" t="str">
        <f>IF(H422="","",IF(UPPER(SUBSTITUTE(SUBSTITUTE(SUBSTITUTE(SUBSTITUTE(H422," ",""),"-",""),".",""),"/",""))=UPPER(SUBSTITUTE(SUBSTITUTE(SUBSTITUTE(SUBSTITUTE(T422," ",""),"-",""),".",""),"/","")),"OK","DIFF"))</f>
        <v/>
      </c>
      <c r="O422" t="str">
        <f>IF(I422="","",IF(ABS(I422-U422)&lt;=0.01,"OK","DIFF"))</f>
        <v/>
      </c>
      <c r="P422" t="str">
        <f>IF(OR(N422="DIFF",O422="DIFF"),"YES",IF(AND(N422="OK",O422="OK"),"NO",""))</f>
        <v/>
      </c>
      <c r="Q422" t="str">
        <v/>
      </c>
      <c r="R422" t="str">
        <v/>
      </c>
      <c r="S422" t="str">
        <v/>
      </c>
      <c r="T422" t="str">
        <v>H71110-T7A-J00</v>
      </c>
      <c r="U422">
        <v>105</v>
      </c>
      <c r="V422" t="str">
        <v/>
      </c>
      <c r="W422" t="str">
        <v/>
      </c>
      <c r="X422" t="str">
        <v/>
      </c>
      <c r="Y422" t="str">
        <v>H71110-T7A-J00</v>
      </c>
      <c r="Z422">
        <v>105</v>
      </c>
      <c r="AA422" t="str">
        <v>high</v>
      </c>
      <c r="AC422" t="str">
        <v>AGREE</v>
      </c>
      <c r="AD422" t="str">
        <f>IF(OR(H422="",Y422=""),"",IF(UPPER(SUBSTITUTE(SUBSTITUTE(SUBSTITUTE(SUBSTITUTE(H422," ",""),"-",""),".",""),"/",""))=UPPER(SUBSTITUTE(SUBSTITUTE(SUBSTITUTE(SUBSTITUTE(Y422," ",""),"-",""),".",""),"/","")),"OK","DIFF"))</f>
        <v/>
      </c>
      <c r="AE422" t="str">
        <f>IF(OR(I422="",Z422=""),"",IF(ABS(I422-Z422)&lt;=0.01,"OK","DIFF"))</f>
        <v/>
      </c>
    </row>
    <row r="423">
      <c r="A423" t="str">
        <v>B44</v>
      </c>
      <c r="B423" t="str">
        <v>Targeted</v>
      </c>
      <c r="C423">
        <v>20</v>
      </c>
      <c r="D423" t="str">
        <v>PDF</v>
      </c>
      <c r="E423" t="str">
        <v>FR.BUMPER LO.GRILLE</v>
      </c>
      <c r="F423">
        <v>1</v>
      </c>
      <c r="G423">
        <v>145</v>
      </c>
      <c r="H423" t="str">
        <v/>
      </c>
      <c r="I423" t="str">
        <v/>
      </c>
      <c r="J423" t="str">
        <v/>
      </c>
      <c r="K423" t="str">
        <v/>
      </c>
      <c r="L423" t="str">
        <v/>
      </c>
      <c r="M423" t="str">
        <v/>
      </c>
      <c r="N423" t="str">
        <f>IF(H423="","",IF(UPPER(SUBSTITUTE(SUBSTITUTE(SUBSTITUTE(SUBSTITUTE(H423," ",""),"-",""),".",""),"/",""))=UPPER(SUBSTITUTE(SUBSTITUTE(SUBSTITUTE(SUBSTITUTE(T423," ",""),"-",""),".",""),"/","")),"OK","DIFF"))</f>
        <v/>
      </c>
      <c r="O423" t="str">
        <f>IF(I423="","",IF(ABS(I423-U423)&lt;=0.01,"OK","DIFF"))</f>
        <v/>
      </c>
      <c r="P423" t="str">
        <f>IF(OR(N423="DIFF",O423="DIFF"),"YES",IF(AND(N423="OK",O423="OK"),"NO",""))</f>
        <v/>
      </c>
      <c r="Q423" t="str">
        <v/>
      </c>
      <c r="R423" t="str">
        <v/>
      </c>
      <c r="S423" t="str">
        <v/>
      </c>
      <c r="T423" t="str">
        <v>H71103-T7A-J00</v>
      </c>
      <c r="U423">
        <v>145</v>
      </c>
      <c r="V423" t="str">
        <v/>
      </c>
      <c r="W423" t="str">
        <v/>
      </c>
      <c r="X423" t="str">
        <v/>
      </c>
      <c r="Y423" t="str">
        <v>H71103-T7A-J00</v>
      </c>
      <c r="Z423">
        <v>145</v>
      </c>
      <c r="AA423" t="str">
        <v>high</v>
      </c>
      <c r="AB423" t="str">
        <v>Under D/O HDO9007216</v>
      </c>
      <c r="AC423" t="str">
        <v>AGREE</v>
      </c>
      <c r="AD423" t="str">
        <f>IF(OR(H423="",Y423=""),"",IF(UPPER(SUBSTITUTE(SUBSTITUTE(SUBSTITUTE(SUBSTITUTE(H423," ",""),"-",""),".",""),"/",""))=UPPER(SUBSTITUTE(SUBSTITUTE(SUBSTITUTE(SUBSTITUTE(Y423," ",""),"-",""),".",""),"/","")),"OK","DIFF"))</f>
        <v/>
      </c>
      <c r="AE423" t="str">
        <f>IF(OR(I423="",Z423=""),"",IF(ABS(I423-Z423)&lt;=0.01,"OK","DIFF"))</f>
        <v/>
      </c>
    </row>
    <row r="424">
      <c r="A424" t="str">
        <v>B44</v>
      </c>
      <c r="B424" t="str">
        <v>Targeted</v>
      </c>
      <c r="C424">
        <v>21</v>
      </c>
      <c r="D424" t="str">
        <v>PDF</v>
      </c>
      <c r="E424" t="str">
        <v>MODULE KIT RH(T82ZA)</v>
      </c>
      <c r="F424">
        <v>1</v>
      </c>
      <c r="G424">
        <v>980</v>
      </c>
      <c r="H424" t="str">
        <v/>
      </c>
      <c r="I424" t="str">
        <v/>
      </c>
      <c r="J424" t="str">
        <v/>
      </c>
      <c r="K424" t="str">
        <v/>
      </c>
      <c r="L424" t="str">
        <v/>
      </c>
      <c r="M424" t="str">
        <v/>
      </c>
      <c r="N424" t="str">
        <f>IF(H424="","",IF(UPPER(SUBSTITUTE(SUBSTITUTE(SUBSTITUTE(SUBSTITUTE(H424," ",""),"-",""),".",""),"/",""))=UPPER(SUBSTITUTE(SUBSTITUTE(SUBSTITUTE(SUBSTITUTE(T424," ",""),"-",""),".",""),"/","")),"OK","DIFF"))</f>
        <v/>
      </c>
      <c r="O424" t="str">
        <f>IF(I424="","",IF(ABS(I424-U424)&lt;=0.01,"OK","DIFF"))</f>
        <v/>
      </c>
      <c r="P424" t="str">
        <f>IF(OR(N424="DIFF",O424="DIFF"),"YES",IF(AND(N424="OK",O424="OK"),"NO",""))</f>
        <v/>
      </c>
      <c r="Q424" t="str">
        <v/>
      </c>
      <c r="R424" t="str">
        <v/>
      </c>
      <c r="S424" t="str">
        <v/>
      </c>
      <c r="T424" t="str">
        <v>H77810-T9A-T80ZA</v>
      </c>
      <c r="U424">
        <v>980</v>
      </c>
      <c r="V424" t="str">
        <v/>
      </c>
      <c r="W424" t="str">
        <v/>
      </c>
      <c r="X424" t="str">
        <v/>
      </c>
      <c r="Y424" t="str">
        <v>H77810-T9A-T80ZA</v>
      </c>
      <c r="Z424">
        <v>980</v>
      </c>
      <c r="AA424" t="str">
        <v>medium</v>
      </c>
      <c r="AB424" t="str">
        <v>Description says T82ZA but part number appears to read T80ZA; middle segment 'T9A' also slightly uncertain</v>
      </c>
      <c r="AC424" t="str">
        <v>AGREE</v>
      </c>
      <c r="AD424" t="str">
        <f>IF(OR(H424="",Y424=""),"",IF(UPPER(SUBSTITUTE(SUBSTITUTE(SUBSTITUTE(SUBSTITUTE(H424," ",""),"-",""),".",""),"/",""))=UPPER(SUBSTITUTE(SUBSTITUTE(SUBSTITUTE(SUBSTITUTE(Y424," ",""),"-",""),".",""),"/","")),"OK","DIFF"))</f>
        <v/>
      </c>
      <c r="AE424" t="str">
        <f>IF(OR(I424="",Z424=""),"",IF(ABS(I424-Z424)&lt;=0.01,"OK","DIFF"))</f>
        <v/>
      </c>
    </row>
    <row r="425">
      <c r="A425" t="str">
        <v>B44</v>
      </c>
      <c r="B425" t="str">
        <v>Targeted</v>
      </c>
      <c r="C425">
        <v>22</v>
      </c>
      <c r="D425" t="str">
        <v>PDF</v>
      </c>
      <c r="E425" t="str">
        <v>MODULE KIT LH (T5A-J80)</v>
      </c>
      <c r="F425">
        <v>1</v>
      </c>
      <c r="G425">
        <v>1250</v>
      </c>
      <c r="H425" t="str">
        <v/>
      </c>
      <c r="I425" t="str">
        <v/>
      </c>
      <c r="J425" t="str">
        <v/>
      </c>
      <c r="K425" t="str">
        <v/>
      </c>
      <c r="L425" t="str">
        <v/>
      </c>
      <c r="M425" t="str">
        <v/>
      </c>
      <c r="N425" t="str">
        <f>IF(H425="","",IF(UPPER(SUBSTITUTE(SUBSTITUTE(SUBSTITUTE(SUBSTITUTE(H425," ",""),"-",""),".",""),"/",""))=UPPER(SUBSTITUTE(SUBSTITUTE(SUBSTITUTE(SUBSTITUTE(T425," ",""),"-",""),".",""),"/","")),"OK","DIFF"))</f>
        <v/>
      </c>
      <c r="O425" t="str">
        <f>IF(I425="","",IF(ABS(I425-U425)&lt;=0.01,"OK","DIFF"))</f>
        <v/>
      </c>
      <c r="P425" t="str">
        <f>IF(OR(N425="DIFF",O425="DIFF"),"YES",IF(AND(N425="OK",O425="OK"),"NO",""))</f>
        <v/>
      </c>
      <c r="Q425" t="str">
        <v/>
      </c>
      <c r="R425" t="str">
        <v/>
      </c>
      <c r="S425" t="str">
        <v/>
      </c>
      <c r="T425" t="str">
        <v>H77820-T7A-J80</v>
      </c>
      <c r="U425">
        <v>1250</v>
      </c>
      <c r="V425" t="str">
        <v/>
      </c>
      <c r="W425" t="str">
        <v/>
      </c>
      <c r="X425" t="str">
        <v/>
      </c>
      <c r="Y425" t="str">
        <v>H77820-T7A-J80</v>
      </c>
      <c r="Z425">
        <v>1250</v>
      </c>
      <c r="AA425" t="str">
        <v>high</v>
      </c>
      <c r="AC425" t="str">
        <v>AGREE</v>
      </c>
      <c r="AD425" t="str">
        <f>IF(OR(H425="",Y425=""),"",IF(UPPER(SUBSTITUTE(SUBSTITUTE(SUBSTITUTE(SUBSTITUTE(H425," ",""),"-",""),".",""),"/",""))=UPPER(SUBSTITUTE(SUBSTITUTE(SUBSTITUTE(SUBSTITUTE(Y425," ",""),"-",""),".",""),"/","")),"OK","DIFF"))</f>
        <v/>
      </c>
      <c r="AE425" t="str">
        <f>IF(OR(I425="",Z425=""),"",IF(ABS(I425-Z425)&lt;=0.01,"OK","DIFF"))</f>
        <v/>
      </c>
    </row>
    <row r="426">
      <c r="A426" t="str">
        <v>B44</v>
      </c>
      <c r="B426" t="str">
        <v>Targeted</v>
      </c>
      <c r="C426">
        <v>23</v>
      </c>
      <c r="D426" t="str">
        <v>PDF</v>
      </c>
      <c r="E426" t="str">
        <v>FR.SEAT BELT RH(T02ZA)</v>
      </c>
      <c r="F426">
        <v>1</v>
      </c>
      <c r="G426">
        <v>480</v>
      </c>
      <c r="H426" t="str">
        <v/>
      </c>
      <c r="I426" t="str">
        <v/>
      </c>
      <c r="J426" t="str">
        <v/>
      </c>
      <c r="K426" t="str">
        <v/>
      </c>
      <c r="L426" t="str">
        <v/>
      </c>
      <c r="M426" t="str">
        <v/>
      </c>
      <c r="N426" t="str">
        <f>IF(H426="","",IF(UPPER(SUBSTITUTE(SUBSTITUTE(SUBSTITUTE(SUBSTITUTE(H426," ",""),"-",""),".",""),"/",""))=UPPER(SUBSTITUTE(SUBSTITUTE(SUBSTITUTE(SUBSTITUTE(T426," ",""),"-",""),".",""),"/","")),"OK","DIFF"))</f>
        <v/>
      </c>
      <c r="O426" t="str">
        <f>IF(I426="","",IF(ABS(I426-U426)&lt;=0.01,"OK","DIFF"))</f>
        <v/>
      </c>
      <c r="P426" t="str">
        <f>IF(OR(N426="DIFF",O426="DIFF"),"YES",IF(AND(N426="OK",O426="OK"),"NO",""))</f>
        <v/>
      </c>
      <c r="Q426" t="str">
        <v/>
      </c>
      <c r="R426" t="str">
        <v/>
      </c>
      <c r="S426" t="str">
        <v/>
      </c>
      <c r="T426" t="str">
        <v>H81450-T8N-T01ZA</v>
      </c>
      <c r="U426">
        <v>480</v>
      </c>
      <c r="V426" t="str">
        <v/>
      </c>
      <c r="W426" t="str">
        <v/>
      </c>
      <c r="X426" t="str">
        <v/>
      </c>
      <c r="Y426" t="str">
        <v>H81450-T8N-T01ZA</v>
      </c>
      <c r="Z426">
        <v>480</v>
      </c>
      <c r="AA426" t="str">
        <v>high</v>
      </c>
      <c r="AC426" t="str">
        <v>AGREE</v>
      </c>
      <c r="AD426" t="str">
        <f>IF(OR(H426="",Y426=""),"",IF(UPPER(SUBSTITUTE(SUBSTITUTE(SUBSTITUTE(SUBSTITUTE(H426," ",""),"-",""),".",""),"/",""))=UPPER(SUBSTITUTE(SUBSTITUTE(SUBSTITUTE(SUBSTITUTE(Y426," ",""),"-",""),".",""),"/","")),"OK","DIFF"))</f>
        <v/>
      </c>
      <c r="AE426" t="str">
        <f>IF(OR(I426="",Z426=""),"",IF(ABS(I426-Z426)&lt;=0.01,"OK","DIFF"))</f>
        <v/>
      </c>
    </row>
    <row r="427">
      <c r="A427" t="str">
        <v>B44</v>
      </c>
      <c r="B427" t="str">
        <v>Targeted</v>
      </c>
      <c r="C427">
        <v>24</v>
      </c>
      <c r="D427" t="str">
        <v>PDF</v>
      </c>
      <c r="E427" t="str">
        <v>FR.SEAT BELT LH</v>
      </c>
      <c r="F427">
        <v>1</v>
      </c>
      <c r="G427">
        <v>480</v>
      </c>
      <c r="H427" t="str">
        <v/>
      </c>
      <c r="I427" t="str">
        <v/>
      </c>
      <c r="J427" t="str">
        <v/>
      </c>
      <c r="K427" t="str">
        <v/>
      </c>
      <c r="L427" t="str">
        <v/>
      </c>
      <c r="M427" t="str">
        <v/>
      </c>
      <c r="N427" t="str">
        <f>IF(H427="","",IF(UPPER(SUBSTITUTE(SUBSTITUTE(SUBSTITUTE(SUBSTITUTE(H427," ",""),"-",""),".",""),"/",""))=UPPER(SUBSTITUTE(SUBSTITUTE(SUBSTITUTE(SUBSTITUTE(T427," ",""),"-",""),".",""),"/","")),"OK","DIFF"))</f>
        <v/>
      </c>
      <c r="O427" t="str">
        <f>IF(I427="","",IF(ABS(I427-U427)&lt;=0.01,"OK","DIFF"))</f>
        <v/>
      </c>
      <c r="P427" t="str">
        <f>IF(OR(N427="DIFF",O427="DIFF"),"YES",IF(AND(N427="OK",O427="OK"),"NO",""))</f>
        <v/>
      </c>
      <c r="Q427" t="str">
        <v/>
      </c>
      <c r="R427" t="str">
        <v/>
      </c>
      <c r="S427" t="str">
        <v/>
      </c>
      <c r="T427" t="str">
        <v>H81850-T8N-T01ZA</v>
      </c>
      <c r="U427">
        <v>480</v>
      </c>
      <c r="V427" t="str">
        <v/>
      </c>
      <c r="W427" t="str">
        <v/>
      </c>
      <c r="X427" t="str">
        <v/>
      </c>
      <c r="Y427" t="str">
        <v>H81850-T8N-T01ZA</v>
      </c>
      <c r="Z427">
        <v>480</v>
      </c>
      <c r="AA427" t="str">
        <v>high</v>
      </c>
      <c r="AC427" t="str">
        <v>AGREE</v>
      </c>
      <c r="AD427" t="str">
        <f>IF(OR(H427="",Y427=""),"",IF(UPPER(SUBSTITUTE(SUBSTITUTE(SUBSTITUTE(SUBSTITUTE(H427," ",""),"-",""),".",""),"/",""))=UPPER(SUBSTITUTE(SUBSTITUTE(SUBSTITUTE(SUBSTITUTE(Y427," ",""),"-",""),".",""),"/","")),"OK","DIFF"))</f>
        <v/>
      </c>
      <c r="AE427" t="str">
        <f>IF(OR(I427="",Z427=""),"",IF(ABS(I427-Z427)&lt;=0.01,"OK","DIFF"))</f>
        <v/>
      </c>
    </row>
    <row r="428">
      <c r="A428" t="str">
        <v>B44</v>
      </c>
      <c r="B428" t="str">
        <v>Targeted</v>
      </c>
      <c r="C428">
        <v>25</v>
      </c>
      <c r="D428" t="str">
        <v>PDF</v>
      </c>
      <c r="E428" t="str">
        <v>SRS CONTROL UNIT(J82)</v>
      </c>
      <c r="F428">
        <v>1</v>
      </c>
      <c r="G428">
        <v>650</v>
      </c>
      <c r="H428" t="str">
        <v/>
      </c>
      <c r="I428" t="str">
        <v/>
      </c>
      <c r="J428" t="str">
        <v/>
      </c>
      <c r="K428" t="str">
        <v/>
      </c>
      <c r="L428" t="str">
        <v/>
      </c>
      <c r="M428" t="str">
        <v/>
      </c>
      <c r="N428" t="str">
        <f>IF(H428="","",IF(UPPER(SUBSTITUTE(SUBSTITUTE(SUBSTITUTE(SUBSTITUTE(H428," ",""),"-",""),".",""),"/",""))=UPPER(SUBSTITUTE(SUBSTITUTE(SUBSTITUTE(SUBSTITUTE(T428," ",""),"-",""),".",""),"/","")),"OK","DIFF"))</f>
        <v/>
      </c>
      <c r="O428" t="str">
        <f>IF(I428="","",IF(ABS(I428-U428)&lt;=0.01,"OK","DIFF"))</f>
        <v/>
      </c>
      <c r="P428" t="str">
        <f>IF(OR(N428="DIFF",O428="DIFF"),"YES",IF(AND(N428="OK",O428="OK"),"NO",""))</f>
        <v/>
      </c>
      <c r="Q428" t="str">
        <v/>
      </c>
      <c r="R428" t="str">
        <v/>
      </c>
      <c r="S428" t="str">
        <v/>
      </c>
      <c r="T428" t="str">
        <v>H77960-T7A-J81</v>
      </c>
      <c r="U428">
        <v>650</v>
      </c>
      <c r="V428" t="str">
        <v/>
      </c>
      <c r="W428" t="str">
        <v/>
      </c>
      <c r="X428" t="str">
        <v/>
      </c>
      <c r="Y428" t="str">
        <v>H77960-T7A-J81</v>
      </c>
      <c r="Z428">
        <v>650</v>
      </c>
      <c r="AA428" t="str">
        <v>high</v>
      </c>
      <c r="AC428" t="str">
        <v>AGREE</v>
      </c>
      <c r="AD428" t="str">
        <f>IF(OR(H428="",Y428=""),"",IF(UPPER(SUBSTITUTE(SUBSTITUTE(SUBSTITUTE(SUBSTITUTE(H428," ",""),"-",""),".",""),"/",""))=UPPER(SUBSTITUTE(SUBSTITUTE(SUBSTITUTE(SUBSTITUTE(Y428," ",""),"-",""),".",""),"/","")),"OK","DIFF"))</f>
        <v/>
      </c>
      <c r="AE428" t="str">
        <f>IF(OR(I428="",Z428=""),"",IF(ABS(I428-Z428)&lt;=0.01,"OK","DIFF"))</f>
        <v/>
      </c>
    </row>
    <row r="429">
      <c r="A429" t="str">
        <v>B44</v>
      </c>
      <c r="B429" t="str">
        <v>Targeted</v>
      </c>
      <c r="C429">
        <v>26</v>
      </c>
      <c r="D429" t="str">
        <v>PDF</v>
      </c>
      <c r="E429" t="str">
        <v>FR.DASHBOARD</v>
      </c>
      <c r="F429">
        <v>1</v>
      </c>
      <c r="G429">
        <v>680</v>
      </c>
      <c r="H429" t="str">
        <v/>
      </c>
      <c r="I429" t="str">
        <v/>
      </c>
      <c r="J429" t="str">
        <v/>
      </c>
      <c r="K429" t="str">
        <v/>
      </c>
      <c r="L429" t="str">
        <v/>
      </c>
      <c r="M429" t="str">
        <v/>
      </c>
      <c r="N429" t="str">
        <f>IF(H429="","",IF(UPPER(SUBSTITUTE(SUBSTITUTE(SUBSTITUTE(SUBSTITUTE(H429," ",""),"-",""),".",""),"/",""))=UPPER(SUBSTITUTE(SUBSTITUTE(SUBSTITUTE(SUBSTITUTE(T429," ",""),"-",""),".",""),"/","")),"OK","DIFF"))</f>
        <v/>
      </c>
      <c r="O429" t="str">
        <f>IF(I429="","",IF(ABS(I429-U429)&lt;=0.01,"OK","DIFF"))</f>
        <v/>
      </c>
      <c r="P429" t="str">
        <f>IF(OR(N429="DIFF",O429="DIFF"),"YES",IF(AND(N429="OK",O429="OK"),"NO",""))</f>
        <v/>
      </c>
      <c r="Q429" t="str">
        <v/>
      </c>
      <c r="R429" t="str">
        <v/>
      </c>
      <c r="S429" t="str">
        <v/>
      </c>
      <c r="T429" t="str">
        <v>H77100-T7A-N00ZA</v>
      </c>
      <c r="U429">
        <v>680</v>
      </c>
      <c r="V429" t="str">
        <v/>
      </c>
      <c r="W429" t="str">
        <v/>
      </c>
      <c r="X429" t="str">
        <v/>
      </c>
      <c r="Y429" t="str">
        <v>H77100-T7A-N00ZA</v>
      </c>
      <c r="Z429">
        <v>680</v>
      </c>
      <c r="AA429" t="str">
        <v>high</v>
      </c>
      <c r="AC429" t="str">
        <v>AGREE</v>
      </c>
      <c r="AD429" t="str">
        <f>IF(OR(H429="",Y429=""),"",IF(UPPER(SUBSTITUTE(SUBSTITUTE(SUBSTITUTE(SUBSTITUTE(H429," ",""),"-",""),".",""),"/",""))=UPPER(SUBSTITUTE(SUBSTITUTE(SUBSTITUTE(SUBSTITUTE(Y429," ",""),"-",""),".",""),"/","")),"OK","DIFF"))</f>
        <v/>
      </c>
      <c r="AE429" t="str">
        <f>IF(OR(I429="",Z429=""),"",IF(ABS(I429-Z429)&lt;=0.01,"OK","DIFF"))</f>
        <v/>
      </c>
    </row>
    <row r="430">
      <c r="A430" t="str">
        <v>B44</v>
      </c>
      <c r="B430" t="str">
        <v>Targeted</v>
      </c>
      <c r="C430">
        <v>27</v>
      </c>
      <c r="D430" t="str">
        <v>PDF</v>
      </c>
      <c r="E430" t="str">
        <v>BONNET</v>
      </c>
      <c r="F430">
        <v>1</v>
      </c>
      <c r="G430">
        <v>490</v>
      </c>
      <c r="H430" t="str">
        <v/>
      </c>
      <c r="I430" t="str">
        <v/>
      </c>
      <c r="J430" t="str">
        <v/>
      </c>
      <c r="K430" t="str">
        <v/>
      </c>
      <c r="L430" t="str">
        <v/>
      </c>
      <c r="M430" t="str">
        <v/>
      </c>
      <c r="N430" t="str">
        <f>IF(H430="","",IF(UPPER(SUBSTITUTE(SUBSTITUTE(SUBSTITUTE(SUBSTITUTE(H430," ",""),"-",""),".",""),"/",""))=UPPER(SUBSTITUTE(SUBSTITUTE(SUBSTITUTE(SUBSTITUTE(T430," ",""),"-",""),".",""),"/","")),"OK","DIFF"))</f>
        <v/>
      </c>
      <c r="O430" t="str">
        <f>IF(I430="","",IF(ABS(I430-U430)&lt;=0.01,"OK","DIFF"))</f>
        <v/>
      </c>
      <c r="P430" t="str">
        <f>IF(OR(N430="DIFF",O430="DIFF"),"YES",IF(AND(N430="OK",O430="OK"),"NO",""))</f>
        <v/>
      </c>
      <c r="Q430" t="str">
        <v/>
      </c>
      <c r="R430" t="str">
        <v/>
      </c>
      <c r="S430" t="str">
        <v/>
      </c>
      <c r="T430" t="str">
        <v>H60100-T8N-T00ZZ</v>
      </c>
      <c r="U430">
        <v>490</v>
      </c>
      <c r="V430" t="str">
        <v/>
      </c>
      <c r="W430" t="str">
        <v/>
      </c>
      <c r="X430" t="str">
        <v/>
      </c>
      <c r="Y430" t="str">
        <v>H60100-T8N-T00ZZ</v>
      </c>
      <c r="Z430">
        <v>490</v>
      </c>
      <c r="AA430" t="str">
        <v>high</v>
      </c>
      <c r="AC430" t="str">
        <v>AGREE</v>
      </c>
      <c r="AD430" t="str">
        <f>IF(OR(H430="",Y430=""),"",IF(UPPER(SUBSTITUTE(SUBSTITUTE(SUBSTITUTE(SUBSTITUTE(H430," ",""),"-",""),".",""),"/",""))=UPPER(SUBSTITUTE(SUBSTITUTE(SUBSTITUTE(SUBSTITUTE(Y430," ",""),"-",""),".",""),"/","")),"OK","DIFF"))</f>
        <v/>
      </c>
      <c r="AE430" t="str">
        <f>IF(OR(I430="",Z430=""),"",IF(ABS(I430-Z430)&lt;=0.01,"OK","DIFF"))</f>
        <v/>
      </c>
    </row>
    <row r="431">
      <c r="A431" t="str">
        <v>B44</v>
      </c>
      <c r="B431" t="str">
        <v>Targeted</v>
      </c>
      <c r="C431">
        <v>28</v>
      </c>
      <c r="D431" t="str">
        <v>PDF</v>
      </c>
      <c r="E431" t="str">
        <v>A/CON CONDENSER</v>
      </c>
      <c r="F431">
        <v>1</v>
      </c>
      <c r="G431">
        <v>490</v>
      </c>
      <c r="H431" t="str">
        <v/>
      </c>
      <c r="I431" t="str">
        <v/>
      </c>
      <c r="J431" t="str">
        <v/>
      </c>
      <c r="K431" t="str">
        <v/>
      </c>
      <c r="L431" t="str">
        <v/>
      </c>
      <c r="M431" t="str">
        <v/>
      </c>
      <c r="N431" t="str">
        <f>IF(H431="","",IF(UPPER(SUBSTITUTE(SUBSTITUTE(SUBSTITUTE(SUBSTITUTE(H431," ",""),"-",""),".",""),"/",""))=UPPER(SUBSTITUTE(SUBSTITUTE(SUBSTITUTE(SUBSTITUTE(T431," ",""),"-",""),".",""),"/","")),"OK","DIFF"))</f>
        <v/>
      </c>
      <c r="O431" t="str">
        <f>IF(I431="","",IF(ABS(I431-U431)&lt;=0.01,"OK","DIFF"))</f>
        <v/>
      </c>
      <c r="P431" t="str">
        <f>IF(OR(N431="DIFF",O431="DIFF"),"YES",IF(AND(N431="OK",O431="OK"),"NO",""))</f>
        <v/>
      </c>
      <c r="Q431" t="str">
        <v/>
      </c>
      <c r="R431" t="str">
        <v/>
      </c>
      <c r="S431" t="str">
        <v/>
      </c>
      <c r="T431" t="str">
        <v>H80110-T7A-J01</v>
      </c>
      <c r="U431">
        <v>490</v>
      </c>
      <c r="V431" t="str">
        <v/>
      </c>
      <c r="W431" t="str">
        <v/>
      </c>
      <c r="X431" t="str">
        <v/>
      </c>
      <c r="Y431" t="str">
        <v>H80110-T7A-J01</v>
      </c>
      <c r="Z431">
        <v>490</v>
      </c>
      <c r="AA431" t="str">
        <v>high</v>
      </c>
      <c r="AC431" t="str">
        <v>AGREE</v>
      </c>
      <c r="AD431" t="str">
        <f>IF(OR(H431="",Y431=""),"",IF(UPPER(SUBSTITUTE(SUBSTITUTE(SUBSTITUTE(SUBSTITUTE(H431," ",""),"-",""),".",""),"/",""))=UPPER(SUBSTITUTE(SUBSTITUTE(SUBSTITUTE(SUBSTITUTE(Y431," ",""),"-",""),".",""),"/","")),"OK","DIFF"))</f>
        <v/>
      </c>
      <c r="AE431" t="str">
        <f>IF(OR(I431="",Z431=""),"",IF(ABS(I431-Z431)&lt;=0.01,"OK","DIFF"))</f>
        <v/>
      </c>
    </row>
    <row r="432">
      <c r="A432" t="str">
        <v>B44</v>
      </c>
      <c r="B432" t="str">
        <v>Targeted</v>
      </c>
      <c r="C432">
        <v>29</v>
      </c>
      <c r="D432" t="str">
        <v>PDF</v>
      </c>
      <c r="E432" t="str">
        <v>FR.FENDER RH (T20ZZ)</v>
      </c>
      <c r="F432">
        <v>1</v>
      </c>
      <c r="G432">
        <v>220</v>
      </c>
      <c r="H432" t="str">
        <v/>
      </c>
      <c r="I432" t="str">
        <v/>
      </c>
      <c r="J432" t="str">
        <v/>
      </c>
      <c r="K432" t="str">
        <v/>
      </c>
      <c r="L432" t="str">
        <v/>
      </c>
      <c r="M432" t="str">
        <v/>
      </c>
      <c r="N432" t="str">
        <f>IF(H432="","",IF(UPPER(SUBSTITUTE(SUBSTITUTE(SUBSTITUTE(SUBSTITUTE(H432," ",""),"-",""),".",""),"/",""))=UPPER(SUBSTITUTE(SUBSTITUTE(SUBSTITUTE(SUBSTITUTE(T432," ",""),"-",""),".",""),"/","")),"OK","DIFF"))</f>
        <v/>
      </c>
      <c r="O432" t="str">
        <f>IF(I432="","",IF(ABS(I432-U432)&lt;=0.01,"OK","DIFF"))</f>
        <v/>
      </c>
      <c r="P432" t="str">
        <f>IF(OR(N432="DIFF",O432="DIFF"),"YES",IF(AND(N432="OK",O432="OK"),"NO",""))</f>
        <v/>
      </c>
      <c r="Q432" t="str">
        <v/>
      </c>
      <c r="R432" t="str">
        <v/>
      </c>
      <c r="S432" t="str">
        <v/>
      </c>
      <c r="T432" t="str">
        <v>H60210-T8N-T00ZZ</v>
      </c>
      <c r="U432">
        <v>220</v>
      </c>
      <c r="V432" t="str">
        <v/>
      </c>
      <c r="W432" t="str">
        <v/>
      </c>
      <c r="X432" t="str">
        <v/>
      </c>
      <c r="Y432" t="str">
        <v>H60210-T8N-T00ZZ</v>
      </c>
      <c r="Z432">
        <v>220</v>
      </c>
      <c r="AA432" t="str">
        <v>high</v>
      </c>
      <c r="AC432" t="str">
        <v>AGREE</v>
      </c>
      <c r="AD432" t="str">
        <f>IF(OR(H432="",Y432=""),"",IF(UPPER(SUBSTITUTE(SUBSTITUTE(SUBSTITUTE(SUBSTITUTE(H432," ",""),"-",""),".",""),"/",""))=UPPER(SUBSTITUTE(SUBSTITUTE(SUBSTITUTE(SUBSTITUTE(Y432," ",""),"-",""),".",""),"/","")),"OK","DIFF"))</f>
        <v/>
      </c>
      <c r="AE432" t="str">
        <f>IF(OR(I432="",Z432=""),"",IF(ABS(I432-Z432)&lt;=0.01,"OK","DIFF"))</f>
        <v/>
      </c>
    </row>
    <row r="433">
      <c r="A433" t="str">
        <v>B44</v>
      </c>
      <c r="B433" t="str">
        <v>Targeted</v>
      </c>
      <c r="C433">
        <v>30</v>
      </c>
      <c r="D433" t="str">
        <v>PDF</v>
      </c>
      <c r="E433" t="str">
        <v>FR.FENDER LH(T20ZZ)</v>
      </c>
      <c r="F433">
        <v>1</v>
      </c>
      <c r="G433">
        <v>220</v>
      </c>
      <c r="H433" t="str">
        <v/>
      </c>
      <c r="I433" t="str">
        <v/>
      </c>
      <c r="J433" t="str">
        <v/>
      </c>
      <c r="K433" t="str">
        <v/>
      </c>
      <c r="L433" t="str">
        <v/>
      </c>
      <c r="M433" t="str">
        <v/>
      </c>
      <c r="N433" t="str">
        <f>IF(H433="","",IF(UPPER(SUBSTITUTE(SUBSTITUTE(SUBSTITUTE(SUBSTITUTE(H433," ",""),"-",""),".",""),"/",""))=UPPER(SUBSTITUTE(SUBSTITUTE(SUBSTITUTE(SUBSTITUTE(T433," ",""),"-",""),".",""),"/","")),"OK","DIFF"))</f>
        <v/>
      </c>
      <c r="O433" t="str">
        <f>IF(I433="","",IF(ABS(I433-U433)&lt;=0.01,"OK","DIFF"))</f>
        <v/>
      </c>
      <c r="P433" t="str">
        <f>IF(OR(N433="DIFF",O433="DIFF"),"YES",IF(AND(N433="OK",O433="OK"),"NO",""))</f>
        <v/>
      </c>
      <c r="Q433" t="str">
        <v/>
      </c>
      <c r="R433" t="str">
        <v/>
      </c>
      <c r="S433" t="str">
        <v/>
      </c>
      <c r="T433" t="str">
        <v>H60260-T8N-T00ZZ</v>
      </c>
      <c r="U433">
        <v>220</v>
      </c>
      <c r="V433" t="str">
        <v/>
      </c>
      <c r="W433" t="str">
        <v/>
      </c>
      <c r="X433" t="str">
        <v/>
      </c>
      <c r="Y433" t="str">
        <v>H60260-T8N-T00ZZ</v>
      </c>
      <c r="Z433">
        <v>220</v>
      </c>
      <c r="AA433" t="str">
        <v>high</v>
      </c>
      <c r="AC433" t="str">
        <v>AGREE</v>
      </c>
      <c r="AD433" t="str">
        <f>IF(OR(H433="",Y433=""),"",IF(UPPER(SUBSTITUTE(SUBSTITUTE(SUBSTITUTE(SUBSTITUTE(H433," ",""),"-",""),".",""),"/",""))=UPPER(SUBSTITUTE(SUBSTITUTE(SUBSTITUTE(SUBSTITUTE(Y433," ",""),"-",""),".",""),"/","")),"OK","DIFF"))</f>
        <v/>
      </c>
      <c r="AE433" t="str">
        <f>IF(OR(I433="",Z433=""),"",IF(ABS(I433-Z433)&lt;=0.01,"OK","DIFF"))</f>
        <v/>
      </c>
    </row>
    <row r="434">
      <c r="A434" t="str">
        <v>B44</v>
      </c>
      <c r="B434" t="str">
        <v>Targeted</v>
      </c>
      <c r="C434">
        <v>31</v>
      </c>
      <c r="D434" t="str">
        <v>PDF</v>
      </c>
      <c r="E434" t="str">
        <v>FR.W/H ARCH PROT.RH</v>
      </c>
      <c r="F434">
        <v>1</v>
      </c>
      <c r="G434">
        <v>280</v>
      </c>
      <c r="H434" t="str">
        <v/>
      </c>
      <c r="I434" t="str">
        <v/>
      </c>
      <c r="J434" t="str">
        <v/>
      </c>
      <c r="K434" t="str">
        <v/>
      </c>
      <c r="L434" t="str">
        <v/>
      </c>
      <c r="M434" t="str">
        <v/>
      </c>
      <c r="N434" t="str">
        <f>IF(H434="","",IF(UPPER(SUBSTITUTE(SUBSTITUTE(SUBSTITUTE(SUBSTITUTE(H434," ",""),"-",""),".",""),"/",""))=UPPER(SUBSTITUTE(SUBSTITUTE(SUBSTITUTE(SUBSTITUTE(T434," ",""),"-",""),".",""),"/","")),"OK","DIFF"))</f>
        <v/>
      </c>
      <c r="O434" t="str">
        <f>IF(I434="","",IF(ABS(I434-U434)&lt;=0.01,"OK","DIFF"))</f>
        <v/>
      </c>
      <c r="P434" t="str">
        <f>IF(OR(N434="DIFF",O434="DIFF"),"YES",IF(AND(N434="OK",O434="OK"),"NO",""))</f>
        <v/>
      </c>
      <c r="Q434" t="str">
        <v/>
      </c>
      <c r="R434" t="str">
        <v/>
      </c>
      <c r="S434" t="str">
        <v/>
      </c>
      <c r="T434" t="str">
        <v>H74107-T7B-003</v>
      </c>
      <c r="U434">
        <v>280</v>
      </c>
      <c r="V434" t="str">
        <v/>
      </c>
      <c r="W434" t="str">
        <v/>
      </c>
      <c r="X434" t="str">
        <v/>
      </c>
      <c r="Y434" t="str">
        <v>H74107-T7B-003</v>
      </c>
      <c r="Z434">
        <v>280</v>
      </c>
      <c r="AA434" t="str">
        <v>high</v>
      </c>
      <c r="AC434" t="str">
        <v>AGREE</v>
      </c>
      <c r="AD434" t="str">
        <f>IF(OR(H434="",Y434=""),"",IF(UPPER(SUBSTITUTE(SUBSTITUTE(SUBSTITUTE(SUBSTITUTE(H434," ",""),"-",""),".",""),"/",""))=UPPER(SUBSTITUTE(SUBSTITUTE(SUBSTITUTE(SUBSTITUTE(Y434," ",""),"-",""),".",""),"/","")),"OK","DIFF"))</f>
        <v/>
      </c>
      <c r="AE434" t="str">
        <f>IF(OR(I434="",Z434=""),"",IF(ABS(I434-Z434)&lt;=0.01,"OK","DIFF"))</f>
        <v/>
      </c>
    </row>
    <row r="435">
      <c r="A435" t="str">
        <v>B44</v>
      </c>
      <c r="B435" t="str">
        <v>Targeted</v>
      </c>
      <c r="C435">
        <v>32</v>
      </c>
      <c r="D435" t="str">
        <v>PDF</v>
      </c>
      <c r="E435" t="str">
        <v>GRILLE LOCK CTR.BRACKET</v>
      </c>
      <c r="F435">
        <v>1</v>
      </c>
      <c r="G435">
        <v>45</v>
      </c>
      <c r="H435" t="str">
        <v/>
      </c>
      <c r="I435" t="str">
        <v/>
      </c>
      <c r="J435" t="str">
        <v/>
      </c>
      <c r="K435" t="str">
        <v/>
      </c>
      <c r="L435" t="str">
        <v/>
      </c>
      <c r="M435" t="str">
        <v/>
      </c>
      <c r="N435" t="str">
        <f>IF(H435="","",IF(UPPER(SUBSTITUTE(SUBSTITUTE(SUBSTITUTE(SUBSTITUTE(H435," ",""),"-",""),".",""),"/",""))=UPPER(SUBSTITUTE(SUBSTITUTE(SUBSTITUTE(SUBSTITUTE(T435," ",""),"-",""),".",""),"/","")),"OK","DIFF"))</f>
        <v/>
      </c>
      <c r="O435" t="str">
        <f>IF(I435="","",IF(ABS(I435-U435)&lt;=0.01,"OK","DIFF"))</f>
        <v/>
      </c>
      <c r="P435" t="str">
        <f>IF(OR(N435="DIFF",O435="DIFF"),"YES",IF(AND(N435="OK",O435="OK"),"NO",""))</f>
        <v/>
      </c>
      <c r="Q435" t="str">
        <v/>
      </c>
      <c r="R435" t="str">
        <v/>
      </c>
      <c r="S435" t="str">
        <v/>
      </c>
      <c r="T435" t="str">
        <v>H71150-T7A-J00</v>
      </c>
      <c r="U435">
        <v>45</v>
      </c>
      <c r="V435" t="str">
        <v/>
      </c>
      <c r="W435" t="str">
        <v/>
      </c>
      <c r="X435" t="str">
        <v/>
      </c>
      <c r="Y435" t="str">
        <v>H71150-T7A-J00</v>
      </c>
      <c r="Z435">
        <v>45</v>
      </c>
      <c r="AA435" t="str">
        <v>high</v>
      </c>
      <c r="AC435" t="str">
        <v>AGREE</v>
      </c>
      <c r="AD435" t="str">
        <f>IF(OR(H435="",Y435=""),"",IF(UPPER(SUBSTITUTE(SUBSTITUTE(SUBSTITUTE(SUBSTITUTE(H435," ",""),"-",""),".",""),"/",""))=UPPER(SUBSTITUTE(SUBSTITUTE(SUBSTITUTE(SUBSTITUTE(Y435," ",""),"-",""),".",""),"/","")),"OK","DIFF"))</f>
        <v/>
      </c>
      <c r="AE435" t="str">
        <f>IF(OR(I435="",Z435=""),"",IF(ABS(I435-Z435)&lt;=0.01,"OK","DIFF"))</f>
        <v/>
      </c>
    </row>
    <row r="436">
      <c r="A436" t="str">
        <v>B44</v>
      </c>
      <c r="B436" t="str">
        <v>Targeted</v>
      </c>
      <c r="C436">
        <v>33</v>
      </c>
      <c r="D436" t="str">
        <v>PDF</v>
      </c>
      <c r="E436" t="str">
        <v>FR.GRILLE STAY</v>
      </c>
      <c r="F436">
        <v>1</v>
      </c>
      <c r="G436">
        <v>65</v>
      </c>
      <c r="H436" t="str">
        <v/>
      </c>
      <c r="I436" t="str">
        <v/>
      </c>
      <c r="J436" t="str">
        <v/>
      </c>
      <c r="K436" t="str">
        <v/>
      </c>
      <c r="L436" t="str">
        <v/>
      </c>
      <c r="M436" t="str">
        <v/>
      </c>
      <c r="N436" t="str">
        <f>IF(H436="","",IF(UPPER(SUBSTITUTE(SUBSTITUTE(SUBSTITUTE(SUBSTITUTE(H436," ",""),"-",""),".",""),"/",""))=UPPER(SUBSTITUTE(SUBSTITUTE(SUBSTITUTE(SUBSTITUTE(T436," ",""),"-",""),".",""),"/","")),"OK","DIFF"))</f>
        <v/>
      </c>
      <c r="O436" t="str">
        <f>IF(I436="","",IF(ABS(I436-U436)&lt;=0.01,"OK","DIFF"))</f>
        <v/>
      </c>
      <c r="P436" t="str">
        <f>IF(OR(N436="DIFF",O436="DIFF"),"YES",IF(AND(N436="OK",O436="OK"),"NO",""))</f>
        <v/>
      </c>
      <c r="Q436" t="str">
        <v/>
      </c>
      <c r="R436" t="str">
        <v/>
      </c>
      <c r="S436" t="str">
        <v/>
      </c>
      <c r="T436" t="str">
        <v>H71125-T7A-J01</v>
      </c>
      <c r="U436">
        <v>65</v>
      </c>
      <c r="V436" t="str">
        <v/>
      </c>
      <c r="W436" t="str">
        <v/>
      </c>
      <c r="X436" t="str">
        <v/>
      </c>
      <c r="Y436" t="str">
        <v>H71125-T7A-J01</v>
      </c>
      <c r="Z436">
        <v>65</v>
      </c>
      <c r="AA436" t="str">
        <v>high</v>
      </c>
      <c r="AC436" t="str">
        <v>AGREE</v>
      </c>
      <c r="AD436" t="str">
        <f>IF(OR(H436="",Y436=""),"",IF(UPPER(SUBSTITUTE(SUBSTITUTE(SUBSTITUTE(SUBSTITUTE(H436," ",""),"-",""),".",""),"/",""))=UPPER(SUBSTITUTE(SUBSTITUTE(SUBSTITUTE(SUBSTITUTE(Y436," ",""),"-",""),".",""),"/","")),"OK","DIFF"))</f>
        <v/>
      </c>
      <c r="AE436" t="str">
        <f>IF(OR(I436="",Z436=""),"",IF(ABS(I436-Z436)&lt;=0.01,"OK","DIFF"))</f>
        <v/>
      </c>
    </row>
    <row r="437">
      <c r="A437" t="str">
        <v>B44</v>
      </c>
      <c r="B437" t="str">
        <v>Targeted</v>
      </c>
      <c r="C437">
        <v>34</v>
      </c>
      <c r="D437" t="str">
        <v>PDF</v>
      </c>
      <c r="E437" t="str">
        <v>HEADLAMP TOP BRACKET RH</v>
      </c>
      <c r="F437">
        <v>1</v>
      </c>
      <c r="G437">
        <v>45</v>
      </c>
      <c r="H437" t="str">
        <v/>
      </c>
      <c r="I437" t="str">
        <v/>
      </c>
      <c r="J437" t="str">
        <v/>
      </c>
      <c r="K437" t="str">
        <v/>
      </c>
      <c r="L437" t="str">
        <v/>
      </c>
      <c r="M437" t="str">
        <v/>
      </c>
      <c r="N437" t="str">
        <f>IF(H437="","",IF(UPPER(SUBSTITUTE(SUBSTITUTE(SUBSTITUTE(SUBSTITUTE(H437," ",""),"-",""),".",""),"/",""))=UPPER(SUBSTITUTE(SUBSTITUTE(SUBSTITUTE(SUBSTITUTE(T437," ",""),"-",""),".",""),"/","")),"OK","DIFF"))</f>
        <v/>
      </c>
      <c r="O437" t="str">
        <f>IF(I437="","",IF(ABS(I437-U437)&lt;=0.01,"OK","DIFF"))</f>
        <v/>
      </c>
      <c r="P437" t="str">
        <f>IF(OR(N437="DIFF",O437="DIFF"),"YES",IF(AND(N437="OK",O437="OK"),"NO",""))</f>
        <v/>
      </c>
      <c r="Q437" t="str">
        <v/>
      </c>
      <c r="R437" t="str">
        <v/>
      </c>
      <c r="S437" t="str">
        <v/>
      </c>
      <c r="T437" t="str">
        <v>H71151-T7A-J00</v>
      </c>
      <c r="U437">
        <v>45</v>
      </c>
      <c r="V437" t="str">
        <v/>
      </c>
      <c r="W437" t="str">
        <v/>
      </c>
      <c r="X437" t="str">
        <v/>
      </c>
      <c r="Y437" t="str">
        <v>H71151-T7A-J00</v>
      </c>
      <c r="Z437">
        <v>45</v>
      </c>
      <c r="AA437" t="str">
        <v>high</v>
      </c>
      <c r="AC437" t="str">
        <v>AGREE</v>
      </c>
      <c r="AD437" t="str">
        <f>IF(OR(H437="",Y437=""),"",IF(UPPER(SUBSTITUTE(SUBSTITUTE(SUBSTITUTE(SUBSTITUTE(H437," ",""),"-",""),".",""),"/",""))=UPPER(SUBSTITUTE(SUBSTITUTE(SUBSTITUTE(SUBSTITUTE(Y437," ",""),"-",""),".",""),"/","")),"OK","DIFF"))</f>
        <v/>
      </c>
      <c r="AE437" t="str">
        <f>IF(OR(I437="",Z437=""),"",IF(ABS(I437-Z437)&lt;=0.01,"OK","DIFF"))</f>
        <v/>
      </c>
    </row>
    <row r="438">
      <c r="A438" t="str">
        <v>B44</v>
      </c>
      <c r="B438" t="str">
        <v>Targeted</v>
      </c>
      <c r="C438">
        <v>35</v>
      </c>
      <c r="D438" t="str">
        <v>PDF</v>
      </c>
      <c r="E438" t="str">
        <v>HEADLAMP TOP BRACKET LH</v>
      </c>
      <c r="F438">
        <v>1</v>
      </c>
      <c r="G438">
        <v>45</v>
      </c>
      <c r="H438" t="str">
        <v/>
      </c>
      <c r="I438" t="str">
        <v/>
      </c>
      <c r="J438" t="str">
        <v/>
      </c>
      <c r="K438" t="str">
        <v/>
      </c>
      <c r="L438" t="str">
        <v/>
      </c>
      <c r="M438" t="str">
        <v/>
      </c>
      <c r="N438" t="str">
        <f>IF(H438="","",IF(UPPER(SUBSTITUTE(SUBSTITUTE(SUBSTITUTE(SUBSTITUTE(H438," ",""),"-",""),".",""),"/",""))=UPPER(SUBSTITUTE(SUBSTITUTE(SUBSTITUTE(SUBSTITUTE(T438," ",""),"-",""),".",""),"/","")),"OK","DIFF"))</f>
        <v/>
      </c>
      <c r="O438" t="str">
        <f>IF(I438="","",IF(ABS(I438-U438)&lt;=0.01,"OK","DIFF"))</f>
        <v/>
      </c>
      <c r="P438" t="str">
        <f>IF(OR(N438="DIFF",O438="DIFF"),"YES",IF(AND(N438="OK",O438="OK"),"NO",""))</f>
        <v/>
      </c>
      <c r="Q438" t="str">
        <v/>
      </c>
      <c r="R438" t="str">
        <v/>
      </c>
      <c r="S438" t="str">
        <v/>
      </c>
      <c r="T438" t="str">
        <v>H71152-T7A-J00</v>
      </c>
      <c r="U438">
        <v>45</v>
      </c>
      <c r="V438" t="str">
        <v/>
      </c>
      <c r="W438" t="str">
        <v/>
      </c>
      <c r="X438" t="str">
        <v/>
      </c>
      <c r="Y438" t="str">
        <v>H71152-T7A-J00</v>
      </c>
      <c r="Z438">
        <v>45</v>
      </c>
      <c r="AA438" t="str">
        <v>high</v>
      </c>
      <c r="AC438" t="str">
        <v>AGREE</v>
      </c>
      <c r="AD438" t="str">
        <f>IF(OR(H438="",Y438=""),"",IF(UPPER(SUBSTITUTE(SUBSTITUTE(SUBSTITUTE(SUBSTITUTE(H438," ",""),"-",""),".",""),"/",""))=UPPER(SUBSTITUTE(SUBSTITUTE(SUBSTITUTE(SUBSTITUTE(Y438," ",""),"-",""),".",""),"/","")),"OK","DIFF"))</f>
        <v/>
      </c>
      <c r="AE438" t="str">
        <f>IF(OR(I438="",Z438=""),"",IF(ABS(I438-Z438)&lt;=0.01,"OK","DIFF"))</f>
        <v/>
      </c>
    </row>
    <row r="439">
      <c r="A439" t="str">
        <v>B44</v>
      </c>
      <c r="B439" t="str">
        <v>Targeted</v>
      </c>
      <c r="C439">
        <v>36</v>
      </c>
      <c r="D439" t="str">
        <v>PDF</v>
      </c>
      <c r="E439" t="str">
        <v>FR.HEADLAMP LOW.BRCKT RH</v>
      </c>
      <c r="F439">
        <v>1</v>
      </c>
      <c r="G439">
        <v>45</v>
      </c>
      <c r="H439" t="str">
        <v/>
      </c>
      <c r="I439" t="str">
        <v/>
      </c>
      <c r="J439" t="str">
        <v/>
      </c>
      <c r="K439" t="str">
        <v/>
      </c>
      <c r="L439" t="str">
        <v/>
      </c>
      <c r="M439" t="str">
        <v/>
      </c>
      <c r="N439" t="str">
        <f>IF(H439="","",IF(UPPER(SUBSTITUTE(SUBSTITUTE(SUBSTITUTE(SUBSTITUTE(H439," ",""),"-",""),".",""),"/",""))=UPPER(SUBSTITUTE(SUBSTITUTE(SUBSTITUTE(SUBSTITUTE(T439," ",""),"-",""),".",""),"/","")),"OK","DIFF"))</f>
        <v/>
      </c>
      <c r="O439" t="str">
        <f>IF(I439="","",IF(ABS(I439-U439)&lt;=0.01,"OK","DIFF"))</f>
        <v/>
      </c>
      <c r="P439" t="str">
        <f>IF(OR(N439="DIFF",O439="DIFF"),"YES",IF(AND(N439="OK",O439="OK"),"NO",""))</f>
        <v/>
      </c>
      <c r="Q439" t="str">
        <v/>
      </c>
      <c r="R439" t="str">
        <v/>
      </c>
      <c r="S439" t="str">
        <v/>
      </c>
      <c r="T439" t="str">
        <v>H71140-T7A-J00</v>
      </c>
      <c r="U439">
        <v>45</v>
      </c>
      <c r="V439" t="str">
        <v/>
      </c>
      <c r="W439" t="str">
        <v/>
      </c>
      <c r="X439" t="str">
        <v/>
      </c>
      <c r="Y439" t="str">
        <v>H71140-T7A-J00</v>
      </c>
      <c r="Z439">
        <v>45</v>
      </c>
      <c r="AA439" t="str">
        <v>high</v>
      </c>
      <c r="AC439" t="str">
        <v>AGREE</v>
      </c>
      <c r="AD439" t="str">
        <f>IF(OR(H439="",Y439=""),"",IF(UPPER(SUBSTITUTE(SUBSTITUTE(SUBSTITUTE(SUBSTITUTE(H439," ",""),"-",""),".",""),"/",""))=UPPER(SUBSTITUTE(SUBSTITUTE(SUBSTITUTE(SUBSTITUTE(Y439," ",""),"-",""),".",""),"/","")),"OK","DIFF"))</f>
        <v/>
      </c>
      <c r="AE439" t="str">
        <f>IF(OR(I439="",Z439=""),"",IF(ABS(I439-Z439)&lt;=0.01,"OK","DIFF"))</f>
        <v/>
      </c>
    </row>
    <row r="440">
      <c r="A440" t="str">
        <v>B44</v>
      </c>
      <c r="B440" t="str">
        <v>Targeted</v>
      </c>
      <c r="C440">
        <v>37</v>
      </c>
      <c r="D440" t="str">
        <v>PDF</v>
      </c>
      <c r="E440" t="str">
        <v>FR.HEADLAMP LOW BRKT LH</v>
      </c>
      <c r="F440">
        <v>1</v>
      </c>
      <c r="G440">
        <v>45</v>
      </c>
      <c r="H440" t="str">
        <v/>
      </c>
      <c r="I440" t="str">
        <v/>
      </c>
      <c r="J440" t="str">
        <v/>
      </c>
      <c r="K440" t="str">
        <v/>
      </c>
      <c r="L440" t="str">
        <v/>
      </c>
      <c r="M440" t="str">
        <v/>
      </c>
      <c r="N440" t="str">
        <f>IF(H440="","",IF(UPPER(SUBSTITUTE(SUBSTITUTE(SUBSTITUTE(SUBSTITUTE(H440," ",""),"-",""),".",""),"/",""))=UPPER(SUBSTITUTE(SUBSTITUTE(SUBSTITUTE(SUBSTITUTE(T440," ",""),"-",""),".",""),"/","")),"OK","DIFF"))</f>
        <v/>
      </c>
      <c r="O440" t="str">
        <f>IF(I440="","",IF(ABS(I440-U440)&lt;=0.01,"OK","DIFF"))</f>
        <v/>
      </c>
      <c r="P440" t="str">
        <f>IF(OR(N440="DIFF",O440="DIFF"),"YES",IF(AND(N440="OK",O440="OK"),"NO",""))</f>
        <v/>
      </c>
      <c r="Q440" t="str">
        <v/>
      </c>
      <c r="R440" t="str">
        <v/>
      </c>
      <c r="S440" t="str">
        <v/>
      </c>
      <c r="T440" t="str">
        <v>H71190-T7A-J00</v>
      </c>
      <c r="U440">
        <v>45</v>
      </c>
      <c r="V440" t="str">
        <v/>
      </c>
      <c r="W440" t="str">
        <v/>
      </c>
      <c r="X440" t="str">
        <v/>
      </c>
      <c r="Y440" t="str">
        <v>H71190-T7A-J00</v>
      </c>
      <c r="Z440">
        <v>45</v>
      </c>
      <c r="AA440" t="str">
        <v>high</v>
      </c>
      <c r="AC440" t="str">
        <v>AGREE</v>
      </c>
      <c r="AD440" t="str">
        <f>IF(OR(H440="",Y440=""),"",IF(UPPER(SUBSTITUTE(SUBSTITUTE(SUBSTITUTE(SUBSTITUTE(H440," ",""),"-",""),".",""),"/",""))=UPPER(SUBSTITUTE(SUBSTITUTE(SUBSTITUTE(SUBSTITUTE(Y440," ",""),"-",""),".",""),"/","")),"OK","DIFF"))</f>
        <v/>
      </c>
      <c r="AE440" t="str">
        <f>IF(OR(I440="",Z440=""),"",IF(ABS(I440-Z440)&lt;=0.01,"OK","DIFF"))</f>
        <v/>
      </c>
    </row>
    <row r="441">
      <c r="A441" t="str">
        <v>B44</v>
      </c>
      <c r="B441" t="str">
        <v>Targeted</v>
      </c>
      <c r="C441">
        <v>38</v>
      </c>
      <c r="D441" t="str">
        <v>PDF</v>
      </c>
      <c r="E441" t="str">
        <v>RADIATOR ASSY(J02)</v>
      </c>
      <c r="F441">
        <v>1</v>
      </c>
      <c r="G441">
        <v>950</v>
      </c>
      <c r="H441" t="str">
        <v/>
      </c>
      <c r="I441" t="str">
        <v/>
      </c>
      <c r="J441" t="str">
        <v/>
      </c>
      <c r="K441" t="str">
        <v/>
      </c>
      <c r="L441" t="str">
        <v/>
      </c>
      <c r="M441" t="str">
        <v/>
      </c>
      <c r="N441" t="str">
        <f>IF(H441="","",IF(UPPER(SUBSTITUTE(SUBSTITUTE(SUBSTITUTE(SUBSTITUTE(H441," ",""),"-",""),".",""),"/",""))=UPPER(SUBSTITUTE(SUBSTITUTE(SUBSTITUTE(SUBSTITUTE(T441," ",""),"-",""),".",""),"/","")),"OK","DIFF"))</f>
        <v/>
      </c>
      <c r="O441" t="str">
        <f>IF(I441="","",IF(ABS(I441-U441)&lt;=0.01,"OK","DIFF"))</f>
        <v/>
      </c>
      <c r="P441" t="str">
        <f>IF(OR(N441="DIFF",O441="DIFF"),"YES",IF(AND(N441="OK",O441="OK"),"NO",""))</f>
        <v/>
      </c>
      <c r="Q441" t="str">
        <v/>
      </c>
      <c r="R441" t="str">
        <v/>
      </c>
      <c r="S441" t="str">
        <v/>
      </c>
      <c r="T441" t="str">
        <v>H19010-51E-J01</v>
      </c>
      <c r="U441">
        <v>950</v>
      </c>
      <c r="V441" t="str">
        <v/>
      </c>
      <c r="W441" t="str">
        <v/>
      </c>
      <c r="X441" t="str">
        <v/>
      </c>
      <c r="Y441" t="str">
        <v>H19010-51E-J01</v>
      </c>
      <c r="Z441">
        <v>950</v>
      </c>
      <c r="AA441" t="str">
        <v>high</v>
      </c>
      <c r="AC441" t="str">
        <v>AGREE</v>
      </c>
      <c r="AD441" t="str">
        <f>IF(OR(H441="",Y441=""),"",IF(UPPER(SUBSTITUTE(SUBSTITUTE(SUBSTITUTE(SUBSTITUTE(H441," ",""),"-",""),".",""),"/",""))=UPPER(SUBSTITUTE(SUBSTITUTE(SUBSTITUTE(SUBSTITUTE(Y441," ",""),"-",""),".",""),"/","")),"OK","DIFF"))</f>
        <v/>
      </c>
      <c r="AE441" t="str">
        <f>IF(OR(I441="",Z441=""),"",IF(ABS(I441-Z441)&lt;=0.01,"OK","DIFF"))</f>
        <v/>
      </c>
    </row>
    <row r="442">
      <c r="A442" t="str">
        <v>B44</v>
      </c>
      <c r="B442" t="str">
        <v>Targeted</v>
      </c>
      <c r="C442">
        <v>39</v>
      </c>
      <c r="D442" t="str">
        <v>PDF</v>
      </c>
      <c r="E442" t="str">
        <v>RAD.FAN SHROUD</v>
      </c>
      <c r="F442">
        <v>1</v>
      </c>
      <c r="G442">
        <v>115</v>
      </c>
      <c r="H442" t="str">
        <v/>
      </c>
      <c r="I442" t="str">
        <v/>
      </c>
      <c r="J442" t="str">
        <v/>
      </c>
      <c r="K442" t="str">
        <v/>
      </c>
      <c r="L442" t="str">
        <v/>
      </c>
      <c r="M442" t="str">
        <v/>
      </c>
      <c r="N442" t="str">
        <f>IF(H442="","",IF(UPPER(SUBSTITUTE(SUBSTITUTE(SUBSTITUTE(SUBSTITUTE(H442," ",""),"-",""),".",""),"/",""))=UPPER(SUBSTITUTE(SUBSTITUTE(SUBSTITUTE(SUBSTITUTE(T442," ",""),"-",""),".",""),"/","")),"OK","DIFF"))</f>
        <v/>
      </c>
      <c r="O442" t="str">
        <f>IF(I442="","",IF(ABS(I442-U442)&lt;=0.01,"OK","DIFF"))</f>
        <v/>
      </c>
      <c r="P442" t="str">
        <f>IF(OR(N442="DIFF",O442="DIFF"),"YES",IF(AND(N442="OK",O442="OK"),"NO",""))</f>
        <v/>
      </c>
      <c r="Q442" t="str">
        <v/>
      </c>
      <c r="R442" t="str">
        <v/>
      </c>
      <c r="S442" t="str">
        <v/>
      </c>
      <c r="T442" t="str">
        <v>H19015-50T-901</v>
      </c>
      <c r="U442">
        <v>115</v>
      </c>
      <c r="V442" t="str">
        <v/>
      </c>
      <c r="W442" t="str">
        <v/>
      </c>
      <c r="X442" t="str">
        <v/>
      </c>
      <c r="Y442" t="str">
        <v>H19015-50T-901</v>
      </c>
      <c r="Z442">
        <v>115</v>
      </c>
      <c r="AA442" t="str">
        <v>high</v>
      </c>
      <c r="AC442" t="str">
        <v>AGREE</v>
      </c>
      <c r="AD442" t="str">
        <f>IF(OR(H442="",Y442=""),"",IF(UPPER(SUBSTITUTE(SUBSTITUTE(SUBSTITUTE(SUBSTITUTE(H442," ",""),"-",""),".",""),"/",""))=UPPER(SUBSTITUTE(SUBSTITUTE(SUBSTITUTE(SUBSTITUTE(Y442," ",""),"-",""),".",""),"/","")),"OK","DIFF"))</f>
        <v/>
      </c>
      <c r="AE442" t="str">
        <f>IF(OR(I442="",Z442=""),"",IF(ABS(I442-Z442)&lt;=0.01,"OK","DIFF"))</f>
        <v/>
      </c>
    </row>
    <row r="443">
      <c r="A443" t="str">
        <v>B44</v>
      </c>
      <c r="B443" t="str">
        <v>Targeted</v>
      </c>
      <c r="C443">
        <v>40</v>
      </c>
      <c r="D443" t="str">
        <v>PDF</v>
      </c>
      <c r="E443" t="str">
        <v>RAD.FAN BLADE</v>
      </c>
      <c r="F443">
        <v>1</v>
      </c>
      <c r="G443">
        <v>65</v>
      </c>
      <c r="H443" t="str">
        <v/>
      </c>
      <c r="I443" t="str">
        <v/>
      </c>
      <c r="J443" t="str">
        <v/>
      </c>
      <c r="K443" t="str">
        <v/>
      </c>
      <c r="L443" t="str">
        <v/>
      </c>
      <c r="M443" t="str">
        <v/>
      </c>
      <c r="N443" t="str">
        <f>IF(H443="","",IF(UPPER(SUBSTITUTE(SUBSTITUTE(SUBSTITUTE(SUBSTITUTE(H443," ",""),"-",""),".",""),"/",""))=UPPER(SUBSTITUTE(SUBSTITUTE(SUBSTITUTE(SUBSTITUTE(T443," ",""),"-",""),".",""),"/","")),"OK","DIFF"))</f>
        <v/>
      </c>
      <c r="O443" t="str">
        <f>IF(I443="","",IF(ABS(I443-U443)&lt;=0.01,"OK","DIFF"))</f>
        <v/>
      </c>
      <c r="P443" t="str">
        <f>IF(OR(N443="DIFF",O443="DIFF"),"YES",IF(AND(N443="OK",O443="OK"),"NO",""))</f>
        <v/>
      </c>
      <c r="Q443" t="str">
        <v/>
      </c>
      <c r="R443" t="str">
        <v/>
      </c>
      <c r="S443" t="str">
        <v/>
      </c>
      <c r="T443" t="str">
        <v>H19020-55A-Z01</v>
      </c>
      <c r="U443">
        <v>65</v>
      </c>
      <c r="V443" t="str">
        <v/>
      </c>
      <c r="W443" t="str">
        <v/>
      </c>
      <c r="X443" t="str">
        <v/>
      </c>
      <c r="Y443" t="str">
        <v>H19020-55A-Z01</v>
      </c>
      <c r="Z443">
        <v>65</v>
      </c>
      <c r="AA443" t="str">
        <v>high</v>
      </c>
      <c r="AC443" t="str">
        <v>AGREE</v>
      </c>
      <c r="AD443" t="str">
        <f>IF(OR(H443="",Y443=""),"",IF(UPPER(SUBSTITUTE(SUBSTITUTE(SUBSTITUTE(SUBSTITUTE(H443," ",""),"-",""),".",""),"/",""))=UPPER(SUBSTITUTE(SUBSTITUTE(SUBSTITUTE(SUBSTITUTE(Y443," ",""),"-",""),".",""),"/","")),"OK","DIFF"))</f>
        <v/>
      </c>
      <c r="AE443" t="str">
        <f>IF(OR(I443="",Z443=""),"",IF(ABS(I443-Z443)&lt;=0.01,"OK","DIFF"))</f>
        <v/>
      </c>
    </row>
    <row r="444">
      <c r="A444" t="str">
        <v>B44</v>
      </c>
      <c r="B444" t="str">
        <v>Targeted</v>
      </c>
      <c r="C444">
        <v>41</v>
      </c>
      <c r="D444" t="str">
        <v>PDF</v>
      </c>
      <c r="E444" t="str">
        <v>A/CON FAN COWLING</v>
      </c>
      <c r="F444">
        <v>1</v>
      </c>
      <c r="G444">
        <v>105</v>
      </c>
      <c r="H444" t="str">
        <v/>
      </c>
      <c r="I444" t="str">
        <v/>
      </c>
      <c r="J444" t="str">
        <v/>
      </c>
      <c r="K444" t="str">
        <v/>
      </c>
      <c r="L444" t="str">
        <v/>
      </c>
      <c r="M444" t="str">
        <v/>
      </c>
      <c r="N444" t="str">
        <f>IF(H444="","",IF(UPPER(SUBSTITUTE(SUBSTITUTE(SUBSTITUTE(SUBSTITUTE(H444," ",""),"-",""),".",""),"/",""))=UPPER(SUBSTITUTE(SUBSTITUTE(SUBSTITUTE(SUBSTITUTE(T444," ",""),"-",""),".",""),"/","")),"OK","DIFF"))</f>
        <v/>
      </c>
      <c r="O444" t="str">
        <f>IF(I444="","",IF(ABS(I444-U444)&lt;=0.01,"OK","DIFF"))</f>
        <v/>
      </c>
      <c r="P444" t="str">
        <f>IF(OR(N444="DIFF",O444="DIFF"),"YES",IF(AND(N444="OK",O444="OK"),"NO",""))</f>
        <v/>
      </c>
      <c r="Q444" t="str">
        <v/>
      </c>
      <c r="R444" t="str">
        <v/>
      </c>
      <c r="S444" t="str">
        <v/>
      </c>
      <c r="T444" t="str">
        <v>H38615-R1A-A02</v>
      </c>
      <c r="U444">
        <v>105</v>
      </c>
      <c r="V444" t="str">
        <v/>
      </c>
      <c r="W444" t="str">
        <v/>
      </c>
      <c r="X444" t="str">
        <v/>
      </c>
      <c r="Y444" t="str">
        <v>H38615-R1A-A02</v>
      </c>
      <c r="Z444">
        <v>105</v>
      </c>
      <c r="AA444" t="str">
        <v>high</v>
      </c>
      <c r="AC444" t="str">
        <v>AGREE</v>
      </c>
      <c r="AD444" t="str">
        <f>IF(OR(H444="",Y444=""),"",IF(UPPER(SUBSTITUTE(SUBSTITUTE(SUBSTITUTE(SUBSTITUTE(H444," ",""),"-",""),".",""),"/",""))=UPPER(SUBSTITUTE(SUBSTITUTE(SUBSTITUTE(SUBSTITUTE(Y444," ",""),"-",""),".",""),"/","")),"OK","DIFF"))</f>
        <v/>
      </c>
      <c r="AE444" t="str">
        <f>IF(OR(I444="",Z444=""),"",IF(ABS(I444-Z444)&lt;=0.01,"OK","DIFF"))</f>
        <v/>
      </c>
    </row>
    <row r="445">
      <c r="A445" t="str">
        <v>B44</v>
      </c>
      <c r="B445" t="str">
        <v>Targeted</v>
      </c>
      <c r="C445">
        <v>42</v>
      </c>
      <c r="D445" t="str">
        <v>PDF</v>
      </c>
      <c r="E445" t="str">
        <v>A/CON FAN MOTOR(A02)</v>
      </c>
      <c r="F445">
        <v>1</v>
      </c>
      <c r="G445">
        <v>210</v>
      </c>
      <c r="H445" t="str">
        <v/>
      </c>
      <c r="I445" t="str">
        <v/>
      </c>
      <c r="J445" t="str">
        <v/>
      </c>
      <c r="K445" t="str">
        <v/>
      </c>
      <c r="L445" t="str">
        <v/>
      </c>
      <c r="M445" t="str">
        <v/>
      </c>
      <c r="N445" t="str">
        <f>IF(H445="","",IF(UPPER(SUBSTITUTE(SUBSTITUTE(SUBSTITUTE(SUBSTITUTE(H445," ",""),"-",""),".",""),"/",""))=UPPER(SUBSTITUTE(SUBSTITUTE(SUBSTITUTE(SUBSTITUTE(T445," ",""),"-",""),".",""),"/","")),"OK","DIFF"))</f>
        <v/>
      </c>
      <c r="O445" t="str">
        <f>IF(I445="","",IF(ABS(I445-U445)&lt;=0.01,"OK","DIFF"))</f>
        <v/>
      </c>
      <c r="P445" t="str">
        <f>IF(OR(N445="DIFF",O445="DIFF"),"YES",IF(AND(N445="OK",O445="OK"),"NO",""))</f>
        <v/>
      </c>
      <c r="Q445" t="str">
        <v/>
      </c>
      <c r="R445" t="str">
        <v/>
      </c>
      <c r="S445" t="str">
        <v/>
      </c>
      <c r="T445" t="str">
        <v>H38616-R1A-A01</v>
      </c>
      <c r="U445">
        <v>210</v>
      </c>
      <c r="V445" t="str">
        <v/>
      </c>
      <c r="W445" t="str">
        <v/>
      </c>
      <c r="X445" t="str">
        <v/>
      </c>
      <c r="Y445" t="str">
        <v>H38616-R1A-A01</v>
      </c>
      <c r="Z445">
        <v>210</v>
      </c>
      <c r="AA445" t="str">
        <v>high</v>
      </c>
      <c r="AC445" t="str">
        <v>AGREE</v>
      </c>
      <c r="AD445" t="str">
        <f>IF(OR(H445="",Y445=""),"",IF(UPPER(SUBSTITUTE(SUBSTITUTE(SUBSTITUTE(SUBSTITUTE(H445," ",""),"-",""),".",""),"/",""))=UPPER(SUBSTITUTE(SUBSTITUTE(SUBSTITUTE(SUBSTITUTE(Y445," ",""),"-",""),".",""),"/","")),"OK","DIFF"))</f>
        <v/>
      </c>
      <c r="AE445" t="str">
        <f>IF(OR(I445="",Z445=""),"",IF(ABS(I445-Z445)&lt;=0.01,"OK","DIFF"))</f>
        <v/>
      </c>
    </row>
    <row r="446">
      <c r="A446" t="str">
        <v>B44</v>
      </c>
      <c r="B446" t="str">
        <v>Targeted</v>
      </c>
      <c r="C446">
        <v>43</v>
      </c>
      <c r="D446" t="str">
        <v>PDF</v>
      </c>
      <c r="E446" t="str">
        <v>A/CON FAN BLADE</v>
      </c>
      <c r="F446">
        <v>1</v>
      </c>
      <c r="G446">
        <v>65</v>
      </c>
      <c r="H446" t="str">
        <v/>
      </c>
      <c r="I446" t="str">
        <v/>
      </c>
      <c r="J446" t="str">
        <v/>
      </c>
      <c r="K446" t="str">
        <v/>
      </c>
      <c r="L446" t="str">
        <v/>
      </c>
      <c r="M446" t="str">
        <v/>
      </c>
      <c r="N446" t="str">
        <f>IF(H446="","",IF(UPPER(SUBSTITUTE(SUBSTITUTE(SUBSTITUTE(SUBSTITUTE(H446," ",""),"-",""),".",""),"/",""))=UPPER(SUBSTITUTE(SUBSTITUTE(SUBSTITUTE(SUBSTITUTE(T446," ",""),"-",""),".",""),"/","")),"OK","DIFF"))</f>
        <v/>
      </c>
      <c r="O446" t="str">
        <f>IF(I446="","",IF(ABS(I446-U446)&lt;=0.01,"OK","DIFF"))</f>
        <v/>
      </c>
      <c r="P446" t="str">
        <f>IF(OR(N446="DIFF",O446="DIFF"),"YES",IF(AND(N446="OK",O446="OK"),"NO",""))</f>
        <v/>
      </c>
      <c r="Q446" t="str">
        <v/>
      </c>
      <c r="R446" t="str">
        <v/>
      </c>
      <c r="S446" t="str">
        <v/>
      </c>
      <c r="T446" t="str">
        <v>H38611-R1A-A02</v>
      </c>
      <c r="U446">
        <v>65</v>
      </c>
      <c r="V446" t="str">
        <v/>
      </c>
      <c r="W446" t="str">
        <v/>
      </c>
      <c r="X446" t="str">
        <v/>
      </c>
      <c r="Y446" t="str">
        <v>H38611-R1A-A02</v>
      </c>
      <c r="Z446">
        <v>65</v>
      </c>
      <c r="AA446" t="str">
        <v>high</v>
      </c>
      <c r="AC446" t="str">
        <v>AGREE</v>
      </c>
      <c r="AD446" t="str">
        <f>IF(OR(H446="",Y446=""),"",IF(UPPER(SUBSTITUTE(SUBSTITUTE(SUBSTITUTE(SUBSTITUTE(H446," ",""),"-",""),".",""),"/",""))=UPPER(SUBSTITUTE(SUBSTITUTE(SUBSTITUTE(SUBSTITUTE(Y446," ",""),"-",""),".",""),"/","")),"OK","DIFF"))</f>
        <v/>
      </c>
      <c r="AE446" t="str">
        <f>IF(OR(I446="",Z446=""),"",IF(ABS(I446-Z446)&lt;=0.01,"OK","DIFF"))</f>
        <v/>
      </c>
    </row>
    <row r="447">
      <c r="A447" t="str">
        <v>B44</v>
      </c>
      <c r="B447" t="str">
        <v>Targeted</v>
      </c>
      <c r="C447">
        <v>44</v>
      </c>
      <c r="D447" t="str">
        <v>PDF</v>
      </c>
      <c r="E447" t="str">
        <v>RAD.SPARE TANK</v>
      </c>
      <c r="F447">
        <v>1</v>
      </c>
      <c r="G447">
        <v>55</v>
      </c>
      <c r="H447" t="str">
        <v/>
      </c>
      <c r="I447" t="str">
        <v/>
      </c>
      <c r="J447" t="str">
        <v/>
      </c>
      <c r="K447" t="str">
        <v/>
      </c>
      <c r="L447" t="str">
        <v/>
      </c>
      <c r="M447" t="str">
        <v/>
      </c>
      <c r="N447" t="str">
        <f>IF(H447="","",IF(UPPER(SUBSTITUTE(SUBSTITUTE(SUBSTITUTE(SUBSTITUTE(H447," ",""),"-",""),".",""),"/",""))=UPPER(SUBSTITUTE(SUBSTITUTE(SUBSTITUTE(SUBSTITUTE(T447," ",""),"-",""),".",""),"/","")),"OK","DIFF"))</f>
        <v/>
      </c>
      <c r="O447" t="str">
        <f>IF(I447="","",IF(ABS(I447-U447)&lt;=0.01,"OK","DIFF"))</f>
        <v/>
      </c>
      <c r="P447" t="str">
        <f>IF(OR(N447="DIFF",O447="DIFF"),"YES",IF(AND(N447="OK",O447="OK"),"NO",""))</f>
        <v/>
      </c>
      <c r="Q447" t="str">
        <v/>
      </c>
      <c r="R447" t="str">
        <v/>
      </c>
      <c r="S447" t="str">
        <v/>
      </c>
      <c r="T447" t="str">
        <v>H19101-R1A-A00</v>
      </c>
      <c r="U447">
        <v>55</v>
      </c>
      <c r="V447" t="str">
        <v/>
      </c>
      <c r="W447" t="str">
        <v/>
      </c>
      <c r="X447" t="str">
        <v/>
      </c>
      <c r="Y447" t="str">
        <v>H19101-R1A-A00</v>
      </c>
      <c r="Z447">
        <v>55</v>
      </c>
      <c r="AA447" t="str">
        <v>high</v>
      </c>
      <c r="AC447" t="str">
        <v>AGREE</v>
      </c>
      <c r="AD447" t="str">
        <f>IF(OR(H447="",Y447=""),"",IF(UPPER(SUBSTITUTE(SUBSTITUTE(SUBSTITUTE(SUBSTITUTE(H447," ",""),"-",""),".",""),"/",""))=UPPER(SUBSTITUTE(SUBSTITUTE(SUBSTITUTE(SUBSTITUTE(Y447," ",""),"-",""),".",""),"/","")),"OK","DIFF"))</f>
        <v/>
      </c>
      <c r="AE447" t="str">
        <f>IF(OR(I447="",Z447=""),"",IF(ABS(I447-Z447)&lt;=0.01,"OK","DIFF"))</f>
        <v/>
      </c>
    </row>
    <row r="448">
      <c r="A448" t="str">
        <v>B44</v>
      </c>
      <c r="B448" t="str">
        <v>Targeted</v>
      </c>
      <c r="C448">
        <v>45</v>
      </c>
      <c r="D448" t="str">
        <v>PDF</v>
      </c>
      <c r="E448" t="str">
        <v>A/C DEFLECTOR RH</v>
      </c>
      <c r="F448">
        <v>1</v>
      </c>
      <c r="G448">
        <v>45</v>
      </c>
      <c r="H448" t="str">
        <v/>
      </c>
      <c r="I448" t="str">
        <v/>
      </c>
      <c r="J448" t="str">
        <v/>
      </c>
      <c r="K448" t="str">
        <v/>
      </c>
      <c r="L448" t="str">
        <v/>
      </c>
      <c r="M448" t="str">
        <v/>
      </c>
      <c r="N448" t="str">
        <f>IF(H448="","",IF(UPPER(SUBSTITUTE(SUBSTITUTE(SUBSTITUTE(SUBSTITUTE(H448," ",""),"-",""),".",""),"/",""))=UPPER(SUBSTITUTE(SUBSTITUTE(SUBSTITUTE(SUBSTITUTE(T448," ",""),"-",""),".",""),"/","")),"OK","DIFF"))</f>
        <v/>
      </c>
      <c r="O448" t="str">
        <f>IF(I448="","",IF(ABS(I448-U448)&lt;=0.01,"OK","DIFF"))</f>
        <v/>
      </c>
      <c r="P448" t="str">
        <f>IF(OR(N448="DIFF",O448="DIFF"),"YES",IF(AND(N448="OK",O448="OK"),"NO",""))</f>
        <v/>
      </c>
      <c r="Q448" t="str">
        <v/>
      </c>
      <c r="R448" t="str">
        <v/>
      </c>
      <c r="S448" t="str">
        <v/>
      </c>
      <c r="T448" t="str">
        <v>H71111-T7A-J00</v>
      </c>
      <c r="U448">
        <v>45</v>
      </c>
      <c r="V448" t="str">
        <v/>
      </c>
      <c r="W448" t="str">
        <v/>
      </c>
      <c r="X448" t="str">
        <v/>
      </c>
      <c r="Y448" t="str">
        <v>H71111-T7A-J00</v>
      </c>
      <c r="Z448">
        <v>45</v>
      </c>
      <c r="AA448" t="str">
        <v>high</v>
      </c>
      <c r="AC448" t="str">
        <v>AGREE</v>
      </c>
      <c r="AD448" t="str">
        <f>IF(OR(H448="",Y448=""),"",IF(UPPER(SUBSTITUTE(SUBSTITUTE(SUBSTITUTE(SUBSTITUTE(H448," ",""),"-",""),".",""),"/",""))=UPPER(SUBSTITUTE(SUBSTITUTE(SUBSTITUTE(SUBSTITUTE(Y448," ",""),"-",""),".",""),"/","")),"OK","DIFF"))</f>
        <v/>
      </c>
      <c r="AE448" t="str">
        <f>IF(OR(I448="",Z448=""),"",IF(ABS(I448-Z448)&lt;=0.01,"OK","DIFF"))</f>
        <v/>
      </c>
    </row>
    <row r="449">
      <c r="A449" t="str">
        <v>B44</v>
      </c>
      <c r="B449" t="str">
        <v>Targeted</v>
      </c>
      <c r="C449">
        <v>46</v>
      </c>
      <c r="D449" t="str">
        <v>PDF</v>
      </c>
      <c r="E449" t="str">
        <v>A/C DEFLECTOR LH</v>
      </c>
      <c r="F449">
        <v>1</v>
      </c>
      <c r="G449">
        <v>45</v>
      </c>
      <c r="H449" t="str">
        <v/>
      </c>
      <c r="I449" t="str">
        <v/>
      </c>
      <c r="J449" t="str">
        <v/>
      </c>
      <c r="K449" t="str">
        <v/>
      </c>
      <c r="L449" t="str">
        <v/>
      </c>
      <c r="M449" t="str">
        <v/>
      </c>
      <c r="N449" t="str">
        <f>IF(H449="","",IF(UPPER(SUBSTITUTE(SUBSTITUTE(SUBSTITUTE(SUBSTITUTE(H449," ",""),"-",""),".",""),"/",""))=UPPER(SUBSTITUTE(SUBSTITUTE(SUBSTITUTE(SUBSTITUTE(T449," ",""),"-",""),".",""),"/","")),"OK","DIFF"))</f>
        <v/>
      </c>
      <c r="O449" t="str">
        <f>IF(I449="","",IF(ABS(I449-U449)&lt;=0.01,"OK","DIFF"))</f>
        <v/>
      </c>
      <c r="P449" t="str">
        <f>IF(OR(N449="DIFF",O449="DIFF"),"YES",IF(AND(N449="OK",O449="OK"),"NO",""))</f>
        <v/>
      </c>
      <c r="Q449" t="str">
        <v/>
      </c>
      <c r="R449" t="str">
        <v/>
      </c>
      <c r="S449" t="str">
        <v/>
      </c>
      <c r="T449" t="str">
        <v>H71116-T7A-J00</v>
      </c>
      <c r="U449">
        <v>45</v>
      </c>
      <c r="V449" t="str">
        <v/>
      </c>
      <c r="W449" t="str">
        <v/>
      </c>
      <c r="X449" t="str">
        <v/>
      </c>
      <c r="Y449" t="str">
        <v>H71116-T7A-J00</v>
      </c>
      <c r="Z449">
        <v>45</v>
      </c>
      <c r="AA449" t="str">
        <v>high</v>
      </c>
      <c r="AC449" t="str">
        <v>AGREE</v>
      </c>
      <c r="AD449" t="str">
        <f>IF(OR(H449="",Y449=""),"",IF(UPPER(SUBSTITUTE(SUBSTITUTE(SUBSTITUTE(SUBSTITUTE(H449," ",""),"-",""),".",""),"/",""))=UPPER(SUBSTITUTE(SUBSTITUTE(SUBSTITUTE(SUBSTITUTE(Y449," ",""),"-",""),".",""),"/","")),"OK","DIFF"))</f>
        <v/>
      </c>
      <c r="AE449" t="str">
        <f>IF(OR(I449="",Z449=""),"",IF(ABS(I449-Z449)&lt;=0.01,"OK","DIFF"))</f>
        <v/>
      </c>
    </row>
    <row r="450">
      <c r="A450" t="str">
        <v>B44</v>
      </c>
      <c r="B450" t="str">
        <v>Targeted</v>
      </c>
      <c r="C450">
        <v>47</v>
      </c>
      <c r="D450" t="str">
        <v>PDF</v>
      </c>
      <c r="E450" t="str">
        <v>WASHER TANK</v>
      </c>
      <c r="F450">
        <v>1</v>
      </c>
      <c r="G450">
        <v>95</v>
      </c>
      <c r="H450" t="str">
        <v/>
      </c>
      <c r="I450" t="str">
        <v/>
      </c>
      <c r="J450" t="str">
        <v/>
      </c>
      <c r="K450" t="str">
        <v/>
      </c>
      <c r="L450" t="str">
        <v/>
      </c>
      <c r="M450" t="str">
        <v/>
      </c>
      <c r="N450" t="str">
        <f>IF(H450="","",IF(UPPER(SUBSTITUTE(SUBSTITUTE(SUBSTITUTE(SUBSTITUTE(H450," ",""),"-",""),".",""),"/",""))=UPPER(SUBSTITUTE(SUBSTITUTE(SUBSTITUTE(SUBSTITUTE(T450," ",""),"-",""),".",""),"/","")),"OK","DIFF"))</f>
        <v/>
      </c>
      <c r="O450" t="str">
        <f>IF(I450="","",IF(ABS(I450-U450)&lt;=0.01,"OK","DIFF"))</f>
        <v/>
      </c>
      <c r="P450" t="str">
        <f>IF(OR(N450="DIFF",O450="DIFF"),"YES",IF(AND(N450="OK",O450="OK"),"NO",""))</f>
        <v/>
      </c>
      <c r="Q450" t="str">
        <v/>
      </c>
      <c r="R450" t="str">
        <v/>
      </c>
      <c r="S450" t="str">
        <v/>
      </c>
      <c r="T450" t="str">
        <v>H76841-T5A-003</v>
      </c>
      <c r="U450">
        <v>95</v>
      </c>
      <c r="V450" t="str">
        <v/>
      </c>
      <c r="W450" t="str">
        <v/>
      </c>
      <c r="X450" t="str">
        <v/>
      </c>
      <c r="Y450" t="str">
        <v>H76841-T5A-003</v>
      </c>
      <c r="Z450">
        <v>95</v>
      </c>
      <c r="AA450" t="str">
        <v>high</v>
      </c>
      <c r="AC450" t="str">
        <v>AGREE</v>
      </c>
      <c r="AD450" t="str">
        <f>IF(OR(H450="",Y450=""),"",IF(UPPER(SUBSTITUTE(SUBSTITUTE(SUBSTITUTE(SUBSTITUTE(H450," ",""),"-",""),".",""),"/",""))=UPPER(SUBSTITUTE(SUBSTITUTE(SUBSTITUTE(SUBSTITUTE(Y450," ",""),"-",""),".",""),"/","")),"OK","DIFF"))</f>
        <v/>
      </c>
      <c r="AE450" t="str">
        <f>IF(OR(I450="",Z450=""),"",IF(ABS(I450-Z450)&lt;=0.01,"OK","DIFF"))</f>
        <v/>
      </c>
    </row>
    <row r="451">
      <c r="A451" t="str">
        <v>B44</v>
      </c>
      <c r="B451" t="str">
        <v>Targeted</v>
      </c>
      <c r="C451">
        <v>48</v>
      </c>
      <c r="D451" t="str">
        <v>PDF</v>
      </c>
      <c r="E451" t="str">
        <v>BATTERY TRAY</v>
      </c>
      <c r="F451">
        <v>1</v>
      </c>
      <c r="G451">
        <v>35</v>
      </c>
      <c r="H451" t="str">
        <v/>
      </c>
      <c r="I451" t="str">
        <v/>
      </c>
      <c r="J451" t="str">
        <v/>
      </c>
      <c r="K451" t="str">
        <v/>
      </c>
      <c r="L451" t="str">
        <v/>
      </c>
      <c r="M451" t="str">
        <v/>
      </c>
      <c r="N451" t="str">
        <f>IF(H451="","",IF(UPPER(SUBSTITUTE(SUBSTITUTE(SUBSTITUTE(SUBSTITUTE(H451," ",""),"-",""),".",""),"/",""))=UPPER(SUBSTITUTE(SUBSTITUTE(SUBSTITUTE(SUBSTITUTE(T451," ",""),"-",""),".",""),"/","")),"OK","DIFF"))</f>
        <v/>
      </c>
      <c r="O451" t="str">
        <f>IF(I451="","",IF(ABS(I451-U451)&lt;=0.01,"OK","DIFF"))</f>
        <v/>
      </c>
      <c r="P451" t="str">
        <f>IF(OR(N451="DIFF",O451="DIFF"),"YES",IF(AND(N451="OK",O451="OK"),"NO",""))</f>
        <v/>
      </c>
      <c r="Q451" t="str">
        <v/>
      </c>
      <c r="R451" t="str">
        <v/>
      </c>
      <c r="S451" t="str">
        <v/>
      </c>
      <c r="T451" t="str">
        <v>H31521-T5A-900</v>
      </c>
      <c r="U451">
        <v>35</v>
      </c>
      <c r="V451" t="str">
        <v/>
      </c>
      <c r="W451" t="str">
        <v/>
      </c>
      <c r="X451" t="str">
        <v/>
      </c>
      <c r="Y451" t="str">
        <v>H31521-T5A-900</v>
      </c>
      <c r="Z451">
        <v>35</v>
      </c>
      <c r="AA451" t="str">
        <v>high</v>
      </c>
      <c r="AC451" t="str">
        <v>AGREE</v>
      </c>
      <c r="AD451" t="str">
        <f>IF(OR(H451="",Y451=""),"",IF(UPPER(SUBSTITUTE(SUBSTITUTE(SUBSTITUTE(SUBSTITUTE(H451," ",""),"-",""),".",""),"/",""))=UPPER(SUBSTITUTE(SUBSTITUTE(SUBSTITUTE(SUBSTITUTE(Y451," ",""),"-",""),".",""),"/","")),"OK","DIFF"))</f>
        <v/>
      </c>
      <c r="AE451" t="str">
        <f>IF(OR(I451="",Z451=""),"",IF(ABS(I451-Z451)&lt;=0.01,"OK","DIFF"))</f>
        <v/>
      </c>
    </row>
    <row r="452">
      <c r="A452" t="str">
        <v>B44</v>
      </c>
      <c r="B452" t="str">
        <v>Targeted</v>
      </c>
      <c r="C452">
        <v>49</v>
      </c>
      <c r="D452" t="str">
        <v>PDF</v>
      </c>
      <c r="E452" t="str">
        <v>HIGH HORN</v>
      </c>
      <c r="F452">
        <v>1</v>
      </c>
      <c r="G452">
        <v>75</v>
      </c>
      <c r="H452" t="str">
        <v/>
      </c>
      <c r="I452" t="str">
        <v/>
      </c>
      <c r="J452" t="str">
        <v/>
      </c>
      <c r="K452" t="str">
        <v/>
      </c>
      <c r="L452" t="str">
        <v/>
      </c>
      <c r="M452" t="str">
        <v/>
      </c>
      <c r="N452" t="str">
        <f>IF(H452="","",IF(UPPER(SUBSTITUTE(SUBSTITUTE(SUBSTITUTE(SUBSTITUTE(H452," ",""),"-",""),".",""),"/",""))=UPPER(SUBSTITUTE(SUBSTITUTE(SUBSTITUTE(SUBSTITUTE(T452," ",""),"-",""),".",""),"/","")),"OK","DIFF"))</f>
        <v/>
      </c>
      <c r="O452" t="str">
        <f>IF(I452="","",IF(ABS(I452-U452)&lt;=0.01,"OK","DIFF"))</f>
        <v/>
      </c>
      <c r="P452" t="str">
        <f>IF(OR(N452="DIFF",O452="DIFF"),"YES",IF(AND(N452="OK",O452="OK"),"NO",""))</f>
        <v/>
      </c>
      <c r="Q452" t="str">
        <v/>
      </c>
      <c r="R452" t="str">
        <v/>
      </c>
      <c r="S452" t="str">
        <v/>
      </c>
      <c r="T452" t="str">
        <v>H38150-T7A-J01</v>
      </c>
      <c r="U452">
        <v>75</v>
      </c>
      <c r="V452" t="str">
        <v/>
      </c>
      <c r="W452" t="str">
        <v/>
      </c>
      <c r="X452" t="str">
        <v/>
      </c>
      <c r="Y452" t="str">
        <v>H38150-T7A-J01</v>
      </c>
      <c r="Z452">
        <v>75</v>
      </c>
      <c r="AA452" t="str">
        <v>high</v>
      </c>
      <c r="AC452" t="str">
        <v>AGREE</v>
      </c>
      <c r="AD452" t="str">
        <f>IF(OR(H452="",Y452=""),"",IF(UPPER(SUBSTITUTE(SUBSTITUTE(SUBSTITUTE(SUBSTITUTE(H452," ",""),"-",""),".",""),"/",""))=UPPER(SUBSTITUTE(SUBSTITUTE(SUBSTITUTE(SUBSTITUTE(Y452," ",""),"-",""),".",""),"/","")),"OK","DIFF"))</f>
        <v/>
      </c>
      <c r="AE452" t="str">
        <f>IF(OR(I452="",Z452=""),"",IF(ABS(I452-Z452)&lt;=0.01,"OK","DIFF"))</f>
        <v/>
      </c>
    </row>
    <row r="453">
      <c r="A453" t="str">
        <v>B44</v>
      </c>
      <c r="B453" t="str">
        <v>Targeted</v>
      </c>
      <c r="C453">
        <v>50</v>
      </c>
      <c r="D453" t="str">
        <v>PDF</v>
      </c>
      <c r="E453" t="str">
        <v>AIR CHAMBER</v>
      </c>
      <c r="F453">
        <v>1</v>
      </c>
      <c r="G453">
        <v>80</v>
      </c>
      <c r="H453" t="str">
        <v/>
      </c>
      <c r="I453" t="str">
        <v/>
      </c>
      <c r="J453" t="str">
        <v/>
      </c>
      <c r="K453" t="str">
        <v/>
      </c>
      <c r="L453" t="str">
        <v/>
      </c>
      <c r="M453" t="str">
        <v/>
      </c>
      <c r="N453" t="str">
        <f>IF(H453="","",IF(UPPER(SUBSTITUTE(SUBSTITUTE(SUBSTITUTE(SUBSTITUTE(H453," ",""),"-",""),".",""),"/",""))=UPPER(SUBSTITUTE(SUBSTITUTE(SUBSTITUTE(SUBSTITUTE(T453," ",""),"-",""),".",""),"/","")),"OK","DIFF"))</f>
        <v/>
      </c>
      <c r="O453" t="str">
        <f>IF(I453="","",IF(ABS(I453-U453)&lt;=0.01,"OK","DIFF"))</f>
        <v/>
      </c>
      <c r="P453" t="str">
        <f>IF(OR(N453="DIFF",O453="DIFF"),"YES",IF(AND(N453="OK",O453="OK"),"NO",""))</f>
        <v/>
      </c>
      <c r="Q453" t="str">
        <v/>
      </c>
      <c r="R453" t="str">
        <v/>
      </c>
      <c r="S453" t="str">
        <v/>
      </c>
      <c r="T453" t="str">
        <v>H17230-50T-003</v>
      </c>
      <c r="U453">
        <v>80</v>
      </c>
      <c r="V453" t="str">
        <v/>
      </c>
      <c r="W453" t="str">
        <v/>
      </c>
      <c r="X453" t="str">
        <v/>
      </c>
      <c r="Y453" t="str">
        <v>H17230-50T-003</v>
      </c>
      <c r="Z453">
        <v>80</v>
      </c>
      <c r="AA453" t="str">
        <v>high</v>
      </c>
      <c r="AC453" t="str">
        <v>AGREE</v>
      </c>
      <c r="AD453" t="str">
        <f>IF(OR(H453="",Y453=""),"",IF(UPPER(SUBSTITUTE(SUBSTITUTE(SUBSTITUTE(SUBSTITUTE(H453," ",""),"-",""),".",""),"/",""))=UPPER(SUBSTITUTE(SUBSTITUTE(SUBSTITUTE(SUBSTITUTE(Y453," ",""),"-",""),".",""),"/","")),"OK","DIFF"))</f>
        <v/>
      </c>
      <c r="AE453" t="str">
        <f>IF(OR(I453="",Z453=""),"",IF(ABS(I453-Z453)&lt;=0.01,"OK","DIFF"))</f>
        <v/>
      </c>
    </row>
    <row r="454">
      <c r="A454" t="str">
        <v>B44</v>
      </c>
      <c r="B454" t="str">
        <v>Targeted</v>
      </c>
      <c r="C454">
        <v>51</v>
      </c>
      <c r="D454" t="str">
        <v>PDF</v>
      </c>
      <c r="E454" t="str">
        <v>FR.W/H ARCH PROT.LH</v>
      </c>
      <c r="F454">
        <v>1</v>
      </c>
      <c r="G454">
        <v>280</v>
      </c>
      <c r="H454" t="str">
        <v/>
      </c>
      <c r="I454" t="str">
        <v/>
      </c>
      <c r="J454" t="str">
        <v/>
      </c>
      <c r="K454" t="str">
        <v/>
      </c>
      <c r="L454" t="str">
        <v/>
      </c>
      <c r="M454" t="str">
        <v/>
      </c>
      <c r="N454" t="str">
        <f>IF(H454="","",IF(UPPER(SUBSTITUTE(SUBSTITUTE(SUBSTITUTE(SUBSTITUTE(H454," ",""),"-",""),".",""),"/",""))=UPPER(SUBSTITUTE(SUBSTITUTE(SUBSTITUTE(SUBSTITUTE(T454," ",""),"-",""),".",""),"/","")),"OK","DIFF"))</f>
        <v/>
      </c>
      <c r="O454" t="str">
        <f>IF(I454="","",IF(ABS(I454-U454)&lt;=0.01,"OK","DIFF"))</f>
        <v/>
      </c>
      <c r="P454" t="str">
        <f>IF(OR(N454="DIFF",O454="DIFF"),"YES",IF(AND(N454="OK",O454="OK"),"NO",""))</f>
        <v/>
      </c>
      <c r="Q454" t="str">
        <v/>
      </c>
      <c r="R454" t="str">
        <v/>
      </c>
      <c r="S454" t="str">
        <v/>
      </c>
      <c r="T454" t="str">
        <v>H74157-T7B-003</v>
      </c>
      <c r="U454">
        <v>280</v>
      </c>
      <c r="V454" t="str">
        <v/>
      </c>
      <c r="W454" t="str">
        <v/>
      </c>
      <c r="X454" t="str">
        <v/>
      </c>
      <c r="Y454" t="str">
        <v>H74157-T7B-003</v>
      </c>
      <c r="Z454">
        <v>280</v>
      </c>
      <c r="AA454" t="str">
        <v>high</v>
      </c>
      <c r="AC454" t="str">
        <v>AGREE</v>
      </c>
      <c r="AD454" t="str">
        <f>IF(OR(H454="",Y454=""),"",IF(UPPER(SUBSTITUTE(SUBSTITUTE(SUBSTITUTE(SUBSTITUTE(H454," ",""),"-",""),".",""),"/",""))=UPPER(SUBSTITUTE(SUBSTITUTE(SUBSTITUTE(SUBSTITUTE(Y454," ",""),"-",""),".",""),"/","")),"OK","DIFF"))</f>
        <v/>
      </c>
      <c r="AE454" t="str">
        <f>IF(OR(I454="",Z454=""),"",IF(ABS(I454-Z454)&lt;=0.01,"OK","DIFF"))</f>
        <v/>
      </c>
    </row>
    <row r="455">
      <c r="A455" t="str">
        <v>B44</v>
      </c>
      <c r="B455" t="str">
        <v>Targeted</v>
      </c>
      <c r="C455">
        <v>52</v>
      </c>
      <c r="D455" t="str">
        <v>PDF</v>
      </c>
      <c r="E455" t="str">
        <v>RAD.FAN MOTOR(A03)</v>
      </c>
      <c r="F455">
        <v>1</v>
      </c>
      <c r="G455">
        <v>260</v>
      </c>
      <c r="H455" t="str">
        <v/>
      </c>
      <c r="I455" t="str">
        <v/>
      </c>
      <c r="J455" t="str">
        <v/>
      </c>
      <c r="K455" t="str">
        <v/>
      </c>
      <c r="L455" t="str">
        <v/>
      </c>
      <c r="M455" t="str">
        <v/>
      </c>
      <c r="N455" t="str">
        <f>IF(H455="","",IF(UPPER(SUBSTITUTE(SUBSTITUTE(SUBSTITUTE(SUBSTITUTE(H455," ",""),"-",""),".",""),"/",""))=UPPER(SUBSTITUTE(SUBSTITUTE(SUBSTITUTE(SUBSTITUTE(T455," ",""),"-",""),".",""),"/","")),"OK","DIFF"))</f>
        <v/>
      </c>
      <c r="O455" t="str">
        <f>IF(I455="","",IF(ABS(I455-U455)&lt;=0.01,"OK","DIFF"))</f>
        <v/>
      </c>
      <c r="P455" t="str">
        <f>IF(OR(N455="DIFF",O455="DIFF"),"YES",IF(AND(N455="OK",O455="OK"),"NO",""))</f>
        <v/>
      </c>
      <c r="Q455" t="str">
        <v/>
      </c>
      <c r="R455" t="str">
        <v/>
      </c>
      <c r="S455" t="str">
        <v/>
      </c>
      <c r="T455" t="str">
        <v>H19030-R1A-A02</v>
      </c>
      <c r="U455">
        <v>260</v>
      </c>
      <c r="V455" t="str">
        <v/>
      </c>
      <c r="W455" t="str">
        <v/>
      </c>
      <c r="X455" t="str">
        <v/>
      </c>
      <c r="Y455" t="str">
        <v>H19030-R1A-A02</v>
      </c>
      <c r="Z455">
        <v>260</v>
      </c>
      <c r="AA455" t="str">
        <v>high</v>
      </c>
      <c r="AC455" t="str">
        <v>AGREE</v>
      </c>
      <c r="AD455" t="str">
        <f>IF(OR(H455="",Y455=""),"",IF(UPPER(SUBSTITUTE(SUBSTITUTE(SUBSTITUTE(SUBSTITUTE(H455," ",""),"-",""),".",""),"/",""))=UPPER(SUBSTITUTE(SUBSTITUTE(SUBSTITUTE(SUBSTITUTE(Y455," ",""),"-",""),".",""),"/","")),"OK","DIFF"))</f>
        <v/>
      </c>
      <c r="AE455" t="str">
        <f>IF(OR(I455="",Z455=""),"",IF(ABS(I455-Z455)&lt;=0.01,"OK","DIFF"))</f>
        <v/>
      </c>
    </row>
    <row r="456">
      <c r="A456" t="str">
        <v>B44</v>
      </c>
      <c r="B456" t="str">
        <v>Targeted</v>
      </c>
      <c r="C456">
        <v>53</v>
      </c>
      <c r="D456" t="str">
        <v>PDF</v>
      </c>
      <c r="E456" t="str">
        <v>CLIP INSULATOR</v>
      </c>
      <c r="F456">
        <v>6</v>
      </c>
      <c r="G456">
        <v>12</v>
      </c>
      <c r="H456" t="str">
        <v/>
      </c>
      <c r="I456" t="str">
        <v/>
      </c>
      <c r="J456" t="str">
        <v/>
      </c>
      <c r="K456" t="str">
        <v/>
      </c>
      <c r="L456" t="str">
        <v/>
      </c>
      <c r="M456" t="str">
        <v/>
      </c>
      <c r="N456" t="str">
        <f>IF(H456="","",IF(UPPER(SUBSTITUTE(SUBSTITUTE(SUBSTITUTE(SUBSTITUTE(H456," ",""),"-",""),".",""),"/",""))=UPPER(SUBSTITUTE(SUBSTITUTE(SUBSTITUTE(SUBSTITUTE(T456," ",""),"-",""),".",""),"/","")),"OK","DIFF"))</f>
        <v/>
      </c>
      <c r="O456" t="str">
        <f>IF(I456="","",IF(ABS(I456-U456)&lt;=0.01,"OK","DIFF"))</f>
        <v/>
      </c>
      <c r="P456" t="str">
        <f>IF(OR(N456="DIFF",O456="DIFF"),"YES",IF(AND(N456="OK",O456="OK"),"NO",""))</f>
        <v/>
      </c>
      <c r="Q456" t="str">
        <v/>
      </c>
      <c r="R456" t="str">
        <v/>
      </c>
      <c r="S456" t="str">
        <v/>
      </c>
      <c r="T456" t="str">
        <v>H91501-STK-003</v>
      </c>
      <c r="U456">
        <v>2</v>
      </c>
      <c r="V456" t="str">
        <v/>
      </c>
      <c r="W456" t="str">
        <v/>
      </c>
      <c r="X456" t="str">
        <v/>
      </c>
      <c r="Y456" t="str">
        <v>H91501-STK-003</v>
      </c>
      <c r="Z456">
        <v>2</v>
      </c>
      <c r="AA456" t="str">
        <v>high</v>
      </c>
      <c r="AC456" t="str">
        <v>AGREE</v>
      </c>
      <c r="AD456" t="str">
        <f>IF(OR(H456="",Y456=""),"",IF(UPPER(SUBSTITUTE(SUBSTITUTE(SUBSTITUTE(SUBSTITUTE(H456," ",""),"-",""),".",""),"/",""))=UPPER(SUBSTITUTE(SUBSTITUTE(SUBSTITUTE(SUBSTITUTE(Y456," ",""),"-",""),".",""),"/","")),"OK","DIFF"))</f>
        <v/>
      </c>
      <c r="AE456" t="str">
        <f>IF(OR(I456="",Z456=""),"",IF(ABS(I456-Z456)&lt;=0.01,"OK","DIFF"))</f>
        <v/>
      </c>
    </row>
    <row r="457">
      <c r="A457" t="str">
        <v>B44</v>
      </c>
      <c r="B457" t="str">
        <v>Targeted</v>
      </c>
      <c r="C457">
        <v>54</v>
      </c>
      <c r="D457" t="str">
        <v>PDF</v>
      </c>
      <c r="E457" t="str">
        <v>CLIP BUMPER</v>
      </c>
      <c r="F457">
        <v>10</v>
      </c>
      <c r="G457">
        <v>20</v>
      </c>
      <c r="H457" t="str">
        <v/>
      </c>
      <c r="I457" t="str">
        <v/>
      </c>
      <c r="J457" t="str">
        <v/>
      </c>
      <c r="K457" t="str">
        <v/>
      </c>
      <c r="L457" t="str">
        <v/>
      </c>
      <c r="M457" t="str">
        <v/>
      </c>
      <c r="N457" t="str">
        <f>IF(H457="","",IF(UPPER(SUBSTITUTE(SUBSTITUTE(SUBSTITUTE(SUBSTITUTE(H457," ",""),"-",""),".",""),"/",""))=UPPER(SUBSTITUTE(SUBSTITUTE(SUBSTITUTE(SUBSTITUTE(T457," ",""),"-",""),".",""),"/","")),"OK","DIFF"))</f>
        <v/>
      </c>
      <c r="O457" t="str">
        <f>IF(I457="","",IF(ABS(I457-U457)&lt;=0.01,"OK","DIFF"))</f>
        <v/>
      </c>
      <c r="P457" t="str">
        <f>IF(OR(N457="DIFF",O457="DIFF"),"YES",IF(AND(N457="OK",O457="OK"),"NO",""))</f>
        <v/>
      </c>
      <c r="Q457" t="str">
        <v/>
      </c>
      <c r="R457" t="str">
        <v>Same PN, different names on one bill</v>
      </c>
      <c r="S457" t="str">
        <v/>
      </c>
      <c r="T457" t="str">
        <v>H91503-SZ3-003</v>
      </c>
      <c r="U457">
        <v>2</v>
      </c>
      <c r="V457" t="str">
        <v/>
      </c>
      <c r="W457" t="str">
        <v/>
      </c>
      <c r="X457" t="str">
        <v/>
      </c>
      <c r="Y457" t="str">
        <v>H91503-SZ3-003</v>
      </c>
      <c r="Z457">
        <v>2</v>
      </c>
      <c r="AA457" t="str">
        <v>high</v>
      </c>
      <c r="AC457" t="str">
        <v>AGREE</v>
      </c>
      <c r="AD457" t="str">
        <f>IF(OR(H457="",Y457=""),"",IF(UPPER(SUBSTITUTE(SUBSTITUTE(SUBSTITUTE(SUBSTITUTE(H457," ",""),"-",""),".",""),"/",""))=UPPER(SUBSTITUTE(SUBSTITUTE(SUBSTITUTE(SUBSTITUTE(Y457," ",""),"-",""),".",""),"/","")),"OK","DIFF"))</f>
        <v/>
      </c>
      <c r="AE457" t="str">
        <f>IF(OR(I457="",Z457=""),"",IF(ABS(I457-Z457)&lt;=0.01,"OK","DIFF"))</f>
        <v/>
      </c>
    </row>
    <row r="458">
      <c r="A458" t="str">
        <v>B44</v>
      </c>
      <c r="B458" t="str">
        <v>Targeted</v>
      </c>
      <c r="C458">
        <v>55</v>
      </c>
      <c r="D458" t="str">
        <v>PDF</v>
      </c>
      <c r="E458" t="str">
        <v>CLIP UNDER COVER</v>
      </c>
      <c r="F458">
        <v>6</v>
      </c>
      <c r="G458">
        <v>12</v>
      </c>
      <c r="H458" t="str">
        <v/>
      </c>
      <c r="I458" t="str">
        <v/>
      </c>
      <c r="J458" t="str">
        <v/>
      </c>
      <c r="K458" t="str">
        <v/>
      </c>
      <c r="L458" t="str">
        <v/>
      </c>
      <c r="M458" t="str">
        <v/>
      </c>
      <c r="N458" t="str">
        <f>IF(H458="","",IF(UPPER(SUBSTITUTE(SUBSTITUTE(SUBSTITUTE(SUBSTITUTE(H458," ",""),"-",""),".",""),"/",""))=UPPER(SUBSTITUTE(SUBSTITUTE(SUBSTITUTE(SUBSTITUTE(T458," ",""),"-",""),".",""),"/","")),"OK","DIFF"))</f>
        <v/>
      </c>
      <c r="O458" t="str">
        <f>IF(I458="","",IF(ABS(I458-U458)&lt;=0.01,"OK","DIFF"))</f>
        <v/>
      </c>
      <c r="P458" t="str">
        <f>IF(OR(N458="DIFF",O458="DIFF"),"YES",IF(AND(N458="OK",O458="OK"),"NO",""))</f>
        <v/>
      </c>
      <c r="Q458" t="str">
        <v/>
      </c>
      <c r="R458" t="str">
        <v>Same PN, different names on one bill</v>
      </c>
      <c r="S458" t="str">
        <v/>
      </c>
      <c r="T458" t="str">
        <v>H91503-SZ3-003</v>
      </c>
      <c r="U458">
        <v>2</v>
      </c>
      <c r="V458" t="str">
        <v/>
      </c>
      <c r="W458" t="str">
        <v/>
      </c>
      <c r="X458" t="str">
        <v/>
      </c>
      <c r="Y458" t="str">
        <v>H91503-SZ3-003</v>
      </c>
      <c r="Z458">
        <v>2</v>
      </c>
      <c r="AA458" t="str">
        <v>high</v>
      </c>
      <c r="AB458" t="str">
        <v>Same part number printed as CLIP BUMPER and CLIP TOP GARNISH</v>
      </c>
      <c r="AC458" t="str">
        <v>AGREE</v>
      </c>
      <c r="AD458" t="str">
        <f>IF(OR(H458="",Y458=""),"",IF(UPPER(SUBSTITUTE(SUBSTITUTE(SUBSTITUTE(SUBSTITUTE(H458," ",""),"-",""),".",""),"/",""))=UPPER(SUBSTITUTE(SUBSTITUTE(SUBSTITUTE(SUBSTITUTE(Y458," ",""),"-",""),".",""),"/","")),"OK","DIFF"))</f>
        <v/>
      </c>
      <c r="AE458" t="str">
        <f>IF(OR(I458="",Z458=""),"",IF(ABS(I458-Z458)&lt;=0.01,"OK","DIFF"))</f>
        <v/>
      </c>
    </row>
    <row r="459">
      <c r="A459" t="str">
        <v>B44</v>
      </c>
      <c r="B459" t="str">
        <v>Targeted</v>
      </c>
      <c r="C459">
        <v>56</v>
      </c>
      <c r="D459" t="str">
        <v>PDF</v>
      </c>
      <c r="E459" t="str">
        <v>FR.CRASH SENSOR(R&amp;L)</v>
      </c>
      <c r="F459">
        <v>2</v>
      </c>
      <c r="G459">
        <v>300</v>
      </c>
      <c r="H459" t="str">
        <v/>
      </c>
      <c r="I459" t="str">
        <v/>
      </c>
      <c r="J459" t="str">
        <v/>
      </c>
      <c r="K459" t="str">
        <v/>
      </c>
      <c r="L459" t="str">
        <v/>
      </c>
      <c r="M459" t="str">
        <v/>
      </c>
      <c r="N459" t="str">
        <f>IF(H459="","",IF(UPPER(SUBSTITUTE(SUBSTITUTE(SUBSTITUTE(SUBSTITUTE(H459," ",""),"-",""),".",""),"/",""))=UPPER(SUBSTITUTE(SUBSTITUTE(SUBSTITUTE(SUBSTITUTE(T459," ",""),"-",""),".",""),"/","")),"OK","DIFF"))</f>
        <v/>
      </c>
      <c r="O459" t="str">
        <f>IF(I459="","",IF(ABS(I459-U459)&lt;=0.01,"OK","DIFF"))</f>
        <v/>
      </c>
      <c r="P459" t="str">
        <f>IF(OR(N459="DIFF",O459="DIFF"),"YES",IF(AND(N459="OK",O459="OK"),"NO",""))</f>
        <v/>
      </c>
      <c r="Q459" t="str">
        <v/>
      </c>
      <c r="R459" t="str">
        <v/>
      </c>
      <c r="S459" t="str">
        <v/>
      </c>
      <c r="T459" t="str">
        <v>H77930-T7A-J01</v>
      </c>
      <c r="U459">
        <v>150</v>
      </c>
      <c r="V459" t="str">
        <v/>
      </c>
      <c r="W459" t="str">
        <v/>
      </c>
      <c r="X459" t="str">
        <v/>
      </c>
      <c r="Y459" t="str">
        <v>H77930-T5A-J01</v>
      </c>
      <c r="Z459">
        <v>150</v>
      </c>
      <c r="AA459" t="str">
        <v>high</v>
      </c>
      <c r="AC459" t="str">
        <v>PN DIFFERS</v>
      </c>
      <c r="AD459" t="str">
        <f>IF(OR(H459="",Y459=""),"",IF(UPPER(SUBSTITUTE(SUBSTITUTE(SUBSTITUTE(SUBSTITUTE(H459," ",""),"-",""),".",""),"/",""))=UPPER(SUBSTITUTE(SUBSTITUTE(SUBSTITUTE(SUBSTITUTE(Y459," ",""),"-",""),".",""),"/","")),"OK","DIFF"))</f>
        <v/>
      </c>
      <c r="AE459" t="str">
        <f>IF(OR(I459="",Z459=""),"",IF(ABS(I459-Z459)&lt;=0.01,"OK","DIFF"))</f>
        <v/>
      </c>
    </row>
    <row r="460">
      <c r="A460" t="str">
        <v>B44</v>
      </c>
      <c r="B460" t="str">
        <v>Targeted</v>
      </c>
      <c r="C460">
        <v>57</v>
      </c>
      <c r="D460" t="str">
        <v>PDF</v>
      </c>
      <c r="E460" t="str">
        <v>REEL CABLE(J22)</v>
      </c>
      <c r="F460">
        <v>1</v>
      </c>
      <c r="G460">
        <v>295</v>
      </c>
      <c r="H460" t="str">
        <v/>
      </c>
      <c r="I460" t="str">
        <v/>
      </c>
      <c r="J460" t="str">
        <v/>
      </c>
      <c r="K460" t="str">
        <v/>
      </c>
      <c r="L460" t="str">
        <v/>
      </c>
      <c r="M460" t="str">
        <v/>
      </c>
      <c r="N460" t="str">
        <f>IF(H460="","",IF(UPPER(SUBSTITUTE(SUBSTITUTE(SUBSTITUTE(SUBSTITUTE(H460," ",""),"-",""),".",""),"/",""))=UPPER(SUBSTITUTE(SUBSTITUTE(SUBSTITUTE(SUBSTITUTE(T460," ",""),"-",""),".",""),"/","")),"OK","DIFF"))</f>
        <v/>
      </c>
      <c r="O460" t="str">
        <f>IF(I460="","",IF(ABS(I460-U460)&lt;=0.01,"OK","DIFF"))</f>
        <v/>
      </c>
      <c r="P460" t="str">
        <f>IF(OR(N460="DIFF",O460="DIFF"),"YES",IF(AND(N460="OK",O460="OK"),"NO",""))</f>
        <v/>
      </c>
      <c r="Q460" t="str">
        <v/>
      </c>
      <c r="R460" t="str">
        <v/>
      </c>
      <c r="S460" t="str">
        <v/>
      </c>
      <c r="T460" t="str">
        <v>H77900-T5A-J21</v>
      </c>
      <c r="U460">
        <v>295</v>
      </c>
      <c r="V460" t="str">
        <v/>
      </c>
      <c r="W460" t="str">
        <v/>
      </c>
      <c r="X460" t="str">
        <v/>
      </c>
      <c r="Y460" t="str">
        <v>H77900-T5A-J21</v>
      </c>
      <c r="Z460">
        <v>295</v>
      </c>
      <c r="AA460" t="str">
        <v>high</v>
      </c>
      <c r="AC460" t="str">
        <v>AGREE</v>
      </c>
      <c r="AD460" t="str">
        <f>IF(OR(H460="",Y460=""),"",IF(UPPER(SUBSTITUTE(SUBSTITUTE(SUBSTITUTE(SUBSTITUTE(H460," ",""),"-",""),".",""),"/",""))=UPPER(SUBSTITUTE(SUBSTITUTE(SUBSTITUTE(SUBSTITUTE(Y460," ",""),"-",""),".",""),"/","")),"OK","DIFF"))</f>
        <v/>
      </c>
      <c r="AE460" t="str">
        <f>IF(OR(I460="",Z460=""),"",IF(ABS(I460-Z460)&lt;=0.01,"OK","DIFF"))</f>
        <v/>
      </c>
    </row>
    <row r="461">
      <c r="A461" t="str">
        <v>B44</v>
      </c>
      <c r="B461" t="str">
        <v>Targeted</v>
      </c>
      <c r="C461">
        <v>58</v>
      </c>
      <c r="D461" t="str">
        <v>PDF</v>
      </c>
      <c r="E461" t="str">
        <v>CLIP TOP GARNISH</v>
      </c>
      <c r="F461">
        <v>7</v>
      </c>
      <c r="G461">
        <v>14</v>
      </c>
      <c r="H461" t="str">
        <v/>
      </c>
      <c r="I461" t="str">
        <v/>
      </c>
      <c r="J461" t="str">
        <v/>
      </c>
      <c r="K461" t="str">
        <v/>
      </c>
      <c r="L461" t="str">
        <v/>
      </c>
      <c r="M461" t="str">
        <v/>
      </c>
      <c r="N461" t="str">
        <f>IF(H461="","",IF(UPPER(SUBSTITUTE(SUBSTITUTE(SUBSTITUTE(SUBSTITUTE(H461," ",""),"-",""),".",""),"/",""))=UPPER(SUBSTITUTE(SUBSTITUTE(SUBSTITUTE(SUBSTITUTE(T461," ",""),"-",""),".",""),"/","")),"OK","DIFF"))</f>
        <v/>
      </c>
      <c r="O461" t="str">
        <f>IF(I461="","",IF(ABS(I461-U461)&lt;=0.01,"OK","DIFF"))</f>
        <v/>
      </c>
      <c r="P461" t="str">
        <f>IF(OR(N461="DIFF",O461="DIFF"),"YES",IF(AND(N461="OK",O461="OK"),"NO",""))</f>
        <v/>
      </c>
      <c r="Q461" t="str">
        <v/>
      </c>
      <c r="R461" t="str">
        <v>Same PN, different names on one bill</v>
      </c>
      <c r="S461" t="str">
        <v/>
      </c>
      <c r="T461" t="str">
        <v>H91503-SZ3-003</v>
      </c>
      <c r="U461">
        <v>2</v>
      </c>
      <c r="V461" t="str">
        <v/>
      </c>
      <c r="W461" t="str">
        <v/>
      </c>
      <c r="X461" t="str">
        <v/>
      </c>
      <c r="Y461" t="str">
        <v>H91503-SZ3-003</v>
      </c>
      <c r="Z461">
        <v>2</v>
      </c>
      <c r="AA461" t="str">
        <v>high</v>
      </c>
      <c r="AB461" t="str">
        <v>Sum of all line amounts as read is 14,731.00, which is 20.00 less than the printed total of 14,751.00. One amount may be misread or misprinted; no specific line could be identified.</v>
      </c>
      <c r="AC461" t="str">
        <v>AGREE</v>
      </c>
      <c r="AD461" t="str">
        <f>IF(OR(H461="",Y461=""),"",IF(UPPER(SUBSTITUTE(SUBSTITUTE(SUBSTITUTE(SUBSTITUTE(H461," ",""),"-",""),".",""),"/",""))=UPPER(SUBSTITUTE(SUBSTITUTE(SUBSTITUTE(SUBSTITUTE(Y461," ",""),"-",""),".",""),"/","")),"OK","DIFF"))</f>
        <v/>
      </c>
      <c r="AE461" t="str">
        <f>IF(OR(I461="",Z461=""),"",IF(ABS(I461-Z461)&lt;=0.01,"OK","DIFF"))</f>
        <v/>
      </c>
    </row>
    <row r="462">
      <c r="A462" t="str">
        <v>B45</v>
      </c>
      <c r="B462" t="str">
        <v>Targeted</v>
      </c>
      <c r="C462">
        <v>1</v>
      </c>
      <c r="D462" t="str">
        <v>PDF</v>
      </c>
      <c r="E462" t="str">
        <v>1R SEATBELT, LH, BLK, CN</v>
      </c>
      <c r="F462">
        <v>1</v>
      </c>
      <c r="G462">
        <v>154.72</v>
      </c>
      <c r="H462" t="str">
        <v/>
      </c>
      <c r="I462" t="str">
        <v/>
      </c>
      <c r="J462" t="str">
        <v/>
      </c>
      <c r="K462" t="str">
        <v/>
      </c>
      <c r="L462" t="str">
        <v/>
      </c>
      <c r="M462" t="str">
        <v/>
      </c>
      <c r="N462" t="str">
        <f>IF(H462="","",IF(UPPER(SUBSTITUTE(SUBSTITUTE(SUBSTITUTE(SUBSTITUTE(H462," ",""),"-",""),".",""),"/",""))=UPPER(SUBSTITUTE(SUBSTITUTE(SUBSTITUTE(SUBSTITUTE(T462," ",""),"-",""),".",""),"/","")),"OK","DIFF"))</f>
        <v/>
      </c>
      <c r="O462" t="str">
        <f>IF(I462="","",IF(ABS(I462-U462)&lt;=0.01,"OK","DIFF"))</f>
        <v/>
      </c>
      <c r="P462" t="str">
        <f>IF(OR(N462="DIFF",O462="DIFF"),"YES",IF(AND(N462="OK",O462="OK"),"NO",""))</f>
        <v/>
      </c>
      <c r="Q462" t="str">
        <v/>
      </c>
      <c r="R462" t="str">
        <v/>
      </c>
      <c r="S462" t="str">
        <v/>
      </c>
      <c r="T462" t="str">
        <v>1857705-C1-D</v>
      </c>
      <c r="U462">
        <v>154.72</v>
      </c>
      <c r="V462" t="str">
        <v/>
      </c>
      <c r="W462" t="str">
        <v/>
      </c>
      <c r="X462" t="str">
        <v/>
      </c>
      <c r="Y462" t="str">
        <v>1857705-C1-D</v>
      </c>
      <c r="Z462">
        <v>154.72</v>
      </c>
      <c r="AA462" t="str">
        <v>high</v>
      </c>
      <c r="AC462" t="str">
        <v>AGREE</v>
      </c>
      <c r="AD462" t="str">
        <f>IF(OR(H462="",Y462=""),"",IF(UPPER(SUBSTITUTE(SUBSTITUTE(SUBSTITUTE(SUBSTITUTE(H462," ",""),"-",""),".",""),"/",""))=UPPER(SUBSTITUTE(SUBSTITUTE(SUBSTITUTE(SUBSTITUTE(Y462," ",""),"-",""),".",""),"/","")),"OK","DIFF"))</f>
        <v/>
      </c>
      <c r="AE462" t="str">
        <f>IF(OR(I462="",Z462=""),"",IF(ABS(I462-Z462)&lt;=0.01,"OK","DIFF"))</f>
        <v/>
      </c>
    </row>
    <row r="463">
      <c r="A463" t="str">
        <v>B45</v>
      </c>
      <c r="B463" t="str">
        <v>Targeted</v>
      </c>
      <c r="C463">
        <v>2</v>
      </c>
      <c r="D463" t="str">
        <v>PDF</v>
      </c>
      <c r="E463" t="str">
        <v>SEAT BELT LAP PRETENSIONER, RH, CN</v>
      </c>
      <c r="F463">
        <v>1</v>
      </c>
      <c r="G463">
        <v>182.03</v>
      </c>
      <c r="H463" t="str">
        <v/>
      </c>
      <c r="I463" t="str">
        <v/>
      </c>
      <c r="J463" t="str">
        <v/>
      </c>
      <c r="K463" t="str">
        <v/>
      </c>
      <c r="L463" t="str">
        <v/>
      </c>
      <c r="M463" t="str">
        <v/>
      </c>
      <c r="N463" t="str">
        <f>IF(H463="","",IF(UPPER(SUBSTITUTE(SUBSTITUTE(SUBSTITUTE(SUBSTITUTE(H463," ",""),"-",""),".",""),"/",""))=UPPER(SUBSTITUTE(SUBSTITUTE(SUBSTITUTE(SUBSTITUTE(T463," ",""),"-",""),".",""),"/","")),"OK","DIFF"))</f>
        <v/>
      </c>
      <c r="O463" t="str">
        <f>IF(I463="","",IF(ABS(I463-U463)&lt;=0.01,"OK","DIFF"))</f>
        <v/>
      </c>
      <c r="P463" t="str">
        <f>IF(OR(N463="DIFF",O463="DIFF"),"YES",IF(AND(N463="OK",O463="OK"),"NO",""))</f>
        <v/>
      </c>
      <c r="Q463" t="str">
        <v/>
      </c>
      <c r="R463" t="str">
        <v/>
      </c>
      <c r="S463" t="str">
        <v/>
      </c>
      <c r="T463" t="str">
        <v>1857606-C1-B</v>
      </c>
      <c r="U463">
        <v>182.03</v>
      </c>
      <c r="V463" t="str">
        <v/>
      </c>
      <c r="W463" t="str">
        <v/>
      </c>
      <c r="X463" t="str">
        <v/>
      </c>
      <c r="Y463" t="str">
        <v>1857606-C1-B</v>
      </c>
      <c r="Z463">
        <v>182.03</v>
      </c>
      <c r="AA463" t="str">
        <v>high</v>
      </c>
      <c r="AC463" t="str">
        <v>AGREE</v>
      </c>
      <c r="AD463" t="str">
        <f>IF(OR(H463="",Y463=""),"",IF(UPPER(SUBSTITUTE(SUBSTITUTE(SUBSTITUTE(SUBSTITUTE(H463," ",""),"-",""),".",""),"/",""))=UPPER(SUBSTITUTE(SUBSTITUTE(SUBSTITUTE(SUBSTITUTE(Y463," ",""),"-",""),".",""),"/","")),"OK","DIFF"))</f>
        <v/>
      </c>
      <c r="AE463" t="str">
        <f>IF(OR(I463="",Z463=""),"",IF(ABS(I463-Z463)&lt;=0.01,"OK","DIFF"))</f>
        <v/>
      </c>
    </row>
    <row r="464">
      <c r="A464" t="str">
        <v>B45</v>
      </c>
      <c r="B464" t="str">
        <v>Targeted</v>
      </c>
      <c r="C464">
        <v>3</v>
      </c>
      <c r="D464" t="str">
        <v>PDF</v>
      </c>
      <c r="E464" t="str">
        <v>SEAT BELT LAP PRETENSIONER, LH, CN</v>
      </c>
      <c r="F464">
        <v>1</v>
      </c>
      <c r="G464">
        <v>182.03</v>
      </c>
      <c r="H464" t="str">
        <v/>
      </c>
      <c r="I464" t="str">
        <v/>
      </c>
      <c r="J464" t="str">
        <v/>
      </c>
      <c r="K464" t="str">
        <v/>
      </c>
      <c r="L464" t="str">
        <v/>
      </c>
      <c r="M464" t="str">
        <v/>
      </c>
      <c r="N464" t="str">
        <f>IF(H464="","",IF(UPPER(SUBSTITUTE(SUBSTITUTE(SUBSTITUTE(SUBSTITUTE(H464," ",""),"-",""),".",""),"/",""))=UPPER(SUBSTITUTE(SUBSTITUTE(SUBSTITUTE(SUBSTITUTE(T464," ",""),"-",""),".",""),"/","")),"OK","DIFF"))</f>
        <v/>
      </c>
      <c r="O464" t="str">
        <f>IF(I464="","",IF(ABS(I464-U464)&lt;=0.01,"OK","DIFF"))</f>
        <v/>
      </c>
      <c r="P464" t="str">
        <f>IF(OR(N464="DIFF",O464="DIFF"),"YES",IF(AND(N464="OK",O464="OK"),"NO",""))</f>
        <v/>
      </c>
      <c r="Q464" t="str">
        <v/>
      </c>
      <c r="R464" t="str">
        <v/>
      </c>
      <c r="S464" t="str">
        <v/>
      </c>
      <c r="T464" t="str">
        <v>1857605-C1-B</v>
      </c>
      <c r="U464">
        <v>182.03</v>
      </c>
      <c r="V464" t="str">
        <v/>
      </c>
      <c r="W464" t="str">
        <v/>
      </c>
      <c r="X464" t="str">
        <v/>
      </c>
      <c r="Y464" t="str">
        <v>1857605-C1-B</v>
      </c>
      <c r="Z464">
        <v>182.03</v>
      </c>
      <c r="AA464" t="str">
        <v>high</v>
      </c>
      <c r="AC464" t="str">
        <v>AGREE</v>
      </c>
      <c r="AD464" t="str">
        <f>IF(OR(H464="",Y464=""),"",IF(UPPER(SUBSTITUTE(SUBSTITUTE(SUBSTITUTE(SUBSTITUTE(H464," ",""),"-",""),".",""),"/",""))=UPPER(SUBSTITUTE(SUBSTITUTE(SUBSTITUTE(SUBSTITUTE(Y464," ",""),"-",""),".",""),"/","")),"OK","DIFF"))</f>
        <v/>
      </c>
      <c r="AE464" t="str">
        <f>IF(OR(I464="",Z464=""),"",IF(ABS(I464-Z464)&lt;=0.01,"OK","DIFF"))</f>
        <v/>
      </c>
    </row>
    <row r="465">
      <c r="A465" t="str">
        <v>B45</v>
      </c>
      <c r="B465" t="str">
        <v>Targeted</v>
      </c>
      <c r="C465">
        <v>4</v>
      </c>
      <c r="D465" t="str">
        <v>PDF</v>
      </c>
      <c r="E465" t="str">
        <v>M3 1R OB SHIELD RH RHD ASSY HNG</v>
      </c>
      <c r="F465">
        <v>1</v>
      </c>
      <c r="G465">
        <v>46.33</v>
      </c>
      <c r="H465" t="str">
        <v/>
      </c>
      <c r="I465" t="str">
        <v/>
      </c>
      <c r="J465" t="str">
        <v/>
      </c>
      <c r="K465" t="str">
        <v/>
      </c>
      <c r="L465" t="str">
        <v/>
      </c>
      <c r="M465" t="str">
        <v/>
      </c>
      <c r="N465" t="str">
        <f>IF(H465="","",IF(UPPER(SUBSTITUTE(SUBSTITUTE(SUBSTITUTE(SUBSTITUTE(H465," ",""),"-",""),".",""),"/",""))=UPPER(SUBSTITUTE(SUBSTITUTE(SUBSTITUTE(SUBSTITUTE(T465," ",""),"-",""),".",""),"/","")),"OK","DIFF"))</f>
        <v/>
      </c>
      <c r="O465" t="str">
        <f>IF(I465="","",IF(ABS(I465-U465)&lt;=0.01,"OK","DIFF"))</f>
        <v/>
      </c>
      <c r="P465" t="str">
        <f>IF(OR(N465="DIFF",O465="DIFF"),"YES",IF(AND(N465="OK",O465="OK"),"NO",""))</f>
        <v/>
      </c>
      <c r="Q465" t="str">
        <v/>
      </c>
      <c r="R465" t="str">
        <v/>
      </c>
      <c r="S465" t="str">
        <v/>
      </c>
      <c r="T465" t="str">
        <v>1699947-00-C</v>
      </c>
      <c r="U465">
        <v>46.33</v>
      </c>
      <c r="V465" t="str">
        <v/>
      </c>
      <c r="W465" t="str">
        <v/>
      </c>
      <c r="X465" t="str">
        <v/>
      </c>
      <c r="Y465" t="str">
        <v>1699947-00-C</v>
      </c>
      <c r="Z465">
        <v>46.33</v>
      </c>
      <c r="AA465" t="str">
        <v>high</v>
      </c>
      <c r="AC465" t="str">
        <v>AGREE</v>
      </c>
      <c r="AD465" t="str">
        <f>IF(OR(H465="",Y465=""),"",IF(UPPER(SUBSTITUTE(SUBSTITUTE(SUBSTITUTE(SUBSTITUTE(H465," ",""),"-",""),".",""),"/",""))=UPPER(SUBSTITUTE(SUBSTITUTE(SUBSTITUTE(SUBSTITUTE(Y465," ",""),"-",""),".",""),"/","")),"OK","DIFF"))</f>
        <v/>
      </c>
      <c r="AE465" t="str">
        <f>IF(OR(I465="",Z465=""),"",IF(ABS(I465-Z465)&lt;=0.01,"OK","DIFF"))</f>
        <v/>
      </c>
    </row>
    <row r="466">
      <c r="A466" t="str">
        <v>B45</v>
      </c>
      <c r="B466" t="str">
        <v>Targeted</v>
      </c>
      <c r="C466">
        <v>5</v>
      </c>
      <c r="D466" t="str">
        <v>PDF</v>
      </c>
      <c r="E466" t="str">
        <v>M3 1R OB SHIELD LH RHD ASSY HNG</v>
      </c>
      <c r="F466">
        <v>1</v>
      </c>
      <c r="G466">
        <v>46.34</v>
      </c>
      <c r="H466" t="str">
        <v/>
      </c>
      <c r="I466" t="str">
        <v/>
      </c>
      <c r="J466" t="str">
        <v/>
      </c>
      <c r="K466" t="str">
        <v/>
      </c>
      <c r="L466" t="str">
        <v/>
      </c>
      <c r="M466" t="str">
        <v/>
      </c>
      <c r="N466" t="str">
        <f>IF(H466="","",IF(UPPER(SUBSTITUTE(SUBSTITUTE(SUBSTITUTE(SUBSTITUTE(H466," ",""),"-",""),".",""),"/",""))=UPPER(SUBSTITUTE(SUBSTITUTE(SUBSTITUTE(SUBSTITUTE(T466," ",""),"-",""),".",""),"/","")),"OK","DIFF"))</f>
        <v/>
      </c>
      <c r="O466" t="str">
        <f>IF(I466="","",IF(ABS(I466-U466)&lt;=0.01,"OK","DIFF"))</f>
        <v/>
      </c>
      <c r="P466" t="str">
        <f>IF(OR(N466="DIFF",O466="DIFF"),"YES",IF(AND(N466="OK",O466="OK"),"NO",""))</f>
        <v/>
      </c>
      <c r="Q466" t="str">
        <v/>
      </c>
      <c r="R466" t="str">
        <v/>
      </c>
      <c r="S466" t="str">
        <v/>
      </c>
      <c r="T466" t="str">
        <v>1699944-01-C</v>
      </c>
      <c r="U466">
        <v>46.34</v>
      </c>
      <c r="V466" t="str">
        <v/>
      </c>
      <c r="W466" t="str">
        <v/>
      </c>
      <c r="X466" t="str">
        <v/>
      </c>
      <c r="Y466" t="str">
        <v>1699944-01-C</v>
      </c>
      <c r="Z466">
        <v>46.34</v>
      </c>
      <c r="AA466" t="str">
        <v>high</v>
      </c>
      <c r="AC466" t="str">
        <v>AGREE</v>
      </c>
      <c r="AD466" t="str">
        <f>IF(OR(H466="",Y466=""),"",IF(UPPER(SUBSTITUTE(SUBSTITUTE(SUBSTITUTE(SUBSTITUTE(H466," ",""),"-",""),".",""),"/",""))=UPPER(SUBSTITUTE(SUBSTITUTE(SUBSTITUTE(SUBSTITUTE(Y466," ",""),"-",""),".",""),"/","")),"OK","DIFF"))</f>
        <v/>
      </c>
      <c r="AE466" t="str">
        <f>IF(OR(I466="",Z466=""),"",IF(ABS(I466-Z466)&lt;=0.01,"OK","DIFF"))</f>
        <v/>
      </c>
    </row>
    <row r="467">
      <c r="A467" t="str">
        <v>B45</v>
      </c>
      <c r="B467" t="str">
        <v>Targeted</v>
      </c>
      <c r="C467">
        <v>6</v>
      </c>
      <c r="D467" t="str">
        <v>PDF</v>
      </c>
      <c r="E467" t="str">
        <v>GRILLE LWR - FRT FASCIA</v>
      </c>
      <c r="F467">
        <v>1</v>
      </c>
      <c r="G467">
        <v>91.01</v>
      </c>
      <c r="H467" t="str">
        <v/>
      </c>
      <c r="I467" t="str">
        <v/>
      </c>
      <c r="J467" t="str">
        <v/>
      </c>
      <c r="K467" t="str">
        <v/>
      </c>
      <c r="L467" t="str">
        <v/>
      </c>
      <c r="M467" t="str">
        <v/>
      </c>
      <c r="N467" t="str">
        <f>IF(H467="","",IF(UPPER(SUBSTITUTE(SUBSTITUTE(SUBSTITUTE(SUBSTITUTE(H467," ",""),"-",""),".",""),"/",""))=UPPER(SUBSTITUTE(SUBSTITUTE(SUBSTITUTE(SUBSTITUTE(T467," ",""),"-",""),".",""),"/","")),"OK","DIFF"))</f>
        <v/>
      </c>
      <c r="O467" t="str">
        <f>IF(I467="","",IF(ABS(I467-U467)&lt;=0.01,"OK","DIFF"))</f>
        <v/>
      </c>
      <c r="P467" t="str">
        <f>IF(OR(N467="DIFF",O467="DIFF"),"YES",IF(AND(N467="OK",O467="OK"),"NO",""))</f>
        <v/>
      </c>
      <c r="Q467" t="str">
        <v/>
      </c>
      <c r="R467" t="str">
        <v/>
      </c>
      <c r="S467" t="str">
        <v/>
      </c>
      <c r="T467" t="str">
        <v>1694311-00-F</v>
      </c>
      <c r="U467">
        <v>91.01</v>
      </c>
      <c r="V467" t="str">
        <v/>
      </c>
      <c r="W467" t="str">
        <v/>
      </c>
      <c r="X467" t="str">
        <v/>
      </c>
      <c r="Y467" t="str">
        <v>1694311-00-F</v>
      </c>
      <c r="Z467">
        <v>91.01</v>
      </c>
      <c r="AA467" t="str">
        <v>high</v>
      </c>
      <c r="AC467" t="str">
        <v>AGREE</v>
      </c>
      <c r="AD467" t="str">
        <f>IF(OR(H467="",Y467=""),"",IF(UPPER(SUBSTITUTE(SUBSTITUTE(SUBSTITUTE(SUBSTITUTE(H467," ",""),"-",""),".",""),"/",""))=UPPER(SUBSTITUTE(SUBSTITUTE(SUBSTITUTE(SUBSTITUTE(Y467," ",""),"-",""),".",""),"/","")),"OK","DIFF"))</f>
        <v/>
      </c>
      <c r="AE467" t="str">
        <f>IF(OR(I467="",Z467=""),"",IF(ABS(I467-Z467)&lt;=0.01,"OK","DIFF"))</f>
        <v/>
      </c>
    </row>
    <row r="468">
      <c r="A468" t="str">
        <v>B45</v>
      </c>
      <c r="B468" t="str">
        <v>Targeted</v>
      </c>
      <c r="C468">
        <v>7</v>
      </c>
      <c r="D468" t="str">
        <v>PDF</v>
      </c>
      <c r="E468" t="str">
        <v>BRACKET- FASCIA FRT CTR TO FDR LH</v>
      </c>
      <c r="F468">
        <v>1</v>
      </c>
      <c r="G468">
        <v>11.28</v>
      </c>
      <c r="H468" t="str">
        <v/>
      </c>
      <c r="I468" t="str">
        <v/>
      </c>
      <c r="J468" t="str">
        <v/>
      </c>
      <c r="K468" t="str">
        <v/>
      </c>
      <c r="L468" t="str">
        <v/>
      </c>
      <c r="M468" t="str">
        <v/>
      </c>
      <c r="N468" t="str">
        <f>IF(H468="","",IF(UPPER(SUBSTITUTE(SUBSTITUTE(SUBSTITUTE(SUBSTITUTE(H468," ",""),"-",""),".",""),"/",""))=UPPER(SUBSTITUTE(SUBSTITUTE(SUBSTITUTE(SUBSTITUTE(T468," ",""),"-",""),".",""),"/","")),"OK","DIFF"))</f>
        <v/>
      </c>
      <c r="O468" t="str">
        <f>IF(I468="","",IF(ABS(I468-U468)&lt;=0.01,"OK","DIFF"))</f>
        <v/>
      </c>
      <c r="P468" t="str">
        <f>IF(OR(N468="DIFF",O468="DIFF"),"YES",IF(AND(N468="OK",O468="OK"),"NO",""))</f>
        <v/>
      </c>
      <c r="Q468" t="str">
        <v/>
      </c>
      <c r="R468" t="str">
        <v/>
      </c>
      <c r="S468" t="str">
        <v>yes</v>
      </c>
      <c r="T468" t="str">
        <v>1734299-00-H</v>
      </c>
      <c r="U468">
        <v>11.28</v>
      </c>
      <c r="V468" t="str">
        <v/>
      </c>
      <c r="W468" t="str">
        <v/>
      </c>
      <c r="X468" t="str">
        <v/>
      </c>
      <c r="Y468" t="str">
        <v>1734299-00-H</v>
      </c>
      <c r="Z468">
        <v>11.28</v>
      </c>
      <c r="AA468" t="str">
        <v>high</v>
      </c>
      <c r="AC468" t="str">
        <v>AGREE</v>
      </c>
      <c r="AD468" t="str">
        <f>IF(OR(H468="",Y468=""),"",IF(UPPER(SUBSTITUTE(SUBSTITUTE(SUBSTITUTE(SUBSTITUTE(H468," ",""),"-",""),".",""),"/",""))=UPPER(SUBSTITUTE(SUBSTITUTE(SUBSTITUTE(SUBSTITUTE(Y468," ",""),"-",""),".",""),"/","")),"OK","DIFF"))</f>
        <v/>
      </c>
      <c r="AE468" t="str">
        <f>IF(OR(I468="",Z468=""),"",IF(ABS(I468-Z468)&lt;=0.01,"OK","DIFF"))</f>
        <v/>
      </c>
    </row>
    <row r="469">
      <c r="A469" t="str">
        <v>B45</v>
      </c>
      <c r="B469" t="str">
        <v>Targeted</v>
      </c>
      <c r="C469">
        <v>8</v>
      </c>
      <c r="D469" t="str">
        <v>PDF</v>
      </c>
      <c r="E469" t="str">
        <v>FRONT FASCIA BASE UNPAINTED</v>
      </c>
      <c r="F469">
        <v>1</v>
      </c>
      <c r="G469">
        <v>695.04</v>
      </c>
      <c r="H469" t="str">
        <v/>
      </c>
      <c r="I469" t="str">
        <v/>
      </c>
      <c r="J469" t="str">
        <v/>
      </c>
      <c r="K469" t="str">
        <v/>
      </c>
      <c r="L469" t="str">
        <v/>
      </c>
      <c r="M469" t="str">
        <v/>
      </c>
      <c r="N469" t="str">
        <f>IF(H469="","",IF(UPPER(SUBSTITUTE(SUBSTITUTE(SUBSTITUTE(SUBSTITUTE(H469," ",""),"-",""),".",""),"/",""))=UPPER(SUBSTITUTE(SUBSTITUTE(SUBSTITUTE(SUBSTITUTE(T469," ",""),"-",""),".",""),"/","")),"OK","DIFF"))</f>
        <v/>
      </c>
      <c r="O469" t="str">
        <f>IF(I469="","",IF(ABS(I469-U469)&lt;=0.01,"OK","DIFF"))</f>
        <v/>
      </c>
      <c r="P469" t="str">
        <f>IF(OR(N469="DIFF",O469="DIFF"),"YES",IF(AND(N469="OK",O469="OK"),"NO",""))</f>
        <v/>
      </c>
      <c r="Q469" t="str">
        <v/>
      </c>
      <c r="R469" t="str">
        <v/>
      </c>
      <c r="S469" t="str">
        <v>yes</v>
      </c>
      <c r="T469" t="str">
        <v>1694314-SC-G</v>
      </c>
      <c r="U469">
        <v>695.04</v>
      </c>
      <c r="V469" t="str">
        <v/>
      </c>
      <c r="W469" t="str">
        <v/>
      </c>
      <c r="X469" t="str">
        <v/>
      </c>
      <c r="Y469" t="str">
        <v>1694314-SC-G</v>
      </c>
      <c r="Z469">
        <v>695.04</v>
      </c>
      <c r="AA469" t="str">
        <v>high</v>
      </c>
      <c r="AB469" t="str">
        <v>Middle segment printed as 'SC' (letters), not '00'.</v>
      </c>
      <c r="AC469" t="str">
        <v>AGREE</v>
      </c>
      <c r="AD469" t="str">
        <f>IF(OR(H469="",Y469=""),"",IF(UPPER(SUBSTITUTE(SUBSTITUTE(SUBSTITUTE(SUBSTITUTE(H469," ",""),"-",""),".",""),"/",""))=UPPER(SUBSTITUTE(SUBSTITUTE(SUBSTITUTE(SUBSTITUTE(Y469," ",""),"-",""),".",""),"/","")),"OK","DIFF"))</f>
        <v/>
      </c>
      <c r="AE469" t="str">
        <f>IF(OR(I469="",Z469=""),"",IF(ABS(I469-Z469)&lt;=0.01,"OK","DIFF"))</f>
        <v/>
      </c>
    </row>
    <row r="470">
      <c r="A470" t="str">
        <v>B45</v>
      </c>
      <c r="B470" t="str">
        <v>Targeted</v>
      </c>
      <c r="C470">
        <v>9</v>
      </c>
      <c r="D470" t="str">
        <v>PDF</v>
      </c>
      <c r="E470" t="str">
        <v>REINF RH,FRONT FASCIA</v>
      </c>
      <c r="F470">
        <v>1</v>
      </c>
      <c r="G470">
        <v>7.09</v>
      </c>
      <c r="H470" t="str">
        <v/>
      </c>
      <c r="I470" t="str">
        <v/>
      </c>
      <c r="J470" t="str">
        <v/>
      </c>
      <c r="K470" t="str">
        <v/>
      </c>
      <c r="L470" t="str">
        <v/>
      </c>
      <c r="M470" t="str">
        <v/>
      </c>
      <c r="N470" t="str">
        <f>IF(H470="","",IF(UPPER(SUBSTITUTE(SUBSTITUTE(SUBSTITUTE(SUBSTITUTE(H470," ",""),"-",""),".",""),"/",""))=UPPER(SUBSTITUTE(SUBSTITUTE(SUBSTITUTE(SUBSTITUTE(T470," ",""),"-",""),".",""),"/","")),"OK","DIFF"))</f>
        <v/>
      </c>
      <c r="O470" t="str">
        <f>IF(I470="","",IF(ABS(I470-U470)&lt;=0.01,"OK","DIFF"))</f>
        <v/>
      </c>
      <c r="P470" t="str">
        <f>IF(OR(N470="DIFF",O470="DIFF"),"YES",IF(AND(N470="OK",O470="OK"),"NO",""))</f>
        <v/>
      </c>
      <c r="Q470" t="str">
        <v/>
      </c>
      <c r="R470" t="str">
        <v>PN differs by one look-alike char</v>
      </c>
      <c r="S470" t="str">
        <v>yes</v>
      </c>
      <c r="T470" t="str">
        <v>1711756-00-D</v>
      </c>
      <c r="U470">
        <v>7.09</v>
      </c>
      <c r="V470" t="str">
        <v/>
      </c>
      <c r="W470" t="str">
        <v/>
      </c>
      <c r="X470" t="str">
        <v/>
      </c>
      <c r="Y470" t="str">
        <v>1711756-00-D</v>
      </c>
      <c r="Z470">
        <v>7.09</v>
      </c>
      <c r="AA470" t="str">
        <v>high</v>
      </c>
      <c r="AC470" t="str">
        <v>AGREE</v>
      </c>
      <c r="AD470" t="str">
        <f>IF(OR(H470="",Y470=""),"",IF(UPPER(SUBSTITUTE(SUBSTITUTE(SUBSTITUTE(SUBSTITUTE(H470," ",""),"-",""),".",""),"/",""))=UPPER(SUBSTITUTE(SUBSTITUTE(SUBSTITUTE(SUBSTITUTE(Y470," ",""),"-",""),".",""),"/","")),"OK","DIFF"))</f>
        <v/>
      </c>
      <c r="AE470" t="str">
        <f>IF(OR(I470="",Z470=""),"",IF(ABS(I470-Z470)&lt;=0.01,"OK","DIFF"))</f>
        <v/>
      </c>
    </row>
    <row r="471">
      <c r="A471" t="str">
        <v>B45</v>
      </c>
      <c r="B471" t="str">
        <v>Targeted</v>
      </c>
      <c r="C471">
        <v>10</v>
      </c>
      <c r="D471" t="str">
        <v>PDF</v>
      </c>
      <c r="E471" t="str">
        <v>REINF LH,FRONT FASCIA</v>
      </c>
      <c r="F471">
        <v>1</v>
      </c>
      <c r="G471">
        <v>7.09</v>
      </c>
      <c r="H471" t="str">
        <v/>
      </c>
      <c r="I471" t="str">
        <v/>
      </c>
      <c r="J471" t="str">
        <v/>
      </c>
      <c r="K471" t="str">
        <v/>
      </c>
      <c r="L471" t="str">
        <v/>
      </c>
      <c r="M471" t="str">
        <v/>
      </c>
      <c r="N471" t="str">
        <f>IF(H471="","",IF(UPPER(SUBSTITUTE(SUBSTITUTE(SUBSTITUTE(SUBSTITUTE(H471," ",""),"-",""),".",""),"/",""))=UPPER(SUBSTITUTE(SUBSTITUTE(SUBSTITUTE(SUBSTITUTE(T471," ",""),"-",""),".",""),"/","")),"OK","DIFF"))</f>
        <v/>
      </c>
      <c r="O471" t="str">
        <f>IF(I471="","",IF(ABS(I471-U471)&lt;=0.01,"OK","DIFF"))</f>
        <v/>
      </c>
      <c r="P471" t="str">
        <f>IF(OR(N471="DIFF",O471="DIFF"),"YES",IF(AND(N471="OK",O471="OK"),"NO",""))</f>
        <v/>
      </c>
      <c r="Q471" t="str">
        <v/>
      </c>
      <c r="R471" t="str">
        <v/>
      </c>
      <c r="S471" t="str">
        <v>yes</v>
      </c>
      <c r="T471" t="str">
        <v>1711755-00-D</v>
      </c>
      <c r="U471">
        <v>7.09</v>
      </c>
      <c r="V471" t="str">
        <v/>
      </c>
      <c r="W471" t="str">
        <v/>
      </c>
      <c r="X471" t="str">
        <v/>
      </c>
      <c r="Y471" t="str">
        <v>1711755-00-D</v>
      </c>
      <c r="Z471">
        <v>7.09</v>
      </c>
      <c r="AA471" t="str">
        <v>high</v>
      </c>
      <c r="AC471" t="str">
        <v>AGREE</v>
      </c>
      <c r="AD471" t="str">
        <f>IF(OR(H471="",Y471=""),"",IF(UPPER(SUBSTITUTE(SUBSTITUTE(SUBSTITUTE(SUBSTITUTE(H471," ",""),"-",""),".",""),"/",""))=UPPER(SUBSTITUTE(SUBSTITUTE(SUBSTITUTE(SUBSTITUTE(Y471," ",""),"-",""),".",""),"/","")),"OK","DIFF"))</f>
        <v/>
      </c>
      <c r="AE471" t="str">
        <f>IF(OR(I471="",Z471=""),"",IF(ABS(I471-Z471)&lt;=0.01,"OK","DIFF"))</f>
        <v/>
      </c>
    </row>
    <row r="472">
      <c r="A472" t="str">
        <v>B45</v>
      </c>
      <c r="B472" t="str">
        <v>Targeted</v>
      </c>
      <c r="C472">
        <v>11</v>
      </c>
      <c r="D472" t="str">
        <v>PDF</v>
      </c>
      <c r="E472" t="str">
        <v>ASY,CARRIER FR END</v>
      </c>
      <c r="F472">
        <v>1</v>
      </c>
      <c r="G472">
        <v>157.22</v>
      </c>
      <c r="H472" t="str">
        <v/>
      </c>
      <c r="I472" t="str">
        <v/>
      </c>
      <c r="J472" t="str">
        <v/>
      </c>
      <c r="K472" t="str">
        <v/>
      </c>
      <c r="L472" t="str">
        <v/>
      </c>
      <c r="M472" t="str">
        <v/>
      </c>
      <c r="N472" t="str">
        <f>IF(H472="","",IF(UPPER(SUBSTITUTE(SUBSTITUTE(SUBSTITUTE(SUBSTITUTE(H472," ",""),"-",""),".",""),"/",""))=UPPER(SUBSTITUTE(SUBSTITUTE(SUBSTITUTE(SUBSTITUTE(T472," ",""),"-",""),".",""),"/","")),"OK","DIFF"))</f>
        <v/>
      </c>
      <c r="O472" t="str">
        <f>IF(I472="","",IF(ABS(I472-U472)&lt;=0.01,"OK","DIFF"))</f>
        <v/>
      </c>
      <c r="P472" t="str">
        <f>IF(OR(N472="DIFF",O472="DIFF"),"YES",IF(AND(N472="OK",O472="OK"),"NO",""))</f>
        <v/>
      </c>
      <c r="Q472" t="str">
        <v/>
      </c>
      <c r="R472" t="str">
        <v/>
      </c>
      <c r="S472" t="str">
        <v/>
      </c>
      <c r="T472" t="str">
        <v>1711743-00-F</v>
      </c>
      <c r="U472">
        <v>157.22</v>
      </c>
      <c r="V472" t="str">
        <v/>
      </c>
      <c r="W472" t="str">
        <v/>
      </c>
      <c r="X472" t="str">
        <v/>
      </c>
      <c r="Y472" t="str">
        <v>1711743-00-F</v>
      </c>
      <c r="Z472">
        <v>157.22</v>
      </c>
      <c r="AA472" t="str">
        <v>high</v>
      </c>
      <c r="AC472" t="str">
        <v>AGREE</v>
      </c>
      <c r="AD472" t="str">
        <f>IF(OR(H472="",Y472=""),"",IF(UPPER(SUBSTITUTE(SUBSTITUTE(SUBSTITUTE(SUBSTITUTE(H472," ",""),"-",""),".",""),"/",""))=UPPER(SUBSTITUTE(SUBSTITUTE(SUBSTITUTE(SUBSTITUTE(Y472," ",""),"-",""),".",""),"/","")),"OK","DIFF"))</f>
        <v/>
      </c>
      <c r="AE472" t="str">
        <f>IF(OR(I472="",Z472=""),"",IF(ABS(I472-Z472)&lt;=0.01,"OK","DIFF"))</f>
        <v/>
      </c>
    </row>
    <row r="473">
      <c r="A473" t="str">
        <v>B45</v>
      </c>
      <c r="B473" t="str">
        <v>Targeted</v>
      </c>
      <c r="C473">
        <v>12</v>
      </c>
      <c r="D473" t="str">
        <v>PDF</v>
      </c>
      <c r="E473" t="str">
        <v>ACTIVE HOOD HINGE, RH</v>
      </c>
      <c r="F473">
        <v>1</v>
      </c>
      <c r="G473">
        <v>69.33</v>
      </c>
      <c r="H473" t="str">
        <v/>
      </c>
      <c r="I473" t="str">
        <v/>
      </c>
      <c r="J473" t="str">
        <v/>
      </c>
      <c r="K473" t="str">
        <v/>
      </c>
      <c r="L473" t="str">
        <v/>
      </c>
      <c r="M473" t="str">
        <v/>
      </c>
      <c r="N473" t="str">
        <f>IF(H473="","",IF(UPPER(SUBSTITUTE(SUBSTITUTE(SUBSTITUTE(SUBSTITUTE(H473," ",""),"-",""),".",""),"/",""))=UPPER(SUBSTITUTE(SUBSTITUTE(SUBSTITUTE(SUBSTITUTE(T473," ",""),"-",""),".",""),"/","")),"OK","DIFF"))</f>
        <v/>
      </c>
      <c r="O473" t="str">
        <f>IF(I473="","",IF(ABS(I473-U473)&lt;=0.01,"OK","DIFF"))</f>
        <v/>
      </c>
      <c r="P473" t="str">
        <f>IF(OR(N473="DIFF",O473="DIFF"),"YES",IF(AND(N473="OK",O473="OK"),"NO",""))</f>
        <v/>
      </c>
      <c r="Q473" t="str">
        <v/>
      </c>
      <c r="R473" t="str">
        <v/>
      </c>
      <c r="S473" t="str">
        <v/>
      </c>
      <c r="T473" t="str">
        <v>1774936-00-D</v>
      </c>
      <c r="U473">
        <v>69.33</v>
      </c>
      <c r="V473" t="str">
        <v/>
      </c>
      <c r="W473" t="str">
        <v/>
      </c>
      <c r="X473" t="str">
        <v/>
      </c>
      <c r="Y473" t="str">
        <v>1774936-00-D</v>
      </c>
      <c r="Z473">
        <v>69.33</v>
      </c>
      <c r="AA473" t="str">
        <v>high</v>
      </c>
      <c r="AC473" t="str">
        <v>AGREE</v>
      </c>
      <c r="AD473" t="str">
        <f>IF(OR(H473="",Y473=""),"",IF(UPPER(SUBSTITUTE(SUBSTITUTE(SUBSTITUTE(SUBSTITUTE(H473," ",""),"-",""),".",""),"/",""))=UPPER(SUBSTITUTE(SUBSTITUTE(SUBSTITUTE(SUBSTITUTE(Y473," ",""),"-",""),".",""),"/","")),"OK","DIFF"))</f>
        <v/>
      </c>
      <c r="AE473" t="str">
        <f>IF(OR(I473="",Z473=""),"",IF(ABS(I473-Z473)&lt;=0.01,"OK","DIFF"))</f>
        <v/>
      </c>
    </row>
    <row r="474">
      <c r="A474" t="str">
        <v>B45</v>
      </c>
      <c r="B474" t="str">
        <v>Targeted</v>
      </c>
      <c r="C474">
        <v>13</v>
      </c>
      <c r="D474" t="str">
        <v>PDF</v>
      </c>
      <c r="E474" t="str">
        <v>FRUNK ASSY</v>
      </c>
      <c r="F474">
        <v>1</v>
      </c>
      <c r="G474">
        <v>121.31</v>
      </c>
      <c r="H474" t="str">
        <v/>
      </c>
      <c r="I474" t="str">
        <v/>
      </c>
      <c r="J474" t="str">
        <v/>
      </c>
      <c r="K474" t="str">
        <v/>
      </c>
      <c r="L474" t="str">
        <v/>
      </c>
      <c r="M474" t="str">
        <v/>
      </c>
      <c r="N474" t="str">
        <f>IF(H474="","",IF(UPPER(SUBSTITUTE(SUBSTITUTE(SUBSTITUTE(SUBSTITUTE(H474," ",""),"-",""),".",""),"/",""))=UPPER(SUBSTITUTE(SUBSTITUTE(SUBSTITUTE(SUBSTITUTE(T474," ",""),"-",""),".",""),"/","")),"OK","DIFF"))</f>
        <v/>
      </c>
      <c r="O474" t="str">
        <f>IF(I474="","",IF(ABS(I474-U474)&lt;=0.01,"OK","DIFF"))</f>
        <v/>
      </c>
      <c r="P474" t="str">
        <f>IF(OR(N474="DIFF",O474="DIFF"),"YES",IF(AND(N474="OK",O474="OK"),"NO",""))</f>
        <v/>
      </c>
      <c r="Q474" t="str">
        <v/>
      </c>
      <c r="R474" t="str">
        <v/>
      </c>
      <c r="S474" t="str">
        <v/>
      </c>
      <c r="T474" t="str">
        <v>1694493-00-H</v>
      </c>
      <c r="U474">
        <v>121.31</v>
      </c>
      <c r="V474" t="str">
        <v/>
      </c>
      <c r="W474" t="str">
        <v/>
      </c>
      <c r="X474" t="str">
        <v/>
      </c>
      <c r="Y474" t="str">
        <v>1694493-00-H</v>
      </c>
      <c r="Z474">
        <v>121.31</v>
      </c>
      <c r="AA474" t="str">
        <v>high</v>
      </c>
      <c r="AC474" t="str">
        <v>AGREE</v>
      </c>
      <c r="AD474" t="str">
        <f>IF(OR(H474="",Y474=""),"",IF(UPPER(SUBSTITUTE(SUBSTITUTE(SUBSTITUTE(SUBSTITUTE(H474," ",""),"-",""),".",""),"/",""))=UPPER(SUBSTITUTE(SUBSTITUTE(SUBSTITUTE(SUBSTITUTE(Y474," ",""),"-",""),".",""),"/","")),"OK","DIFF"))</f>
        <v/>
      </c>
      <c r="AE474" t="str">
        <f>IF(OR(I474="",Z474=""),"",IF(ABS(I474-Z474)&lt;=0.01,"OK","DIFF"))</f>
        <v/>
      </c>
    </row>
    <row r="475">
      <c r="A475" t="str">
        <v>B45</v>
      </c>
      <c r="B475" t="str">
        <v>Targeted</v>
      </c>
      <c r="C475">
        <v>14</v>
      </c>
      <c r="D475" t="str">
        <v>PDF</v>
      </c>
      <c r="E475" t="str">
        <v>WSHLD ASSY RHD IR ACOUSTIC (AF02) CHINA</v>
      </c>
      <c r="F475">
        <v>1</v>
      </c>
      <c r="G475">
        <v>661.95</v>
      </c>
      <c r="H475" t="str">
        <v/>
      </c>
      <c r="I475" t="str">
        <v/>
      </c>
      <c r="J475" t="str">
        <v/>
      </c>
      <c r="K475" t="str">
        <v/>
      </c>
      <c r="L475" t="str">
        <v/>
      </c>
      <c r="M475" t="str">
        <v/>
      </c>
      <c r="N475" t="str">
        <f>IF(H475="","",IF(UPPER(SUBSTITUTE(SUBSTITUTE(SUBSTITUTE(SUBSTITUTE(H475," ",""),"-",""),".",""),"/",""))=UPPER(SUBSTITUTE(SUBSTITUTE(SUBSTITUTE(SUBSTITUTE(T475," ",""),"-",""),".",""),"/","")),"OK","DIFF"))</f>
        <v/>
      </c>
      <c r="O475" t="str">
        <f>IF(I475="","",IF(ABS(I475-U475)&lt;=0.01,"OK","DIFF"))</f>
        <v/>
      </c>
      <c r="P475" t="str">
        <f>IF(OR(N475="DIFF",O475="DIFF"),"YES",IF(AND(N475="OK",O475="OK"),"NO",""))</f>
        <v/>
      </c>
      <c r="Q475" t="str">
        <v/>
      </c>
      <c r="R475" t="str">
        <v/>
      </c>
      <c r="S475" t="str">
        <v/>
      </c>
      <c r="T475" t="str">
        <v>1774995-00-G</v>
      </c>
      <c r="U475">
        <v>661.95</v>
      </c>
      <c r="V475" t="str">
        <v/>
      </c>
      <c r="W475" t="str">
        <v/>
      </c>
      <c r="X475" t="str">
        <v/>
      </c>
      <c r="Y475" t="str">
        <v>1774995-00-G</v>
      </c>
      <c r="Z475">
        <v>661.95</v>
      </c>
      <c r="AA475" t="str">
        <v>high</v>
      </c>
      <c r="AC475" t="str">
        <v>AGREE</v>
      </c>
      <c r="AD475" t="str">
        <f>IF(OR(H475="",Y475=""),"",IF(UPPER(SUBSTITUTE(SUBSTITUTE(SUBSTITUTE(SUBSTITUTE(H475," ",""),"-",""),".",""),"/",""))=UPPER(SUBSTITUTE(SUBSTITUTE(SUBSTITUTE(SUBSTITUTE(Y475," ",""),"-",""),".",""),"/","")),"OK","DIFF"))</f>
        <v/>
      </c>
      <c r="AE475" t="str">
        <f>IF(OR(I475="",Z475=""),"",IF(ABS(I475-Z475)&lt;=0.01,"OK","DIFF"))</f>
        <v/>
      </c>
    </row>
  </sheetData>
  <autoFilter ref="A1:AE475"/>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hyperlink ref="D76" r:id="rId75"/>
    <hyperlink ref="D77" r:id="rId76"/>
    <hyperlink ref="D78" r:id="rId77"/>
    <hyperlink ref="D79" r:id="rId78"/>
    <hyperlink ref="D80" r:id="rId79"/>
    <hyperlink ref="D81" r:id="rId80"/>
    <hyperlink ref="D82" r:id="rId81"/>
    <hyperlink ref="D83" r:id="rId82"/>
    <hyperlink ref="D84" r:id="rId83"/>
    <hyperlink ref="D85" r:id="rId84"/>
    <hyperlink ref="D86" r:id="rId85"/>
    <hyperlink ref="D87" r:id="rId86"/>
    <hyperlink ref="D88" r:id="rId87"/>
    <hyperlink ref="D89" r:id="rId88"/>
    <hyperlink ref="D90" r:id="rId89"/>
    <hyperlink ref="D91" r:id="rId90"/>
    <hyperlink ref="D92" r:id="rId91"/>
    <hyperlink ref="D93" r:id="rId92"/>
    <hyperlink ref="D94" r:id="rId93"/>
    <hyperlink ref="D95" r:id="rId94"/>
    <hyperlink ref="D96" r:id="rId95"/>
    <hyperlink ref="D97" r:id="rId96"/>
    <hyperlink ref="D98" r:id="rId97"/>
    <hyperlink ref="D99" r:id="rId98"/>
    <hyperlink ref="D100" r:id="rId99"/>
    <hyperlink ref="D101" r:id="rId100"/>
    <hyperlink ref="D102" r:id="rId101"/>
    <hyperlink ref="D103" r:id="rId102"/>
    <hyperlink ref="D104" r:id="rId103"/>
    <hyperlink ref="D105" r:id="rId104"/>
    <hyperlink ref="D106" r:id="rId105"/>
    <hyperlink ref="D107" r:id="rId106"/>
    <hyperlink ref="D108" r:id="rId107"/>
    <hyperlink ref="D109" r:id="rId108"/>
    <hyperlink ref="D110" r:id="rId109"/>
    <hyperlink ref="D111" r:id="rId110"/>
    <hyperlink ref="D112" r:id="rId111"/>
    <hyperlink ref="D113" r:id="rId112"/>
    <hyperlink ref="D114" r:id="rId113"/>
    <hyperlink ref="D115" r:id="rId114"/>
    <hyperlink ref="D116" r:id="rId115"/>
    <hyperlink ref="D117" r:id="rId116"/>
    <hyperlink ref="D118" r:id="rId117"/>
    <hyperlink ref="D119" r:id="rId118"/>
    <hyperlink ref="D120" r:id="rId119"/>
    <hyperlink ref="D121" r:id="rId120"/>
    <hyperlink ref="D122" r:id="rId121"/>
    <hyperlink ref="D123" r:id="rId122"/>
    <hyperlink ref="D124" r:id="rId123"/>
    <hyperlink ref="D125" r:id="rId124"/>
    <hyperlink ref="D126" r:id="rId125"/>
    <hyperlink ref="D127" r:id="rId126"/>
    <hyperlink ref="D128" r:id="rId127"/>
    <hyperlink ref="D129" r:id="rId128"/>
    <hyperlink ref="D130" r:id="rId129"/>
    <hyperlink ref="D131" r:id="rId130"/>
    <hyperlink ref="D132" r:id="rId131"/>
    <hyperlink ref="D133" r:id="rId132"/>
    <hyperlink ref="D134" r:id="rId133"/>
    <hyperlink ref="D135" r:id="rId134"/>
    <hyperlink ref="D136" r:id="rId135"/>
    <hyperlink ref="D137" r:id="rId136"/>
    <hyperlink ref="D138" r:id="rId137"/>
    <hyperlink ref="D139" r:id="rId138"/>
    <hyperlink ref="D140" r:id="rId139"/>
    <hyperlink ref="D141" r:id="rId140"/>
    <hyperlink ref="D142" r:id="rId141"/>
    <hyperlink ref="D143" r:id="rId142"/>
    <hyperlink ref="D144" r:id="rId143"/>
    <hyperlink ref="D145" r:id="rId144"/>
    <hyperlink ref="D146" r:id="rId145"/>
    <hyperlink ref="D147" r:id="rId146"/>
    <hyperlink ref="D148" r:id="rId147"/>
    <hyperlink ref="D149" r:id="rId148"/>
    <hyperlink ref="D150" r:id="rId149"/>
    <hyperlink ref="D151" r:id="rId150"/>
    <hyperlink ref="D152" r:id="rId151"/>
    <hyperlink ref="D153" r:id="rId152"/>
    <hyperlink ref="D154" r:id="rId153"/>
    <hyperlink ref="D155" r:id="rId154"/>
    <hyperlink ref="D156" r:id="rId155"/>
    <hyperlink ref="D157" r:id="rId156"/>
    <hyperlink ref="D158" r:id="rId157"/>
    <hyperlink ref="D159" r:id="rId158"/>
    <hyperlink ref="D160" r:id="rId159"/>
    <hyperlink ref="D161" r:id="rId160"/>
    <hyperlink ref="D162" r:id="rId161"/>
    <hyperlink ref="D163" r:id="rId162"/>
    <hyperlink ref="D164" r:id="rId163"/>
    <hyperlink ref="D165" r:id="rId164"/>
    <hyperlink ref="D166" r:id="rId165"/>
    <hyperlink ref="D167" r:id="rId166"/>
    <hyperlink ref="D168" r:id="rId167"/>
    <hyperlink ref="D169" r:id="rId168"/>
    <hyperlink ref="D170" r:id="rId169"/>
    <hyperlink ref="D171" r:id="rId170"/>
    <hyperlink ref="D172" r:id="rId171"/>
    <hyperlink ref="D173" r:id="rId172"/>
    <hyperlink ref="D174" r:id="rId173"/>
    <hyperlink ref="D175" r:id="rId174"/>
    <hyperlink ref="D176" r:id="rId175"/>
    <hyperlink ref="D177" r:id="rId176"/>
    <hyperlink ref="D178" r:id="rId177"/>
    <hyperlink ref="D179" r:id="rId178"/>
    <hyperlink ref="D180" r:id="rId179"/>
    <hyperlink ref="D181" r:id="rId180"/>
    <hyperlink ref="D182" r:id="rId181"/>
    <hyperlink ref="D183" r:id="rId182"/>
    <hyperlink ref="D184" r:id="rId183"/>
    <hyperlink ref="D185" r:id="rId184"/>
    <hyperlink ref="D186" r:id="rId185"/>
    <hyperlink ref="D187" r:id="rId186"/>
    <hyperlink ref="D188" r:id="rId187"/>
    <hyperlink ref="D189" r:id="rId188"/>
    <hyperlink ref="D190" r:id="rId189"/>
    <hyperlink ref="D191" r:id="rId190"/>
    <hyperlink ref="D192" r:id="rId191"/>
    <hyperlink ref="D193" r:id="rId192"/>
    <hyperlink ref="D194" r:id="rId193"/>
    <hyperlink ref="D195" r:id="rId194"/>
    <hyperlink ref="D196" r:id="rId195"/>
    <hyperlink ref="D197" r:id="rId196"/>
    <hyperlink ref="D198" r:id="rId197"/>
    <hyperlink ref="D199" r:id="rId198"/>
    <hyperlink ref="D200" r:id="rId199"/>
    <hyperlink ref="D201" r:id="rId200"/>
    <hyperlink ref="D202" r:id="rId201"/>
    <hyperlink ref="D203" r:id="rId202"/>
    <hyperlink ref="D204" r:id="rId203"/>
    <hyperlink ref="D205" r:id="rId204"/>
    <hyperlink ref="D206" r:id="rId205"/>
    <hyperlink ref="D207" r:id="rId206"/>
    <hyperlink ref="D208" r:id="rId207"/>
    <hyperlink ref="D209" r:id="rId208"/>
    <hyperlink ref="D210" r:id="rId209"/>
    <hyperlink ref="D211" r:id="rId210"/>
    <hyperlink ref="D212" r:id="rId211"/>
    <hyperlink ref="D213" r:id="rId212"/>
    <hyperlink ref="D214" r:id="rId213"/>
    <hyperlink ref="D215" r:id="rId214"/>
    <hyperlink ref="D216" r:id="rId215"/>
    <hyperlink ref="D217" r:id="rId216"/>
    <hyperlink ref="D218" r:id="rId217"/>
    <hyperlink ref="D219" r:id="rId218"/>
    <hyperlink ref="D220" r:id="rId219"/>
    <hyperlink ref="D221" r:id="rId220"/>
    <hyperlink ref="D222" r:id="rId221"/>
    <hyperlink ref="D223" r:id="rId222"/>
    <hyperlink ref="D224" r:id="rId223"/>
    <hyperlink ref="D225" r:id="rId224"/>
    <hyperlink ref="D226" r:id="rId225"/>
    <hyperlink ref="D227" r:id="rId226"/>
    <hyperlink ref="D228" r:id="rId227"/>
    <hyperlink ref="D229" r:id="rId228"/>
    <hyperlink ref="D230" r:id="rId229"/>
    <hyperlink ref="D231" r:id="rId230"/>
    <hyperlink ref="D232" r:id="rId231"/>
    <hyperlink ref="D233" r:id="rId232"/>
    <hyperlink ref="D234" r:id="rId233"/>
    <hyperlink ref="D235" r:id="rId234"/>
    <hyperlink ref="D236" r:id="rId235"/>
    <hyperlink ref="D237" r:id="rId236"/>
    <hyperlink ref="D238" r:id="rId237"/>
    <hyperlink ref="D239" r:id="rId238"/>
    <hyperlink ref="D240" r:id="rId239"/>
    <hyperlink ref="D241" r:id="rId240"/>
    <hyperlink ref="D242" r:id="rId241"/>
    <hyperlink ref="D243" r:id="rId242"/>
    <hyperlink ref="D244" r:id="rId243"/>
    <hyperlink ref="D245" r:id="rId244"/>
    <hyperlink ref="D246" r:id="rId245"/>
    <hyperlink ref="D247" r:id="rId246"/>
    <hyperlink ref="D248" r:id="rId247"/>
    <hyperlink ref="D249" r:id="rId248"/>
    <hyperlink ref="D250" r:id="rId249"/>
    <hyperlink ref="D251" r:id="rId250"/>
    <hyperlink ref="D252" r:id="rId251"/>
    <hyperlink ref="D253" r:id="rId252"/>
    <hyperlink ref="D254" r:id="rId253"/>
    <hyperlink ref="D255" r:id="rId254"/>
    <hyperlink ref="D256" r:id="rId255"/>
    <hyperlink ref="D257" r:id="rId256"/>
    <hyperlink ref="D258" r:id="rId257"/>
    <hyperlink ref="D259" r:id="rId258"/>
    <hyperlink ref="D260" r:id="rId259"/>
    <hyperlink ref="D261" r:id="rId260"/>
    <hyperlink ref="D262" r:id="rId261"/>
    <hyperlink ref="D263" r:id="rId262"/>
    <hyperlink ref="D264" r:id="rId263"/>
    <hyperlink ref="D265" r:id="rId264"/>
    <hyperlink ref="D266" r:id="rId265"/>
    <hyperlink ref="D267" r:id="rId266"/>
    <hyperlink ref="D268" r:id="rId267"/>
    <hyperlink ref="D269" r:id="rId268"/>
    <hyperlink ref="D270" r:id="rId269"/>
    <hyperlink ref="D271" r:id="rId270"/>
    <hyperlink ref="D272" r:id="rId271"/>
    <hyperlink ref="D273" r:id="rId272"/>
    <hyperlink ref="D274" r:id="rId273"/>
    <hyperlink ref="D275" r:id="rId274"/>
    <hyperlink ref="D276" r:id="rId275"/>
    <hyperlink ref="D277" r:id="rId276"/>
    <hyperlink ref="D278" r:id="rId277"/>
    <hyperlink ref="D279" r:id="rId278"/>
    <hyperlink ref="D280" r:id="rId279"/>
    <hyperlink ref="D281" r:id="rId280"/>
    <hyperlink ref="D282" r:id="rId281"/>
    <hyperlink ref="D283" r:id="rId282"/>
    <hyperlink ref="D284" r:id="rId283"/>
    <hyperlink ref="D285" r:id="rId284"/>
    <hyperlink ref="D286" r:id="rId285"/>
    <hyperlink ref="D287" r:id="rId286"/>
    <hyperlink ref="D288" r:id="rId287"/>
    <hyperlink ref="D289" r:id="rId288"/>
    <hyperlink ref="D290" r:id="rId289"/>
    <hyperlink ref="D291" r:id="rId290"/>
    <hyperlink ref="D292" r:id="rId291"/>
    <hyperlink ref="D293" r:id="rId292"/>
    <hyperlink ref="D294" r:id="rId293"/>
    <hyperlink ref="D295" r:id="rId294"/>
    <hyperlink ref="D296" r:id="rId295"/>
    <hyperlink ref="D297" r:id="rId296"/>
    <hyperlink ref="D298" r:id="rId297"/>
    <hyperlink ref="D299" r:id="rId298"/>
    <hyperlink ref="D300" r:id="rId299"/>
    <hyperlink ref="D301" r:id="rId300"/>
    <hyperlink ref="D302" r:id="rId301"/>
    <hyperlink ref="D303" r:id="rId302"/>
    <hyperlink ref="D304" r:id="rId303"/>
    <hyperlink ref="D305" r:id="rId304"/>
    <hyperlink ref="D306" r:id="rId305"/>
    <hyperlink ref="D307" r:id="rId306"/>
    <hyperlink ref="D308" r:id="rId307"/>
    <hyperlink ref="D309" r:id="rId308"/>
    <hyperlink ref="D310" r:id="rId309"/>
    <hyperlink ref="D311" r:id="rId310"/>
    <hyperlink ref="D312" r:id="rId311"/>
    <hyperlink ref="D313" r:id="rId312"/>
    <hyperlink ref="D314" r:id="rId313"/>
    <hyperlink ref="D315" r:id="rId314"/>
    <hyperlink ref="D316" r:id="rId315"/>
    <hyperlink ref="D317" r:id="rId316"/>
    <hyperlink ref="D318" r:id="rId317"/>
    <hyperlink ref="D319" r:id="rId318"/>
    <hyperlink ref="D320" r:id="rId319"/>
    <hyperlink ref="D321" r:id="rId320"/>
    <hyperlink ref="D322" r:id="rId321"/>
    <hyperlink ref="D323" r:id="rId322"/>
    <hyperlink ref="D324" r:id="rId323"/>
    <hyperlink ref="D325" r:id="rId324"/>
    <hyperlink ref="D326" r:id="rId325"/>
    <hyperlink ref="D327" r:id="rId326"/>
    <hyperlink ref="D328" r:id="rId327"/>
    <hyperlink ref="D329" r:id="rId328"/>
    <hyperlink ref="D330" r:id="rId329"/>
    <hyperlink ref="D331" r:id="rId330"/>
    <hyperlink ref="D332" r:id="rId331"/>
    <hyperlink ref="D333" r:id="rId332"/>
    <hyperlink ref="D334" r:id="rId333"/>
    <hyperlink ref="D335" r:id="rId334"/>
    <hyperlink ref="D336" r:id="rId335"/>
    <hyperlink ref="D337" r:id="rId336"/>
    <hyperlink ref="D338" r:id="rId337"/>
    <hyperlink ref="D339" r:id="rId338"/>
    <hyperlink ref="D340" r:id="rId339"/>
    <hyperlink ref="D341" r:id="rId340"/>
    <hyperlink ref="D342" r:id="rId341"/>
    <hyperlink ref="D343" r:id="rId342"/>
    <hyperlink ref="D344" r:id="rId343"/>
    <hyperlink ref="D345" r:id="rId344"/>
    <hyperlink ref="D346" r:id="rId345"/>
    <hyperlink ref="D347" r:id="rId346"/>
    <hyperlink ref="D348" r:id="rId347"/>
    <hyperlink ref="D349" r:id="rId348"/>
    <hyperlink ref="D350" r:id="rId349"/>
    <hyperlink ref="D351" r:id="rId350"/>
    <hyperlink ref="D352" r:id="rId351"/>
    <hyperlink ref="D353" r:id="rId352"/>
    <hyperlink ref="D354" r:id="rId353"/>
    <hyperlink ref="D355" r:id="rId354"/>
    <hyperlink ref="D356" r:id="rId355"/>
    <hyperlink ref="D357" r:id="rId356"/>
    <hyperlink ref="D358" r:id="rId357"/>
    <hyperlink ref="D359" r:id="rId358"/>
    <hyperlink ref="D360" r:id="rId359"/>
    <hyperlink ref="D361" r:id="rId360"/>
    <hyperlink ref="D362" r:id="rId361"/>
    <hyperlink ref="D363" r:id="rId362"/>
    <hyperlink ref="D364" r:id="rId363"/>
    <hyperlink ref="D365" r:id="rId364"/>
    <hyperlink ref="D366" r:id="rId365"/>
    <hyperlink ref="D367" r:id="rId366"/>
    <hyperlink ref="D368" r:id="rId367"/>
    <hyperlink ref="D369" r:id="rId368"/>
    <hyperlink ref="D370" r:id="rId369"/>
    <hyperlink ref="D371" r:id="rId370"/>
    <hyperlink ref="D372" r:id="rId371"/>
    <hyperlink ref="D373" r:id="rId372"/>
    <hyperlink ref="D374" r:id="rId373"/>
    <hyperlink ref="D375" r:id="rId374"/>
    <hyperlink ref="D376" r:id="rId375"/>
    <hyperlink ref="D377" r:id="rId376"/>
    <hyperlink ref="D378" r:id="rId377"/>
    <hyperlink ref="D379" r:id="rId378"/>
    <hyperlink ref="D380" r:id="rId379"/>
    <hyperlink ref="D381" r:id="rId380"/>
    <hyperlink ref="D382" r:id="rId381"/>
    <hyperlink ref="D383" r:id="rId382"/>
    <hyperlink ref="D384" r:id="rId383"/>
    <hyperlink ref="D385" r:id="rId384"/>
    <hyperlink ref="D386" r:id="rId385"/>
    <hyperlink ref="D387" r:id="rId386"/>
    <hyperlink ref="D388" r:id="rId387"/>
    <hyperlink ref="D389" r:id="rId388"/>
    <hyperlink ref="D390" r:id="rId389"/>
    <hyperlink ref="D391" r:id="rId390"/>
    <hyperlink ref="D392" r:id="rId391"/>
    <hyperlink ref="D393" r:id="rId392"/>
    <hyperlink ref="D394" r:id="rId393"/>
    <hyperlink ref="D395" r:id="rId394"/>
    <hyperlink ref="D396" r:id="rId395"/>
    <hyperlink ref="D397" r:id="rId396"/>
    <hyperlink ref="D398" r:id="rId397"/>
    <hyperlink ref="D399" r:id="rId398"/>
    <hyperlink ref="D400" r:id="rId399"/>
    <hyperlink ref="D401" r:id="rId400"/>
    <hyperlink ref="D402" r:id="rId401"/>
    <hyperlink ref="D403" r:id="rId402"/>
    <hyperlink ref="D404" r:id="rId403"/>
    <hyperlink ref="D405" r:id="rId404"/>
    <hyperlink ref="D406" r:id="rId405"/>
    <hyperlink ref="D407" r:id="rId406"/>
    <hyperlink ref="D408" r:id="rId407"/>
    <hyperlink ref="D409" r:id="rId408"/>
    <hyperlink ref="D410" r:id="rId409"/>
    <hyperlink ref="D411" r:id="rId410"/>
    <hyperlink ref="D412" r:id="rId411"/>
    <hyperlink ref="D413" r:id="rId412"/>
    <hyperlink ref="D414" r:id="rId413"/>
    <hyperlink ref="D415" r:id="rId414"/>
    <hyperlink ref="D416" r:id="rId415"/>
    <hyperlink ref="D417" r:id="rId416"/>
    <hyperlink ref="D418" r:id="rId417"/>
    <hyperlink ref="D419" r:id="rId418"/>
    <hyperlink ref="D420" r:id="rId419"/>
    <hyperlink ref="D421" r:id="rId420"/>
    <hyperlink ref="D422" r:id="rId421"/>
    <hyperlink ref="D423" r:id="rId422"/>
    <hyperlink ref="D424" r:id="rId423"/>
    <hyperlink ref="D425" r:id="rId424"/>
    <hyperlink ref="D426" r:id="rId425"/>
    <hyperlink ref="D427" r:id="rId426"/>
    <hyperlink ref="D428" r:id="rId427"/>
    <hyperlink ref="D429" r:id="rId428"/>
    <hyperlink ref="D430" r:id="rId429"/>
    <hyperlink ref="D431" r:id="rId430"/>
    <hyperlink ref="D432" r:id="rId431"/>
    <hyperlink ref="D433" r:id="rId432"/>
    <hyperlink ref="D434" r:id="rId433"/>
    <hyperlink ref="D435" r:id="rId434"/>
    <hyperlink ref="D436" r:id="rId435"/>
    <hyperlink ref="D437" r:id="rId436"/>
    <hyperlink ref="D438" r:id="rId437"/>
    <hyperlink ref="D439" r:id="rId438"/>
    <hyperlink ref="D440" r:id="rId439"/>
    <hyperlink ref="D441" r:id="rId440"/>
    <hyperlink ref="D442" r:id="rId441"/>
    <hyperlink ref="D443" r:id="rId442"/>
    <hyperlink ref="D444" r:id="rId443"/>
    <hyperlink ref="D445" r:id="rId444"/>
    <hyperlink ref="D446" r:id="rId445"/>
    <hyperlink ref="D447" r:id="rId446"/>
    <hyperlink ref="D448" r:id="rId447"/>
    <hyperlink ref="D449" r:id="rId448"/>
    <hyperlink ref="D450" r:id="rId449"/>
    <hyperlink ref="D451" r:id="rId450"/>
    <hyperlink ref="D452" r:id="rId451"/>
    <hyperlink ref="D453" r:id="rId452"/>
    <hyperlink ref="D454" r:id="rId453"/>
    <hyperlink ref="D455" r:id="rId454"/>
    <hyperlink ref="D456" r:id="rId455"/>
    <hyperlink ref="D457" r:id="rId456"/>
    <hyperlink ref="D458" r:id="rId457"/>
    <hyperlink ref="D459" r:id="rId458"/>
    <hyperlink ref="D460" r:id="rId459"/>
    <hyperlink ref="D461" r:id="rId460"/>
    <hyperlink ref="D462" r:id="rId461"/>
    <hyperlink ref="D463" r:id="rId462"/>
    <hyperlink ref="D464" r:id="rId463"/>
    <hyperlink ref="D465" r:id="rId464"/>
    <hyperlink ref="D466" r:id="rId465"/>
    <hyperlink ref="D467" r:id="rId466"/>
    <hyperlink ref="D468" r:id="rId467"/>
    <hyperlink ref="D469" r:id="rId468"/>
    <hyperlink ref="D470" r:id="rId469"/>
    <hyperlink ref="D471" r:id="rId470"/>
    <hyperlink ref="D472" r:id="rId471"/>
    <hyperlink ref="D473" r:id="rId472"/>
    <hyperlink ref="D474" r:id="rId473"/>
    <hyperlink ref="D475" r:id="rId474"/>
  </hyperlinks>
  <ignoredErrors>
    <ignoredError numberStoredAsText="1" sqref="A1:AE475"/>
  </ignoredErrors>
</worksheet>
</file>

<file path=xl/worksheets/sheet7.xml><?xml version="1.0" encoding="utf-8"?>
<worksheet xmlns="http://schemas.openxmlformats.org/spreadsheetml/2006/main" xmlns:r="http://schemas.openxmlformats.org/officeDocument/2006/relationships">
  <dimension ref="A1:J96"/>
  <sheetViews>
    <sheetView workbookViewId="0" rightToLeft="0"/>
  </sheetViews>
  <cols>
    <col min="1" max="1" customWidth="1" width="34.83203125"/>
    <col min="2" max="2" customWidth="1" width="60.83203125"/>
    <col min="3" max="3" customWidth="1" width="14.83203125"/>
    <col min="4" max="4" customWidth="1" width="28.83203125"/>
    <col min="5" max="5" customWidth="1" width="12.83203125"/>
    <col min="6" max="6" customWidth="1" width="32.83203125"/>
    <col min="7" max="7" customWidth="1" width="22.83203125"/>
    <col min="8" max="8" customWidth="1" width="9.83203125"/>
    <col min="9" max="9" customWidth="1" width="12.83203125"/>
    <col min="10" max="10" customWidth="1" width="8.83203125"/>
  </cols>
  <sheetData>
    <row r="1">
      <c r="A1" t="str">
        <v>Check</v>
      </c>
      <c r="B1" t="str">
        <v>Detail</v>
      </c>
      <c r="C1" t="str">
        <v>Make</v>
      </c>
      <c r="D1" t="str">
        <v>Supplier</v>
      </c>
      <c r="E1" t="str">
        <v>Bill no</v>
      </c>
      <c r="F1" t="str">
        <v>Part name</v>
      </c>
      <c r="G1" t="str">
        <v>Part number</v>
      </c>
      <c r="H1" t="str">
        <v>Unit S$</v>
      </c>
      <c r="I1" t="str">
        <v>In sample as</v>
      </c>
      <c r="J1" t="str">
        <v>Has PDF</v>
      </c>
    </row>
    <row r="2">
      <c r="A2" t="str">
        <v>PN differs by one look-alike char</v>
      </c>
      <c r="B2" t="str">
        <v>MBA000 905 55 04 9999 vs MBA000 905 56 04 9999 (Distance Sensor / DISTANCE SENSOR)</v>
      </c>
      <c r="C2" t="str">
        <v>Mercedes-Benz</v>
      </c>
      <c r="D2" t="str">
        <v>Min Ghee Auto Pte Ltd</v>
      </c>
      <c r="E2" t="str">
        <v>8122844.0</v>
      </c>
      <c r="F2" t="str">
        <v>Distance Sensor</v>
      </c>
      <c r="G2" t="str">
        <v>MBA000 905 55 04 9999</v>
      </c>
      <c r="H2">
        <v>95</v>
      </c>
      <c r="I2" t="str">
        <v/>
      </c>
      <c r="J2" t="str">
        <v>no</v>
      </c>
    </row>
    <row r="3">
      <c r="A3" t="str">
        <v>PN differs by one look-alike char</v>
      </c>
      <c r="B3" t="str">
        <v>MBA000 905 55 04 9999 vs MBA000 905 56 04 9999 (Distance Sensor / DISTANCE SENSOR)</v>
      </c>
      <c r="C3" t="str">
        <v>Mercedes-Benz</v>
      </c>
      <c r="D3" t="str">
        <v>MIN GHEE AUTO PTE LTD</v>
      </c>
      <c r="E3" t="str">
        <v>8412337</v>
      </c>
      <c r="F3" t="str">
        <v>DISTANCE SENSOR</v>
      </c>
      <c r="G3" t="str">
        <v>MBA000 905 56 04 9999</v>
      </c>
      <c r="H3">
        <v>115</v>
      </c>
      <c r="I3" t="str">
        <v/>
      </c>
      <c r="J3" t="str">
        <v>yes</v>
      </c>
    </row>
    <row r="4">
      <c r="A4" t="str">
        <v>PN differs by one look-alike char</v>
      </c>
      <c r="B4" t="str">
        <v>MBA253 888 15 00 vs MBA253 888 16 00 (ORNAMENTAL GRILLE / ORNAMENTAL GRILLE)</v>
      </c>
      <c r="C4" t="str">
        <v>Mercedes-Benz</v>
      </c>
      <c r="D4" t="str">
        <v>MIN GHEE AUTO PTE LTD</v>
      </c>
      <c r="E4" t="str">
        <v>841346</v>
      </c>
      <c r="F4" t="str">
        <v>ORNAMENTAL GRILLE</v>
      </c>
      <c r="G4" t="str">
        <v>MBA253 888 15 00</v>
      </c>
      <c r="H4">
        <v>150</v>
      </c>
      <c r="I4" t="str">
        <v/>
      </c>
      <c r="J4" t="str">
        <v>yes</v>
      </c>
    </row>
    <row r="5">
      <c r="A5" t="str">
        <v>PN differs by one look-alike char</v>
      </c>
      <c r="B5" t="str">
        <v>MBA253 888 15 00 vs MBA253 888 16 00 (ORNAMENTAL GRILLE / ORNAMENTAL GRILLE)</v>
      </c>
      <c r="C5" t="str">
        <v>Mercedes-Benz</v>
      </c>
      <c r="D5" t="str">
        <v>MIN GHEE AUTO PTE LTD</v>
      </c>
      <c r="E5" t="str">
        <v>841346</v>
      </c>
      <c r="F5" t="str">
        <v>ORNAMENTAL GRILLE</v>
      </c>
      <c r="G5" t="str">
        <v>MBA253 888 16 00</v>
      </c>
      <c r="H5">
        <v>186</v>
      </c>
      <c r="I5" t="str">
        <v/>
      </c>
      <c r="J5" t="str">
        <v>yes</v>
      </c>
    </row>
    <row r="6">
      <c r="A6" t="str">
        <v>PN differs by one look-alike char</v>
      </c>
      <c r="B6" t="str">
        <v>A4478804500 vs A4478804600 (HINE LH / HINE RH)</v>
      </c>
      <c r="C6" t="str">
        <v>Mercedes-Benz</v>
      </c>
      <c r="D6" t="str">
        <v>SURPASS AUTO PARTS SUPPLIES PTE LTD</v>
      </c>
      <c r="E6" t="str">
        <v>25080083</v>
      </c>
      <c r="F6" t="str">
        <v>HINE LH</v>
      </c>
      <c r="G6" t="str">
        <v>A4478804500</v>
      </c>
      <c r="H6">
        <v>85</v>
      </c>
      <c r="I6" t="str">
        <v>B37</v>
      </c>
      <c r="J6" t="str">
        <v>yes</v>
      </c>
    </row>
    <row r="7">
      <c r="A7" t="str">
        <v>PN differs by one look-alike char</v>
      </c>
      <c r="B7" t="str">
        <v>A4478804500 vs A4478804600 (HINE LH / HINE RH)</v>
      </c>
      <c r="C7" t="str">
        <v>Mercedes-Benz</v>
      </c>
      <c r="D7" t="str">
        <v>SURPASS AUTO PARTS SUPPLIES PTE LTD</v>
      </c>
      <c r="E7" t="str">
        <v>25080083</v>
      </c>
      <c r="F7" t="str">
        <v>HINE RH</v>
      </c>
      <c r="G7" t="str">
        <v>A4478804600</v>
      </c>
      <c r="H7">
        <v>85</v>
      </c>
      <c r="I7" t="str">
        <v>B37</v>
      </c>
      <c r="J7" t="str">
        <v>yes</v>
      </c>
    </row>
    <row r="8">
      <c r="A8" t="str">
        <v>PN differs by one look-alike char</v>
      </c>
      <c r="B8" t="str">
        <v>5111 7 432 615 vs 5111 7 432 616 (BMW PARTIALLY OPEN GRID F.LH / BMW PARTIALLY OPEN GRID F.RH)</v>
      </c>
      <c r="C8" t="str">
        <v>BMW</v>
      </c>
      <c r="D8" t="str">
        <v>YEW HENG AUTO PARTS PTE LTD</v>
      </c>
      <c r="E8" t="str">
        <v>YLI1316498</v>
      </c>
      <c r="F8" t="str">
        <v>BMW PARTIALLY OPEN GRID F.LH</v>
      </c>
      <c r="G8" t="str">
        <v>5111 7 432 615</v>
      </c>
      <c r="H8">
        <v>145</v>
      </c>
      <c r="I8" t="str">
        <v/>
      </c>
      <c r="J8" t="str">
        <v>yes</v>
      </c>
    </row>
    <row r="9">
      <c r="A9" t="str">
        <v>PN differs by one look-alike char</v>
      </c>
      <c r="B9" t="str">
        <v>5111 7 432 615 vs 5111 7 432 616 (BMW PARTIALLY OPEN GRID F.LH / BMW PARTIALLY OPEN GRID F.RH)</v>
      </c>
      <c r="C9" t="str">
        <v>BMW</v>
      </c>
      <c r="D9" t="str">
        <v>YEW HENG AUTO PARTS PTE LTD</v>
      </c>
      <c r="E9" t="str">
        <v>YLI1316498</v>
      </c>
      <c r="F9" t="str">
        <v>BMW PARTIALLY OPEN GRID F.RH</v>
      </c>
      <c r="G9" t="str">
        <v>5111 7 432 616</v>
      </c>
      <c r="H9">
        <v>145</v>
      </c>
      <c r="I9" t="str">
        <v/>
      </c>
      <c r="J9" t="str">
        <v>yes</v>
      </c>
    </row>
    <row r="10">
      <c r="A10" t="str">
        <v>PN differs by one look-alike char</v>
      </c>
      <c r="B10" t="str">
        <v>5164 7 245 795 vs 5164 7 245 796 (SUPPORT FRONT AXLE LH / SUPPORT FRONT AXLE RH)</v>
      </c>
      <c r="C10" t="str">
        <v>BMW</v>
      </c>
      <c r="D10" t="str">
        <v>YEW HENG AUTO PARTS PTE LTD</v>
      </c>
      <c r="E10" t="str">
        <v>YLI1316498</v>
      </c>
      <c r="F10" t="str">
        <v>SUPPORT FRONT AXLE LH</v>
      </c>
      <c r="G10" t="str">
        <v>5164 7 245 795</v>
      </c>
      <c r="H10">
        <v>95</v>
      </c>
      <c r="I10" t="str">
        <v/>
      </c>
      <c r="J10" t="str">
        <v>yes</v>
      </c>
    </row>
    <row r="11">
      <c r="A11" t="str">
        <v>PN differs by one look-alike char</v>
      </c>
      <c r="B11" t="str">
        <v>5164 7 245 795 vs 5164 7 245 796 (SUPPORT FRONT AXLE LH / SUPPORT FRONT AXLE RH)</v>
      </c>
      <c r="C11" t="str">
        <v>BMW</v>
      </c>
      <c r="D11" t="str">
        <v>YEW HENG AUTO PARTS PTE LTD</v>
      </c>
      <c r="E11" t="str">
        <v>YLI1316498</v>
      </c>
      <c r="F11" t="str">
        <v>SUPPORT FRONT AXLE RH</v>
      </c>
      <c r="G11" t="str">
        <v>5164 7 245 796</v>
      </c>
      <c r="H11">
        <v>95</v>
      </c>
      <c r="I11" t="str">
        <v/>
      </c>
      <c r="J11" t="str">
        <v>yes</v>
      </c>
    </row>
    <row r="12">
      <c r="A12" t="str">
        <v>PN differs by one look-alike char</v>
      </c>
      <c r="B12" t="str">
        <v>T52575-02220 vs T52576-02220 (RR BUMPER S/RETAINER RH / RR BUMPER S/RETAINER LH)</v>
      </c>
      <c r="C12" t="str">
        <v>Toyota</v>
      </c>
      <c r="D12" t="str">
        <v>JAE AUTO PTE LTD</v>
      </c>
      <c r="E12" t="str">
        <v>AR202507-10030</v>
      </c>
      <c r="F12" t="str">
        <v>RR BUMPER S/RETAINER RH</v>
      </c>
      <c r="G12" t="str">
        <v>T52575-02220</v>
      </c>
      <c r="H12">
        <v>55</v>
      </c>
      <c r="I12" t="str">
        <v/>
      </c>
      <c r="J12" t="str">
        <v>yes</v>
      </c>
    </row>
    <row r="13">
      <c r="A13" t="str">
        <v>PN differs by one look-alike char</v>
      </c>
      <c r="B13" t="str">
        <v>T52575-02220 vs T52576-02220 (RR BUMPER S/RETAINER RH / RR BUMPER S/RETAINER LH)</v>
      </c>
      <c r="C13" t="str">
        <v>Toyota</v>
      </c>
      <c r="D13" t="str">
        <v>JAE AUTO PTE LTD</v>
      </c>
      <c r="E13" t="str">
        <v>AR202507-10030</v>
      </c>
      <c r="F13" t="str">
        <v>RR BUMPER S/RETAINER LH</v>
      </c>
      <c r="G13" t="str">
        <v>T52576-02220</v>
      </c>
      <c r="H13">
        <v>55</v>
      </c>
      <c r="I13" t="str">
        <v/>
      </c>
      <c r="J13" t="str">
        <v>yes</v>
      </c>
    </row>
    <row r="14">
      <c r="A14" t="str">
        <v>PN differs by one look-alike char</v>
      </c>
      <c r="B14" t="str">
        <v>T53286-0D370 vs T53285-0D370 (RAD SUPPORT S/GARNISH LH (TOP) / RAD SUPPORT S/GARNISH RH (TOP))</v>
      </c>
      <c r="C14" t="str">
        <v>Toyota</v>
      </c>
      <c r="D14" t="str">
        <v>JAE AUTO PTE LTD</v>
      </c>
      <c r="E14" t="str">
        <v>AR202509-09467</v>
      </c>
      <c r="F14" t="str">
        <v>RAD SUPPORT S/GARNISH LH (TOP)</v>
      </c>
      <c r="G14" t="str">
        <v>T53286-0D370</v>
      </c>
      <c r="H14">
        <v>65</v>
      </c>
      <c r="I14" t="str">
        <v>B43</v>
      </c>
      <c r="J14" t="str">
        <v>yes</v>
      </c>
    </row>
    <row r="15">
      <c r="A15" t="str">
        <v>PN differs by one look-alike char</v>
      </c>
      <c r="B15" t="str">
        <v>T53286-0D370 vs T53285-0D370 (RAD SUPPORT S/GARNISH LH (TOP) / RAD SUPPORT S/GARNISH RH (TOP))</v>
      </c>
      <c r="C15" t="str">
        <v>Toyota</v>
      </c>
      <c r="D15" t="str">
        <v>JAE AUTO PTE LTD</v>
      </c>
      <c r="E15" t="str">
        <v>AR202509-09467</v>
      </c>
      <c r="F15" t="str">
        <v>RAD SUPPORT S/GARNISH RH (TOP)</v>
      </c>
      <c r="G15" t="str">
        <v>T53285-0D370</v>
      </c>
      <c r="H15">
        <v>65</v>
      </c>
      <c r="I15" t="str">
        <v>B43</v>
      </c>
      <c r="J15" t="str">
        <v>yes</v>
      </c>
    </row>
    <row r="16">
      <c r="A16" t="str">
        <v>PN differs by one look-alike char</v>
      </c>
      <c r="B16" t="str">
        <v>T52535-0D230 vs T52536-0D230 (FRT BUMPER S/RETAINER RH / FRT BUMPER S/RETAINER LH)</v>
      </c>
      <c r="C16" t="str">
        <v>Toyota</v>
      </c>
      <c r="D16" t="str">
        <v>JAE AUTO PTE LTD</v>
      </c>
      <c r="E16" t="str">
        <v>AR202509-09473</v>
      </c>
      <c r="F16" t="str">
        <v>FRT BUMPER S/RETAINER RH</v>
      </c>
      <c r="G16" t="str">
        <v>T52535-0D230</v>
      </c>
      <c r="H16">
        <v>65</v>
      </c>
      <c r="I16" t="str">
        <v/>
      </c>
      <c r="J16" t="str">
        <v>yes</v>
      </c>
    </row>
    <row r="17">
      <c r="A17" t="str">
        <v>PN differs by one look-alike char</v>
      </c>
      <c r="B17" t="str">
        <v>T52535-0D230 vs T52536-0D230 (FRT BUMPER S/RETAINER RH / FRT BUMPER S/RETAINER LH)</v>
      </c>
      <c r="C17" t="str">
        <v>Toyota</v>
      </c>
      <c r="D17" t="str">
        <v>JAE AUTO PTE LTD</v>
      </c>
      <c r="E17" t="str">
        <v>AR202509-09473</v>
      </c>
      <c r="F17" t="str">
        <v>FRT BUMPER S/RETAINER LH</v>
      </c>
      <c r="G17" t="str">
        <v>T52536-0D230</v>
      </c>
      <c r="H17">
        <v>65</v>
      </c>
      <c r="I17" t="str">
        <v/>
      </c>
      <c r="J17" t="str">
        <v>yes</v>
      </c>
    </row>
    <row r="18">
      <c r="A18" t="str">
        <v>PN differs by one look-alike char</v>
      </c>
      <c r="B18" t="str">
        <v>T52116-26210/170 vs T52115-26210/170 (FRT BUMPER S/RETAINER LH / FRT BUMPER S/RETAINER RH)</v>
      </c>
      <c r="C18" t="str">
        <v>Toyota</v>
      </c>
      <c r="D18" t="str">
        <v>JAE AUTO PTE LTD</v>
      </c>
      <c r="E18" t="str">
        <v>AR202601-08997</v>
      </c>
      <c r="F18" t="str">
        <v>FRT BUMPER S/RETAINER LH</v>
      </c>
      <c r="G18" t="str">
        <v>T52116-26210/170</v>
      </c>
      <c r="H18">
        <v>75</v>
      </c>
      <c r="I18" t="str">
        <v>B34</v>
      </c>
      <c r="J18" t="str">
        <v>yes</v>
      </c>
    </row>
    <row r="19">
      <c r="A19" t="str">
        <v>PN differs by one look-alike char</v>
      </c>
      <c r="B19" t="str">
        <v>T52116-26210/170 vs T52115-26210/170 (FRT BUMPER S/RETAINER LH / FRT BUMPER S/RETAINER RH)</v>
      </c>
      <c r="C19" t="str">
        <v>Toyota</v>
      </c>
      <c r="D19" t="str">
        <v>JAE AUTO PTE LTD</v>
      </c>
      <c r="E19" t="str">
        <v>AR202601-08997</v>
      </c>
      <c r="F19" t="str">
        <v>FRT BUMPER S/RETAINER RH</v>
      </c>
      <c r="G19" t="str">
        <v>T52115-26210/170</v>
      </c>
      <c r="H19">
        <v>75</v>
      </c>
      <c r="I19" t="str">
        <v>B34</v>
      </c>
      <c r="J19" t="str">
        <v>yes</v>
      </c>
    </row>
    <row r="20">
      <c r="A20" t="str">
        <v>PN differs by one look-alike char</v>
      </c>
      <c r="B20" t="str">
        <v>8K0407505A/N vs 8K0407506A/N (Front Top Arm LH--1 / Front Top Arm RH--1)</v>
      </c>
      <c r="C20" t="str">
        <v>Audi</v>
      </c>
      <c r="D20" t="str">
        <v>Jae Auto Pte Ltd</v>
      </c>
      <c r="E20" t="str">
        <v>AR201804-153</v>
      </c>
      <c r="F20" t="str">
        <v>Front Top Arm LH--1</v>
      </c>
      <c r="G20" t="str">
        <v>8K0407505A/N</v>
      </c>
      <c r="H20">
        <v>200</v>
      </c>
      <c r="I20" t="str">
        <v/>
      </c>
      <c r="J20" t="str">
        <v>no</v>
      </c>
    </row>
    <row r="21">
      <c r="A21" t="str">
        <v>PN differs by one look-alike char</v>
      </c>
      <c r="B21" t="str">
        <v>8K0407505A/N vs 8K0407506A/N (Front Top Arm LH--1 / Front Top Arm RH--1)</v>
      </c>
      <c r="C21" t="str">
        <v>Audi</v>
      </c>
      <c r="D21" t="str">
        <v>Jae Auto Pte Ltd</v>
      </c>
      <c r="E21" t="str">
        <v>AR201804-153</v>
      </c>
      <c r="F21" t="str">
        <v>Front Top Arm RH--1</v>
      </c>
      <c r="G21" t="str">
        <v>8K0407506A/N</v>
      </c>
      <c r="H21">
        <v>200</v>
      </c>
      <c r="I21" t="str">
        <v/>
      </c>
      <c r="J21" t="str">
        <v>no</v>
      </c>
    </row>
    <row r="22">
      <c r="A22" t="str">
        <v>PN differs by one look-alike char</v>
      </c>
      <c r="B22" t="str">
        <v>8R0513025J/K vs 8R0513026J/K (Rear Shock Absorber LH / Rear Shock Absorber RH)</v>
      </c>
      <c r="C22" t="str">
        <v>Audi</v>
      </c>
      <c r="D22" t="str">
        <v>Jae Auto Pte Ltd</v>
      </c>
      <c r="E22" t="str">
        <v>AR201804-15319</v>
      </c>
      <c r="F22" t="str">
        <v>Rear Shock Absorber LH</v>
      </c>
      <c r="G22" t="str">
        <v>8R0513025J/K</v>
      </c>
      <c r="H22">
        <v>700</v>
      </c>
      <c r="I22" t="str">
        <v/>
      </c>
      <c r="J22" t="str">
        <v>no</v>
      </c>
    </row>
    <row r="23">
      <c r="A23" t="str">
        <v>PN differs by one look-alike char</v>
      </c>
      <c r="B23" t="str">
        <v>8R0513025J/K vs 8R0513026J/K (Rear Shock Absorber LH / Rear Shock Absorber RH)</v>
      </c>
      <c r="C23" t="str">
        <v>Audi</v>
      </c>
      <c r="D23" t="str">
        <v>Jae Auto Pte Ltd</v>
      </c>
      <c r="E23" t="str">
        <v>AR201804-15319</v>
      </c>
      <c r="F23" t="str">
        <v>Rear Shock Absorber RH</v>
      </c>
      <c r="G23" t="str">
        <v>8R0513026J/K</v>
      </c>
      <c r="H23">
        <v>700</v>
      </c>
      <c r="I23" t="str">
        <v/>
      </c>
      <c r="J23" t="str">
        <v>no</v>
      </c>
    </row>
    <row r="24">
      <c r="A24" t="str">
        <v>PN differs by one look-alike char</v>
      </c>
      <c r="B24" t="str">
        <v>H71193-T5A-000 vs H71198-T5A-000 (FR.SIDE RETAINER RH / FR.Side Retainer LH)</v>
      </c>
      <c r="C24" t="str">
        <v>Honda</v>
      </c>
      <c r="D24" t="str">
        <v>HE XING AUTO PARTS PTE LTD</v>
      </c>
      <c r="E24" t="str">
        <v>HLI9083123</v>
      </c>
      <c r="F24" t="str">
        <v>FR.SIDE RETAINER RH</v>
      </c>
      <c r="G24" t="str">
        <v>H71193-T5A-000</v>
      </c>
      <c r="H24">
        <v>12</v>
      </c>
      <c r="I24" t="str">
        <v/>
      </c>
      <c r="J24" t="str">
        <v>yes</v>
      </c>
    </row>
    <row r="25">
      <c r="A25" t="str">
        <v>PN differs by one look-alike char</v>
      </c>
      <c r="B25" t="str">
        <v>H71193-T5A-000 vs H71198-T5A-000 (FR.SIDE RETAINER RH / FR.Side Retainer LH)</v>
      </c>
      <c r="C25" t="str">
        <v>Honda</v>
      </c>
      <c r="D25" t="str">
        <v>He Xing Auto Parts Pte Ltd</v>
      </c>
      <c r="E25" t="str">
        <v>HLI9055140</v>
      </c>
      <c r="F25" t="str">
        <v>FR.Side Retainer LH</v>
      </c>
      <c r="G25" t="str">
        <v>H71198-T5A-000</v>
      </c>
      <c r="H25">
        <v>7</v>
      </c>
      <c r="I25" t="str">
        <v/>
      </c>
      <c r="J25" t="str">
        <v>no</v>
      </c>
    </row>
    <row r="26">
      <c r="A26" t="str">
        <v>PN differs by one look-alike char</v>
      </c>
      <c r="B26" t="str">
        <v>B57702-SJ000 vs S57702-SJ000 (FRT BUMPER / FRT BUMPER)</v>
      </c>
      <c r="C26" t="str">
        <v>Subaru</v>
      </c>
      <c r="D26" t="str">
        <v>LESUN AUTO PARTS PTE LTD</v>
      </c>
      <c r="E26" t="str">
        <v>LLI0326207</v>
      </c>
      <c r="F26" t="str">
        <v>FRT BUMPER</v>
      </c>
      <c r="G26" t="str">
        <v>B57702-SJ000</v>
      </c>
      <c r="H26">
        <v>450</v>
      </c>
      <c r="I26" t="str">
        <v/>
      </c>
      <c r="J26" t="str">
        <v>yes</v>
      </c>
    </row>
    <row r="27">
      <c r="A27" t="str">
        <v>PN differs by one look-alike char</v>
      </c>
      <c r="B27" t="str">
        <v>B57702-SJ000 vs S57702-SJ000 (FRT BUMPER / FRT BUMPER)</v>
      </c>
      <c r="C27" t="str">
        <v>Subaru</v>
      </c>
      <c r="D27" t="str">
        <v>JAE AUTO PTE LTD</v>
      </c>
      <c r="E27" t="str">
        <v>AR202512-11256</v>
      </c>
      <c r="F27" t="str">
        <v>FRT BUMPER</v>
      </c>
      <c r="G27" t="str">
        <v>S57702-SJ000</v>
      </c>
      <c r="H27">
        <v>300</v>
      </c>
      <c r="I27" t="str">
        <v>B19</v>
      </c>
      <c r="J27" t="str">
        <v>yes</v>
      </c>
    </row>
    <row r="28">
      <c r="A28" t="str">
        <v>PN differs by one look-alike char</v>
      </c>
      <c r="B28" t="str">
        <v>1857606-C1-B vs 1857605-C1-B (SEAT BELT LAP PRETENSIONER, RH, CN / SEAT BELT LAP PRETENSIONER, LH, CN)</v>
      </c>
      <c r="C28" t="str">
        <v>Land Rover</v>
      </c>
      <c r="D28" t="str">
        <v/>
      </c>
      <c r="E28" t="str">
        <v>EPC-5199563-1</v>
      </c>
      <c r="F28" t="str">
        <v>SEAT BELT LAP PRETENSIONER, RH, CN</v>
      </c>
      <c r="G28" t="str">
        <v>1857606-C1-B</v>
      </c>
      <c r="H28">
        <v>182.03</v>
      </c>
      <c r="I28" t="str">
        <v>B22</v>
      </c>
      <c r="J28" t="str">
        <v>yes</v>
      </c>
    </row>
    <row r="29">
      <c r="A29" t="str">
        <v>PN differs by one look-alike char</v>
      </c>
      <c r="B29" t="str">
        <v>1857606-C1-B vs 1857605-C1-B (SEAT BELT LAP PRETENSIONER, RH, CN / SEAT BELT LAP PRETENSIONER, LH, CN)</v>
      </c>
      <c r="C29" t="str">
        <v>Land Rover</v>
      </c>
      <c r="D29" t="str">
        <v/>
      </c>
      <c r="E29" t="str">
        <v>EPC-5199563-1</v>
      </c>
      <c r="F29" t="str">
        <v>SEAT BELT LAP PRETENSIONER, LH, CN</v>
      </c>
      <c r="G29" t="str">
        <v>1857605-C1-B</v>
      </c>
      <c r="H29">
        <v>182.03</v>
      </c>
      <c r="I29" t="str">
        <v>B22</v>
      </c>
      <c r="J29" t="str">
        <v>yes</v>
      </c>
    </row>
    <row r="30">
      <c r="A30" t="str">
        <v>PN differs by one look-alike char</v>
      </c>
      <c r="B30" t="str">
        <v>1694314-SC-G vs 1894314-SC-G (FRONT FASCIA BASE UNPAINTED / FRONT FASCIA BASE UNPAINTED)</v>
      </c>
      <c r="C30" t="str">
        <v>Tesla</v>
      </c>
      <c r="D30" t="str">
        <v>Tesla</v>
      </c>
      <c r="E30" t="str">
        <v/>
      </c>
      <c r="F30" t="str">
        <v>FRONT FASCIA BASE UNPAINTED</v>
      </c>
      <c r="G30" t="str">
        <v>1694314-SC-G</v>
      </c>
      <c r="H30">
        <v>695.04</v>
      </c>
      <c r="I30" t="str">
        <v>B32</v>
      </c>
      <c r="J30" t="str">
        <v>yes</v>
      </c>
    </row>
    <row r="31">
      <c r="A31" t="str">
        <v>PN differs by one look-alike char</v>
      </c>
      <c r="B31" t="str">
        <v>1694314-SC-G vs 1894314-SC-G (FRONT FASCIA BASE UNPAINTED / FRONT FASCIA BASE UNPAINTED)</v>
      </c>
      <c r="C31" t="str">
        <v>Tesla</v>
      </c>
      <c r="D31" t="str">
        <v>Tesla Motors Singapore Private Limited</v>
      </c>
      <c r="E31" t="str">
        <v>2040R0000004181</v>
      </c>
      <c r="F31" t="str">
        <v>FRONT FASCIA BASE UNPAINTED</v>
      </c>
      <c r="G31" t="str">
        <v>1894314-SC-G</v>
      </c>
      <c r="H31">
        <v>695.04</v>
      </c>
      <c r="I31" t="str">
        <v>B31</v>
      </c>
      <c r="J31" t="str">
        <v>yes</v>
      </c>
    </row>
    <row r="32">
      <c r="A32" t="str">
        <v>PN differs by one look-alike char</v>
      </c>
      <c r="B32" t="str">
        <v>1711756-00-D vs 1711755-00-D (REINF RH,FRONT FASCIA / REINF LH,FRONT FASCIA)</v>
      </c>
      <c r="C32" t="str">
        <v>Tesla</v>
      </c>
      <c r="D32" t="str">
        <v>Tesla Motors Singapore Private Limited</v>
      </c>
      <c r="E32" t="str">
        <v>2040R0000004325</v>
      </c>
      <c r="F32" t="str">
        <v>REINF RH,FRONT FASCIA</v>
      </c>
      <c r="G32" t="str">
        <v>1711756-00-D</v>
      </c>
      <c r="H32">
        <v>7.09</v>
      </c>
      <c r="I32" t="str">
        <v>B45</v>
      </c>
      <c r="J32" t="str">
        <v>yes</v>
      </c>
    </row>
    <row r="33">
      <c r="A33" t="str">
        <v>PN differs by one look-alike char</v>
      </c>
      <c r="B33" t="str">
        <v>1711756-00-D vs 1711755-00-D (REINF RH,FRONT FASCIA / REINF LH,FRONT FASCIA)</v>
      </c>
      <c r="C33" t="str">
        <v>Tesla</v>
      </c>
      <c r="D33" t="str">
        <v>Tesla</v>
      </c>
      <c r="E33" t="str">
        <v>EPC-5140005-1</v>
      </c>
      <c r="F33" t="str">
        <v>REINF LH,FRONT FASCIA</v>
      </c>
      <c r="G33" t="str">
        <v>1711755-00-D</v>
      </c>
      <c r="H33">
        <v>7.09</v>
      </c>
      <c r="I33" t="str">
        <v>B40</v>
      </c>
      <c r="J33" t="str">
        <v>yes</v>
      </c>
    </row>
    <row r="34">
      <c r="A34" t="str">
        <v>PN differs by one look-alike char</v>
      </c>
      <c r="B34" t="str">
        <v>1044341-00-E vs 1044841-00-E (TIE ROD OUTER ASSY, EA / TIE ROD OUTER ASSY, EA)</v>
      </c>
      <c r="C34" t="str">
        <v>Tesla</v>
      </c>
      <c r="D34" t="str">
        <v>Tesla Motors Singapore Private Limited</v>
      </c>
      <c r="E34" t="str">
        <v>2040R0000004181</v>
      </c>
      <c r="F34" t="str">
        <v>TIE ROD OUTER ASSY, EA</v>
      </c>
      <c r="G34" t="str">
        <v>1044341-00-E</v>
      </c>
      <c r="H34">
        <v>121.49</v>
      </c>
      <c r="I34" t="str">
        <v>B31</v>
      </c>
      <c r="J34" t="str">
        <v>yes</v>
      </c>
    </row>
    <row r="35">
      <c r="A35" t="str">
        <v>PN differs by one look-alike char</v>
      </c>
      <c r="B35" t="str">
        <v>1044341-00-E vs 1044841-00-E (TIE ROD OUTER ASSY, EA / TIE ROD OUTER ASSY, EA)</v>
      </c>
      <c r="C35" t="str">
        <v>Tesla</v>
      </c>
      <c r="D35" t="str">
        <v>Tesla</v>
      </c>
      <c r="E35" t="str">
        <v>5528313</v>
      </c>
      <c r="F35" t="str">
        <v>TIE ROD OUTER ASSY, EA</v>
      </c>
      <c r="G35" t="str">
        <v>1044841-00-E</v>
      </c>
      <c r="H35">
        <v>121.49</v>
      </c>
      <c r="I35" t="str">
        <v>B03</v>
      </c>
      <c r="J35" t="str">
        <v>yes</v>
      </c>
    </row>
    <row r="36">
      <c r="A36" t="str">
        <v>PN differs by one look-alike char</v>
      </c>
      <c r="B36" t="str">
        <v>1771986-SC-C vs 1771936-SC-C (ASSEMBLY - FENDER SUPPORT - LEFT HAND / ASSEMBLY - FENDER SUPPORT - LEFT HAND)</v>
      </c>
      <c r="C36" t="str">
        <v>Tesla</v>
      </c>
      <c r="D36" t="str">
        <v>Tesla Motors Singapore Private Limited</v>
      </c>
      <c r="E36" t="str">
        <v>2040R0000004181</v>
      </c>
      <c r="F36" t="str">
        <v>ASSEMBLY - FENDER SUPPORT - LEFT HAND</v>
      </c>
      <c r="G36" t="str">
        <v>1771986-SC-C</v>
      </c>
      <c r="H36">
        <v>24.82</v>
      </c>
      <c r="I36" t="str">
        <v>B31</v>
      </c>
      <c r="J36" t="str">
        <v>yes</v>
      </c>
    </row>
    <row r="37">
      <c r="A37" t="str">
        <v>PN differs by one look-alike char</v>
      </c>
      <c r="B37" t="str">
        <v>1771986-SC-C vs 1771936-SC-C (ASSEMBLY - FENDER SUPPORT - LEFT HAND / ASSEMBLY - FENDER SUPPORT - LEFT HAND)</v>
      </c>
      <c r="C37" t="str">
        <v>Tesla</v>
      </c>
      <c r="D37" t="str">
        <v>Tesla</v>
      </c>
      <c r="E37" t="str">
        <v/>
      </c>
      <c r="F37" t="str">
        <v>ASSEMBLY - FENDER SUPPORT - LEFT HAND</v>
      </c>
      <c r="G37" t="str">
        <v>1771936-SC-C</v>
      </c>
      <c r="H37">
        <v>24.82</v>
      </c>
      <c r="I37" t="str">
        <v>B32</v>
      </c>
      <c r="J37" t="str">
        <v>yes</v>
      </c>
    </row>
    <row r="38">
      <c r="A38" t="str">
        <v>I/O/Q among digits</v>
      </c>
      <c r="B38" t="str">
        <v>8K2863822Q</v>
      </c>
      <c r="C38" t="str">
        <v>Audi</v>
      </c>
      <c r="D38" t="str">
        <v>Jae Auto Pte Ltd</v>
      </c>
      <c r="E38" t="str">
        <v>AR201804-15077</v>
      </c>
      <c r="F38" t="str">
        <v>Underbody Centre Front Covering -NO2</v>
      </c>
      <c r="G38" t="str">
        <v>8K2863822Q</v>
      </c>
      <c r="H38">
        <v>160</v>
      </c>
      <c r="I38" t="str">
        <v/>
      </c>
      <c r="J38" t="str">
        <v>no</v>
      </c>
    </row>
    <row r="39">
      <c r="A39" t="str">
        <v>I/O/Q among digits</v>
      </c>
      <c r="B39" t="str">
        <v>3Q0407153B</v>
      </c>
      <c r="C39" t="str">
        <v>Volkswagen</v>
      </c>
      <c r="D39" t="str">
        <v>JAE AUTO PTE LTD</v>
      </c>
      <c r="E39" t="str">
        <v>AR202508-02346</v>
      </c>
      <c r="F39" t="str">
        <v>FRONT LOWER ARM RH</v>
      </c>
      <c r="G39" t="str">
        <v>3Q0407153B</v>
      </c>
      <c r="H39">
        <v>320</v>
      </c>
      <c r="I39" t="str">
        <v/>
      </c>
      <c r="J39" t="str">
        <v>yes</v>
      </c>
    </row>
    <row r="40">
      <c r="A40" t="str">
        <v>I/O/Q among digits</v>
      </c>
      <c r="B40" t="str">
        <v>T52131-26020/I</v>
      </c>
      <c r="C40" t="str">
        <v>Toyota</v>
      </c>
      <c r="D40" t="str">
        <v>JAE AUTO PTE LTD</v>
      </c>
      <c r="E40" t="str">
        <v>AR202509-09589</v>
      </c>
      <c r="F40" t="str">
        <v>FRT BUMPER REINF</v>
      </c>
      <c r="G40" t="str">
        <v>T52131-26020/I</v>
      </c>
      <c r="H40">
        <v>180</v>
      </c>
      <c r="I40" t="str">
        <v>B39</v>
      </c>
      <c r="J40" t="str">
        <v>yes</v>
      </c>
    </row>
    <row r="41">
      <c r="A41" t="str">
        <v>I/O/Q among digits</v>
      </c>
      <c r="B41" t="str">
        <v>5Q0919275C GRU</v>
      </c>
      <c r="C41" t="str">
        <v>Skoda</v>
      </c>
      <c r="D41" t="str">
        <v>HE XING AUTO PARTS PTE LTD</v>
      </c>
      <c r="E41" t="str">
        <v>DLI9285818</v>
      </c>
      <c r="F41" t="str">
        <v>SENSOR CORNER LH</v>
      </c>
      <c r="G41" t="str">
        <v>5Q0919275C GRU</v>
      </c>
      <c r="H41">
        <v>195</v>
      </c>
      <c r="I41" t="str">
        <v>B16</v>
      </c>
      <c r="J41" t="str">
        <v>yes</v>
      </c>
    </row>
    <row r="42">
      <c r="A42" t="str">
        <v>Price ≥3× off cluster median</v>
      </c>
      <c r="B42" t="str">
        <v>S$32 vs median S$120 (Cover Bumper)</v>
      </c>
      <c r="C42" t="str">
        <v>Mercedes-Benz</v>
      </c>
      <c r="D42" t="str">
        <v>Min Ghee Auto Pte Ltd</v>
      </c>
      <c r="E42" t="str">
        <v>8122844.0</v>
      </c>
      <c r="F42" t="str">
        <v>Cover Bumper</v>
      </c>
      <c r="G42" t="str">
        <v>MBA213 885 16 00</v>
      </c>
      <c r="H42">
        <v>32</v>
      </c>
      <c r="I42" t="str">
        <v/>
      </c>
      <c r="J42" t="str">
        <v>no</v>
      </c>
    </row>
    <row r="43">
      <c r="A43" t="str">
        <v>Price ≥3× off cluster median</v>
      </c>
      <c r="B43" t="str">
        <v>S$10 vs median S$42.5 (Mounting Rail)</v>
      </c>
      <c r="C43" t="str">
        <v>Mercedes-Benz</v>
      </c>
      <c r="D43" t="str">
        <v>Min Ghee Auto Pte Ltd</v>
      </c>
      <c r="E43" t="str">
        <v>8123192.0</v>
      </c>
      <c r="F43" t="str">
        <v>Mounting Rail</v>
      </c>
      <c r="G43" t="str">
        <v>MBA213 885 06 21</v>
      </c>
      <c r="H43">
        <v>10</v>
      </c>
      <c r="I43" t="str">
        <v/>
      </c>
      <c r="J43" t="str">
        <v>no</v>
      </c>
    </row>
    <row r="44">
      <c r="A44" t="str">
        <v>Price ≥3× off cluster median</v>
      </c>
      <c r="B44" t="str">
        <v>S$20 vs median S$95 (Front Bumper Fog Lamp RH)</v>
      </c>
      <c r="C44" t="str">
        <v>Audi</v>
      </c>
      <c r="D44" t="str">
        <v>Jae Auto Pte Ltd</v>
      </c>
      <c r="E44" t="str">
        <v>AR201805-00837</v>
      </c>
      <c r="F44" t="str">
        <v>Front Bumper Fog Lamp Connector LH</v>
      </c>
      <c r="G44" t="str">
        <v>3D0941165A</v>
      </c>
      <c r="H44">
        <v>20</v>
      </c>
      <c r="I44" t="str">
        <v/>
      </c>
      <c r="J44" t="str">
        <v>no</v>
      </c>
    </row>
    <row r="45">
      <c r="A45" t="str">
        <v>Price ≥3× off cluster median</v>
      </c>
      <c r="B45" t="str">
        <v>S$620 vs median S$120 (Cover Bumper)</v>
      </c>
      <c r="C45" t="str">
        <v>Mercedes-Benz</v>
      </c>
      <c r="D45" t="str">
        <v>MIN GHEE AUTO PTE LTD</v>
      </c>
      <c r="E45" t="str">
        <v>8397352</v>
      </c>
      <c r="F45" t="str">
        <v>COVER, BUMPER AREA</v>
      </c>
      <c r="G45" t="str">
        <v>MBA156 880 46 00</v>
      </c>
      <c r="H45">
        <v>620</v>
      </c>
      <c r="I45" t="str">
        <v>B35</v>
      </c>
      <c r="J45" t="str">
        <v>yes</v>
      </c>
    </row>
    <row r="46">
      <c r="A46" t="str">
        <v>Price ≥3× off cluster median</v>
      </c>
      <c r="B46" t="str">
        <v>S$24 vs median S$75 (BRACKET)</v>
      </c>
      <c r="C46" t="str">
        <v>Mercedes-Benz</v>
      </c>
      <c r="D46" t="str">
        <v>MIN GHEE AUTO PTE LTD</v>
      </c>
      <c r="E46" t="str">
        <v>8405484</v>
      </c>
      <c r="F46" t="str">
        <v>BRACKET</v>
      </c>
      <c r="G46" t="str">
        <v>MBA906 889 01 14</v>
      </c>
      <c r="H46">
        <v>24</v>
      </c>
      <c r="I46" t="str">
        <v/>
      </c>
      <c r="J46" t="str">
        <v>yes</v>
      </c>
    </row>
    <row r="47">
      <c r="A47" t="str">
        <v>Price ≥3× off cluster median</v>
      </c>
      <c r="B47" t="str">
        <v>S$1600 vs median S$475 (HEADLAMP LH)</v>
      </c>
      <c r="C47" t="str">
        <v>Toyota</v>
      </c>
      <c r="D47" t="str">
        <v>HE XING AUTO PARTS PTE LTD</v>
      </c>
      <c r="E47" t="str">
        <v>DLI9285054</v>
      </c>
      <c r="F47" t="str">
        <v>HEADLAMP RH</v>
      </c>
      <c r="G47" t="str">
        <v>T81145-78170</v>
      </c>
      <c r="H47">
        <v>1600</v>
      </c>
      <c r="I47" t="str">
        <v>B06</v>
      </c>
      <c r="J47" t="str">
        <v>yes</v>
      </c>
    </row>
    <row r="48">
      <c r="A48" t="str">
        <v>Price ≥3× off cluster median</v>
      </c>
      <c r="B48" t="str">
        <v>S$3600 vs median S$475 (HEADLAMP LH)</v>
      </c>
      <c r="C48" t="str">
        <v>Toyota</v>
      </c>
      <c r="D48" t="str">
        <v>MIN GHEE AUTO PTE LTD</v>
      </c>
      <c r="E48" t="str">
        <v>1577663</v>
      </c>
      <c r="F48" t="str">
        <v>HEADLAMP</v>
      </c>
      <c r="G48" t="str">
        <v>TY81185-48F60</v>
      </c>
      <c r="H48">
        <v>3600</v>
      </c>
      <c r="I48" t="str">
        <v/>
      </c>
      <c r="J48" t="str">
        <v>yes</v>
      </c>
    </row>
    <row r="49">
      <c r="A49" t="str">
        <v>Price ≥3× off cluster median</v>
      </c>
      <c r="B49" t="str">
        <v>S$5 vs median S$120 (Cover Bumper)</v>
      </c>
      <c r="C49" t="str">
        <v>Mercedes-Benz</v>
      </c>
      <c r="D49" t="str">
        <v>MIN GHEE AUTO PTE LTD</v>
      </c>
      <c r="E49" t="str">
        <v>8414503</v>
      </c>
      <c r="F49" t="str">
        <v>COVER BUMPER</v>
      </c>
      <c r="G49" t="str">
        <v>MBA000 991 36 04</v>
      </c>
      <c r="H49">
        <v>5</v>
      </c>
      <c r="I49" t="str">
        <v/>
      </c>
      <c r="J49" t="str">
        <v>yes</v>
      </c>
    </row>
    <row r="50">
      <c r="A50" t="str">
        <v>Price ≥3× off cluster median</v>
      </c>
      <c r="B50" t="str">
        <v>S$600 vs median S$185 (SUPPORT PANEL)</v>
      </c>
      <c r="C50" t="str">
        <v>Toyota</v>
      </c>
      <c r="D50" t="str">
        <v>HE XING AUTO PARTS PTE LTD</v>
      </c>
      <c r="E50" t="str">
        <v>DLI9285374</v>
      </c>
      <c r="F50" t="str">
        <v>SUPPORT PANEL</v>
      </c>
      <c r="G50" t="str">
        <v>T53205-28200</v>
      </c>
      <c r="H50">
        <v>600</v>
      </c>
      <c r="I50" t="str">
        <v>B33</v>
      </c>
      <c r="J50" t="str">
        <v>yes</v>
      </c>
    </row>
    <row r="51">
      <c r="A51" t="str">
        <v>Price ≥3× off cluster median</v>
      </c>
      <c r="B51" t="str">
        <v>S$24.82 vs median S$436.29 (ASSEMBLY - FENDER SUPPORT - LEFT HAND)</v>
      </c>
      <c r="C51" t="str">
        <v>Tesla</v>
      </c>
      <c r="D51" t="str">
        <v>Tesla Motors Singapore Private Limited</v>
      </c>
      <c r="E51" t="str">
        <v>2040R0000004181</v>
      </c>
      <c r="F51" t="str">
        <v>ASSEMBLY - FENDER SUPPORT - LEFT HAND</v>
      </c>
      <c r="G51" t="str">
        <v>1771986-SC-C</v>
      </c>
      <c r="H51">
        <v>24.82</v>
      </c>
      <c r="I51" t="str">
        <v>B31</v>
      </c>
      <c r="J51" t="str">
        <v>yes</v>
      </c>
    </row>
    <row r="52">
      <c r="A52" t="str">
        <v>Price ≥3× off cluster median</v>
      </c>
      <c r="B52" t="str">
        <v>S$24.82 vs median S$436.29 (ASSEMBLY - FENDER SUPPORT - LEFT HAND)</v>
      </c>
      <c r="C52" t="str">
        <v>Tesla</v>
      </c>
      <c r="D52" t="str">
        <v>Tesla Motors Singapore Private Limited</v>
      </c>
      <c r="E52" t="str">
        <v>2040R0000004919</v>
      </c>
      <c r="F52" t="str">
        <v>ASSEMBLY - FENDER SUPPORT - LEFT HAND</v>
      </c>
      <c r="G52" t="str">
        <v>1771936-SC-C</v>
      </c>
      <c r="H52">
        <v>24.82</v>
      </c>
      <c r="I52" t="str">
        <v>B38</v>
      </c>
      <c r="J52" t="str">
        <v>yes</v>
      </c>
    </row>
    <row r="53">
      <c r="A53" t="str">
        <v>Price ≥3× off cluster median</v>
      </c>
      <c r="B53" t="str">
        <v>S$24.82 vs median S$436.29 (ASSEMBLY - FENDER SUPPORT - LEFT HAND)</v>
      </c>
      <c r="C53" t="str">
        <v>Tesla</v>
      </c>
      <c r="D53" t="str">
        <v>Tesla</v>
      </c>
      <c r="E53" t="str">
        <v/>
      </c>
      <c r="F53" t="str">
        <v>ASSEMBLY - FENDER SUPPORT - LEFT HAND</v>
      </c>
      <c r="G53" t="str">
        <v>1771936-SC-C</v>
      </c>
      <c r="H53">
        <v>24.82</v>
      </c>
      <c r="I53" t="str">
        <v>B32</v>
      </c>
      <c r="J53" t="str">
        <v>yes</v>
      </c>
    </row>
    <row r="54">
      <c r="A54" t="str">
        <v>Price ≥3× off cluster median</v>
      </c>
      <c r="B54" t="str">
        <v>S$1100 vs median S$350 (Head Lamp RH 09" (TH))</v>
      </c>
      <c r="C54" t="str">
        <v>Toyota</v>
      </c>
      <c r="D54" t="str">
        <v>JAE AUTO PTE LTD</v>
      </c>
      <c r="E54" t="str">
        <v>AR202601-05752</v>
      </c>
      <c r="F54" t="str">
        <v>HEAD LAMP LH</v>
      </c>
      <c r="G54" t="str">
        <v>T81070-48890</v>
      </c>
      <c r="H54">
        <v>1100</v>
      </c>
      <c r="I54" t="str">
        <v>B36</v>
      </c>
      <c r="J54" t="str">
        <v>yes</v>
      </c>
    </row>
    <row r="55">
      <c r="A55" t="str">
        <v>Price ≥3× off cluster median</v>
      </c>
      <c r="B55" t="str">
        <v>S$1100 vs median S$350 (Head Lamp RH 09" (TH))</v>
      </c>
      <c r="C55" t="str">
        <v>Toyota</v>
      </c>
      <c r="D55" t="str">
        <v>JAE AUTO PTE LTD</v>
      </c>
      <c r="E55" t="str">
        <v>AR202601-05752</v>
      </c>
      <c r="F55" t="str">
        <v>HEAD LAMP RH</v>
      </c>
      <c r="G55" t="str">
        <v>T81140-48440</v>
      </c>
      <c r="H55">
        <v>1100</v>
      </c>
      <c r="I55" t="str">
        <v>B36</v>
      </c>
      <c r="J55" t="str">
        <v>yes</v>
      </c>
    </row>
    <row r="56">
      <c r="A56" t="str">
        <v>Same PN, different names on one bill</v>
      </c>
      <c r="B56" t="str">
        <v>GRILLE CLIP / BUMPER CLIP</v>
      </c>
      <c r="C56" t="str">
        <v>Toyota</v>
      </c>
      <c r="D56" t="str">
        <v>HE XING AUTO PARTS PTE LTD</v>
      </c>
      <c r="E56" t="str">
        <v>DLI9281439</v>
      </c>
      <c r="F56" t="str">
        <v>GRILLE CLIP</v>
      </c>
      <c r="G56" t="str">
        <v>T90467-09185</v>
      </c>
      <c r="H56">
        <v>2</v>
      </c>
      <c r="I56" t="str">
        <v>B41</v>
      </c>
      <c r="J56" t="str">
        <v>yes</v>
      </c>
    </row>
    <row r="57">
      <c r="A57" t="str">
        <v>Same PN, different names on one bill</v>
      </c>
      <c r="B57" t="str">
        <v>GRILLE CLIP / BUMPER CLIP</v>
      </c>
      <c r="C57" t="str">
        <v>Toyota</v>
      </c>
      <c r="D57" t="str">
        <v>HE XING AUTO PARTS PTE LTD</v>
      </c>
      <c r="E57" t="str">
        <v>DLI9281439</v>
      </c>
      <c r="F57" t="str">
        <v>BUMPER CLIP</v>
      </c>
      <c r="G57" t="str">
        <v>T90467-09185</v>
      </c>
      <c r="H57">
        <v>2</v>
      </c>
      <c r="I57" t="str">
        <v>B41</v>
      </c>
      <c r="J57" t="str">
        <v>yes</v>
      </c>
    </row>
    <row r="58">
      <c r="A58" t="str">
        <v>Same PN, different names on one bill</v>
      </c>
      <c r="B58" t="str">
        <v>CLIP BUMPER / CLIP GRILLE</v>
      </c>
      <c r="C58" t="str">
        <v>Honda</v>
      </c>
      <c r="D58" t="str">
        <v>HE XING AUTO PARTS PTE LTD</v>
      </c>
      <c r="E58" t="str">
        <v>HLI9083011</v>
      </c>
      <c r="F58" t="str">
        <v>CLIP BUMPER</v>
      </c>
      <c r="G58" t="str">
        <v>H91503-SZ3-003</v>
      </c>
      <c r="H58">
        <v>2</v>
      </c>
      <c r="I58" t="str">
        <v/>
      </c>
      <c r="J58" t="str">
        <v>yes</v>
      </c>
    </row>
    <row r="59">
      <c r="A59" t="str">
        <v>Same PN, different names on one bill</v>
      </c>
      <c r="B59" t="str">
        <v>CLIP BUMPER / CLIP GRILLE</v>
      </c>
      <c r="C59" t="str">
        <v>Honda</v>
      </c>
      <c r="D59" t="str">
        <v>HE XING AUTO PARTS PTE LTD</v>
      </c>
      <c r="E59" t="str">
        <v>HLI9083011</v>
      </c>
      <c r="F59" t="str">
        <v>CLIP GRILLE</v>
      </c>
      <c r="G59" t="str">
        <v>H91503-SZ3-003</v>
      </c>
      <c r="H59">
        <v>2</v>
      </c>
      <c r="I59" t="str">
        <v/>
      </c>
      <c r="J59" t="str">
        <v>yes</v>
      </c>
    </row>
    <row r="60">
      <c r="A60" t="str">
        <v>Same PN, different names on one bill</v>
      </c>
      <c r="B60" t="str">
        <v>HINGE BONNET LH / HINGE, BONNET RH</v>
      </c>
      <c r="C60" t="str">
        <v>Mercedes-Benz</v>
      </c>
      <c r="D60" t="str">
        <v>MIN GHEE AUTO PTE LTD</v>
      </c>
      <c r="E60" t="str">
        <v>8405253</v>
      </c>
      <c r="F60" t="str">
        <v>HINGE BONNET LH</v>
      </c>
      <c r="G60" t="str">
        <v>MBA253 880 02 28</v>
      </c>
      <c r="H60">
        <v>210</v>
      </c>
      <c r="I60" t="str">
        <v>B42</v>
      </c>
      <c r="J60" t="str">
        <v>yes</v>
      </c>
    </row>
    <row r="61">
      <c r="A61" t="str">
        <v>Same PN, different names on one bill</v>
      </c>
      <c r="B61" t="str">
        <v>HINGE BONNET LH / HINGE, BONNET RH</v>
      </c>
      <c r="C61" t="str">
        <v>Mercedes-Benz</v>
      </c>
      <c r="D61" t="str">
        <v>MIN GHEE AUTO PTE LTD</v>
      </c>
      <c r="E61" t="str">
        <v>8405253</v>
      </c>
      <c r="F61" t="str">
        <v>HINGE, BONNET RH</v>
      </c>
      <c r="G61" t="str">
        <v>MBA253 880 02 28</v>
      </c>
      <c r="H61">
        <v>210</v>
      </c>
      <c r="I61" t="str">
        <v>B42</v>
      </c>
      <c r="J61" t="str">
        <v>yes</v>
      </c>
    </row>
    <row r="62">
      <c r="A62" t="str">
        <v>Same PN, different names on one bill</v>
      </c>
      <c r="B62" t="str">
        <v>RAD GRILLE CLIP / BUMPER CLIP / RAD GARNISH CLIP / FRT BUMPER GARNISH</v>
      </c>
      <c r="C62" t="str">
        <v>Hyundai</v>
      </c>
      <c r="D62" t="str">
        <v>SONG YI AUTO PARTS PTE LTD</v>
      </c>
      <c r="E62" t="str">
        <v>SAL25-121487</v>
      </c>
      <c r="F62" t="str">
        <v>RAD GRILLE CLIP</v>
      </c>
      <c r="G62" t="str">
        <v>TEMP</v>
      </c>
      <c r="H62">
        <v>2</v>
      </c>
      <c r="I62" t="str">
        <v/>
      </c>
      <c r="J62" t="str">
        <v>yes</v>
      </c>
    </row>
    <row r="63">
      <c r="A63" t="str">
        <v>Same PN, different names on one bill</v>
      </c>
      <c r="B63" t="str">
        <v>RAD GRILLE CLIP / BUMPER CLIP / RAD GARNISH CLIP / FRT BUMPER GARNISH</v>
      </c>
      <c r="C63" t="str">
        <v>Hyundai</v>
      </c>
      <c r="D63" t="str">
        <v>SONG YI AUTO PARTS PTE LTD</v>
      </c>
      <c r="E63" t="str">
        <v>SAL25-121487</v>
      </c>
      <c r="F63" t="str">
        <v>BUMPER CLIP</v>
      </c>
      <c r="G63" t="str">
        <v>TEMP</v>
      </c>
      <c r="H63">
        <v>2</v>
      </c>
      <c r="I63" t="str">
        <v/>
      </c>
      <c r="J63" t="str">
        <v>yes</v>
      </c>
    </row>
    <row r="64">
      <c r="A64" t="str">
        <v>Same PN, different names on one bill</v>
      </c>
      <c r="B64" t="str">
        <v>RAD GRILLE CLIP / BUMPER CLIP / RAD GARNISH CLIP / FRT BUMPER GARNISH</v>
      </c>
      <c r="C64" t="str">
        <v>Hyundai</v>
      </c>
      <c r="D64" t="str">
        <v>SONG YI AUTO PARTS PTE LTD</v>
      </c>
      <c r="E64" t="str">
        <v>SAL25-121487</v>
      </c>
      <c r="F64" t="str">
        <v>RAD GARNISH CLIP</v>
      </c>
      <c r="G64" t="str">
        <v>TEMP</v>
      </c>
      <c r="H64">
        <v>2</v>
      </c>
      <c r="I64" t="str">
        <v/>
      </c>
      <c r="J64" t="str">
        <v>yes</v>
      </c>
    </row>
    <row r="65">
      <c r="A65" t="str">
        <v>Same PN, different names on one bill</v>
      </c>
      <c r="B65" t="str">
        <v>RAD GRILLE CLIP / BUMPER CLIP / RAD GARNISH CLIP / FRT BUMPER GARNISH</v>
      </c>
      <c r="C65" t="str">
        <v>Hyundai</v>
      </c>
      <c r="D65" t="str">
        <v>SONG YI AUTO PARTS PTE LTD</v>
      </c>
      <c r="E65" t="str">
        <v>SAL25-121487</v>
      </c>
      <c r="F65" t="str">
        <v>FRT BUMPER GARNISH</v>
      </c>
      <c r="G65" t="str">
        <v>TEMP</v>
      </c>
      <c r="H65">
        <v>95</v>
      </c>
      <c r="I65" t="str">
        <v/>
      </c>
      <c r="J65" t="str">
        <v>yes</v>
      </c>
    </row>
    <row r="66">
      <c r="A66" t="str">
        <v>Same PN, different names on one bill</v>
      </c>
      <c r="B66" t="str">
        <v>CLIP BUMPER / CLIP UNDER COVER / CLIP TOP GARNISH</v>
      </c>
      <c r="C66" t="str">
        <v>Honda</v>
      </c>
      <c r="D66" t="str">
        <v>HE XING AUTO PARTS PTE LTD</v>
      </c>
      <c r="E66" t="str">
        <v>HLI9083472</v>
      </c>
      <c r="F66" t="str">
        <v>CLIP BUMPER</v>
      </c>
      <c r="G66" t="str">
        <v>H91503-SZ3-003</v>
      </c>
      <c r="H66">
        <v>2</v>
      </c>
      <c r="I66" t="str">
        <v>B44</v>
      </c>
      <c r="J66" t="str">
        <v>yes</v>
      </c>
    </row>
    <row r="67">
      <c r="A67" t="str">
        <v>Same PN, different names on one bill</v>
      </c>
      <c r="B67" t="str">
        <v>CLIP BUMPER / CLIP UNDER COVER / CLIP TOP GARNISH</v>
      </c>
      <c r="C67" t="str">
        <v>Honda</v>
      </c>
      <c r="D67" t="str">
        <v>HE XING AUTO PARTS PTE LTD</v>
      </c>
      <c r="E67" t="str">
        <v>HLI9083472</v>
      </c>
      <c r="F67" t="str">
        <v>CLIP UNDER COVER</v>
      </c>
      <c r="G67" t="str">
        <v>H91503-SZ3-003</v>
      </c>
      <c r="H67">
        <v>2</v>
      </c>
      <c r="I67" t="str">
        <v>B44</v>
      </c>
      <c r="J67" t="str">
        <v>yes</v>
      </c>
    </row>
    <row r="68">
      <c r="A68" t="str">
        <v>Same PN, different names on one bill</v>
      </c>
      <c r="B68" t="str">
        <v>CLIP BUMPER / CLIP UNDER COVER / CLIP TOP GARNISH</v>
      </c>
      <c r="C68" t="str">
        <v>Honda</v>
      </c>
      <c r="D68" t="str">
        <v>HE XING AUTO PARTS PTE LTD</v>
      </c>
      <c r="E68" t="str">
        <v>HLI9083472</v>
      </c>
      <c r="F68" t="str">
        <v>CLIP TOP GARNISH</v>
      </c>
      <c r="G68" t="str">
        <v>H91503-SZ3-003</v>
      </c>
      <c r="H68">
        <v>2</v>
      </c>
      <c r="I68" t="str">
        <v>B44</v>
      </c>
      <c r="J68" t="str">
        <v>yes</v>
      </c>
    </row>
    <row r="69">
      <c r="A69" t="str">
        <v>Same PN, different names on one bill</v>
      </c>
      <c r="B69" t="str">
        <v>CLIP GRILLE / CLIP BUMPER</v>
      </c>
      <c r="C69" t="str">
        <v>Toyota</v>
      </c>
      <c r="D69" t="str">
        <v>HE XING AUTO PARTS PTE LTD</v>
      </c>
      <c r="E69" t="str">
        <v>DLI9285374</v>
      </c>
      <c r="F69" t="str">
        <v>CLIP GRILLE</v>
      </c>
      <c r="G69" t="str">
        <v>T52161-16010</v>
      </c>
      <c r="H69">
        <v>2</v>
      </c>
      <c r="I69" t="str">
        <v>B33</v>
      </c>
      <c r="J69" t="str">
        <v>yes</v>
      </c>
    </row>
    <row r="70">
      <c r="A70" t="str">
        <v>Same PN, different names on one bill</v>
      </c>
      <c r="B70" t="str">
        <v>CLIP GRILLE / CLIP BUMPER</v>
      </c>
      <c r="C70" t="str">
        <v>Toyota</v>
      </c>
      <c r="D70" t="str">
        <v>HE XING AUTO PARTS PTE LTD</v>
      </c>
      <c r="E70" t="str">
        <v>DLI9285374</v>
      </c>
      <c r="F70" t="str">
        <v>CLIP BUMPER</v>
      </c>
      <c r="G70" t="str">
        <v>T52161-16010</v>
      </c>
      <c r="H70">
        <v>2</v>
      </c>
      <c r="I70" t="str">
        <v>B33</v>
      </c>
      <c r="J70" t="str">
        <v>yes</v>
      </c>
    </row>
    <row r="71">
      <c r="A71" t="str">
        <v>Same PN, different names on one bill</v>
      </c>
      <c r="B71" t="str">
        <v>CLIP GRILLE / CLIP BUMPER</v>
      </c>
      <c r="C71" t="str">
        <v>Toyota</v>
      </c>
      <c r="D71" t="str">
        <v>HE XING AUTO PARTS PTE LTD</v>
      </c>
      <c r="E71" t="str">
        <v>DLI9286779</v>
      </c>
      <c r="F71" t="str">
        <v>CLIP GRILLE</v>
      </c>
      <c r="G71" t="str">
        <v>T52161-16010</v>
      </c>
      <c r="H71">
        <v>2</v>
      </c>
      <c r="I71" t="str">
        <v/>
      </c>
      <c r="J71" t="str">
        <v>yes</v>
      </c>
    </row>
    <row r="72">
      <c r="A72" t="str">
        <v>Same PN, different names on one bill</v>
      </c>
      <c r="B72" t="str">
        <v>CLIP GRILLE / CLIP BUMPER</v>
      </c>
      <c r="C72" t="str">
        <v>Toyota</v>
      </c>
      <c r="D72" t="str">
        <v>HE XING AUTO PARTS PTE LTD</v>
      </c>
      <c r="E72" t="str">
        <v>DLI9286779</v>
      </c>
      <c r="F72" t="str">
        <v>CLIP BUMPER</v>
      </c>
      <c r="G72" t="str">
        <v>T52161-16010</v>
      </c>
      <c r="H72">
        <v>2</v>
      </c>
      <c r="I72" t="str">
        <v/>
      </c>
      <c r="J72" t="str">
        <v>yes</v>
      </c>
    </row>
    <row r="73">
      <c r="A73" t="str">
        <v>Not a part (artefact row)</v>
      </c>
      <c r="B73" t="str">
        <v xml:space="preserve"> unparseable response: Unexpected non-whitespace character after JSON at positio</v>
      </c>
      <c r="C73" t="str">
        <v>Unknown</v>
      </c>
      <c r="D73" t="str">
        <v>Run Log</v>
      </c>
      <c r="E73" t="str">
        <v/>
      </c>
      <c r="F73" t="str">
        <v/>
      </c>
      <c r="G73" t="str">
        <v>unparseable response: Unexpected non-whitespace character after JSON at position 1494 (line 1 column 1495) (raw text saved)</v>
      </c>
      <c r="H73">
        <v>0</v>
      </c>
      <c r="I73" t="str">
        <v/>
      </c>
      <c r="J73" t="str">
        <v>no</v>
      </c>
    </row>
    <row r="74">
      <c r="A74" t="str">
        <v>Not a part (artefact row)</v>
      </c>
      <c r="B74" t="str">
        <v xml:space="preserve"> unparseable response: Unexpected non-whitespace character after JSON at positio</v>
      </c>
      <c r="C74" t="str">
        <v>Unknown</v>
      </c>
      <c r="D74" t="str">
        <v>Run Log</v>
      </c>
      <c r="E74" t="str">
        <v/>
      </c>
      <c r="F74" t="str">
        <v/>
      </c>
      <c r="G74" t="str">
        <v>unparseable response: Unexpected non-whitespace character after JSON at position 682 (line 1 column 683) (raw text saved)</v>
      </c>
      <c r="H74">
        <v>0</v>
      </c>
      <c r="I74" t="str">
        <v/>
      </c>
      <c r="J74" t="str">
        <v>no</v>
      </c>
    </row>
    <row r="75">
      <c r="A75" t="str">
        <v>Not a part (artefact row)</v>
      </c>
      <c r="B75" t="str">
        <v xml:space="preserve"> bill EPC-5199563-1 from  already extracted (2025-12-02-Allianz Insurance Singap</v>
      </c>
      <c r="C75" t="str">
        <v>Unknown</v>
      </c>
      <c r="D75" t="str">
        <v>Run Log</v>
      </c>
      <c r="E75" t="str">
        <v/>
      </c>
      <c r="F75" t="str">
        <v/>
      </c>
      <c r="G75" t="str">
        <v>bill EPC-5199563-1 from  already extracted (2025-12-02-Allianz Insurance Singapore Pte. Ltd.-TESLA-100.JPG)</v>
      </c>
      <c r="H75">
        <v>0</v>
      </c>
      <c r="I75" t="str">
        <v/>
      </c>
      <c r="J75" t="str">
        <v>no</v>
      </c>
    </row>
    <row r="76">
      <c r="A76" t="str">
        <v>Not a part (artefact row)</v>
      </c>
      <c r="B76" t="str">
        <v xml:space="preserve"> unparseable response: Unexpected non-whitespace character after JSON at positio</v>
      </c>
      <c r="C76" t="str">
        <v>Unknown</v>
      </c>
      <c r="D76" t="str">
        <v>Run Log</v>
      </c>
      <c r="E76" t="str">
        <v/>
      </c>
      <c r="F76" t="str">
        <v/>
      </c>
      <c r="G76" t="str">
        <v>unparseable response: Unexpected non-whitespace character after JSON at position 460 (line 1 column 461) (raw text saved)</v>
      </c>
      <c r="H76">
        <v>0</v>
      </c>
      <c r="I76" t="str">
        <v/>
      </c>
      <c r="J76" t="str">
        <v>no</v>
      </c>
    </row>
    <row r="77">
      <c r="A77" t="str">
        <v>Not a part (artefact row)</v>
      </c>
      <c r="B77" t="str">
        <v xml:space="preserve"> unparseable response: Unexpected non-whitespace character after JSON at positio</v>
      </c>
      <c r="C77" t="str">
        <v>Unknown</v>
      </c>
      <c r="D77" t="str">
        <v>Run Log</v>
      </c>
      <c r="E77" t="str">
        <v/>
      </c>
      <c r="F77" t="str">
        <v/>
      </c>
      <c r="G77" t="str">
        <v>unparseable response: Unexpected non-whitespace character after JSON at position 456 (line 1 column 457) (raw text saved)</v>
      </c>
      <c r="H77">
        <v>0</v>
      </c>
      <c r="I77" t="str">
        <v/>
      </c>
      <c r="J77" t="str">
        <v>no</v>
      </c>
    </row>
    <row r="78">
      <c r="A78" t="str">
        <v>Not a part (artefact row)</v>
      </c>
      <c r="B78" t="str">
        <v xml:space="preserve"> unparseable response: Unexpected non-whitespace character after JSON at positio</v>
      </c>
      <c r="C78" t="str">
        <v>Unknown</v>
      </c>
      <c r="D78" t="str">
        <v>Run Log</v>
      </c>
      <c r="E78" t="str">
        <v/>
      </c>
      <c r="F78" t="str">
        <v/>
      </c>
      <c r="G78" t="str">
        <v>unparseable response: Unexpected non-whitespace character after JSON at position 2437 (line 1 column 2438) (raw text saved)</v>
      </c>
      <c r="H78">
        <v>0</v>
      </c>
      <c r="I78" t="str">
        <v/>
      </c>
      <c r="J78" t="str">
        <v>no</v>
      </c>
    </row>
    <row r="79">
      <c r="A79" t="str">
        <v>Not a part (artefact row)</v>
      </c>
      <c r="B79" t="str">
        <v xml:space="preserve"> unparseable response: Unexpected non-whitespace character after JSON at positio</v>
      </c>
      <c r="C79" t="str">
        <v>Unknown</v>
      </c>
      <c r="D79" t="str">
        <v>Run Log</v>
      </c>
      <c r="E79" t="str">
        <v/>
      </c>
      <c r="F79" t="str">
        <v/>
      </c>
      <c r="G79" t="str">
        <v>unparseable response: Unexpected non-whitespace character after JSON at position 2476 (line 1 column 2477) (raw text saved)</v>
      </c>
      <c r="H79">
        <v>0</v>
      </c>
      <c r="I79" t="str">
        <v/>
      </c>
      <c r="J79" t="str">
        <v>no</v>
      </c>
    </row>
    <row r="80">
      <c r="A80" t="str">
        <v>Not a part (artefact row)</v>
      </c>
      <c r="B80" t="str">
        <v xml:space="preserve"> unparseable response: Unexpected non-whitespace character after JSON at positio</v>
      </c>
      <c r="C80" t="str">
        <v>Unknown</v>
      </c>
      <c r="D80" t="str">
        <v>Run Log</v>
      </c>
      <c r="E80" t="str">
        <v/>
      </c>
      <c r="F80" t="str">
        <v/>
      </c>
      <c r="G80" t="str">
        <v>unparseable response: Unexpected non-whitespace character after JSON at position 754 (line 1 column 755) (raw text saved)</v>
      </c>
      <c r="H80">
        <v>0</v>
      </c>
      <c r="I80" t="str">
        <v/>
      </c>
      <c r="J80" t="str">
        <v>no</v>
      </c>
    </row>
    <row r="81">
      <c r="A81" t="str">
        <v>Not a part (artefact row)</v>
      </c>
      <c r="B81" t="str">
        <v xml:space="preserve"> unparseable response: Unexpected non-whitespace character after JSON at positio</v>
      </c>
      <c r="C81" t="str">
        <v>Unknown</v>
      </c>
      <c r="D81" t="str">
        <v>Run Log</v>
      </c>
      <c r="E81" t="str">
        <v/>
      </c>
      <c r="F81" t="str">
        <v/>
      </c>
      <c r="G81" t="str">
        <v>unparseable response: Unexpected non-whitespace character after JSON at position 1804 (line 1 column 1805) (raw text saved)</v>
      </c>
      <c r="H81">
        <v>0</v>
      </c>
      <c r="I81" t="str">
        <v/>
      </c>
      <c r="J81" t="str">
        <v>no</v>
      </c>
    </row>
    <row r="82">
      <c r="A82" t="str">
        <v>Bill no stored as Excel number</v>
      </c>
      <c r="B82" t="str">
        <v>8049120.0</v>
      </c>
      <c r="C82" t="str">
        <v>Hyundai</v>
      </c>
      <c r="D82" t="str">
        <v>Min Ghee Auto Pte Ltd</v>
      </c>
      <c r="E82" t="str">
        <v>8049120.0</v>
      </c>
      <c r="F82" t="str">
        <v>Mirror Assy, DR LH</v>
      </c>
      <c r="G82" t="str">
        <v>HY87610-2L500</v>
      </c>
      <c r="H82">
        <v>230</v>
      </c>
      <c r="I82" t="str">
        <v/>
      </c>
      <c r="J82" t="str">
        <v>no</v>
      </c>
    </row>
    <row r="83">
      <c r="A83" t="str">
        <v>Bill no stored as Excel number</v>
      </c>
      <c r="B83" t="str">
        <v>8049489.0</v>
      </c>
      <c r="C83" t="str">
        <v>Hyundai</v>
      </c>
      <c r="D83" t="str">
        <v>Min Ghee Auto Pte Ltd</v>
      </c>
      <c r="E83" t="str">
        <v>8049489.0</v>
      </c>
      <c r="F83" t="str">
        <v>Headlamp Assy-LH</v>
      </c>
      <c r="G83" t="str">
        <v>HY92101-2L132</v>
      </c>
      <c r="H83">
        <v>210</v>
      </c>
      <c r="I83" t="str">
        <v/>
      </c>
      <c r="J83" t="str">
        <v>no</v>
      </c>
    </row>
    <row r="84">
      <c r="A84" t="str">
        <v>Bill no stored as Excel number</v>
      </c>
      <c r="B84" t="str">
        <v>8122833.0</v>
      </c>
      <c r="C84" t="str">
        <v>Mercedes-Benz</v>
      </c>
      <c r="D84" t="str">
        <v>Min Ghee Auto Pte Ltd</v>
      </c>
      <c r="E84" t="str">
        <v>8122833.0</v>
      </c>
      <c r="F84" t="str">
        <v>Seal Front</v>
      </c>
      <c r="G84" t="str">
        <v>MBA213 720 60 02</v>
      </c>
      <c r="H84">
        <v>22</v>
      </c>
      <c r="I84" t="str">
        <v/>
      </c>
      <c r="J84" t="str">
        <v>no</v>
      </c>
    </row>
    <row r="85">
      <c r="A85" t="str">
        <v>Bill no stored as Excel number</v>
      </c>
      <c r="B85" t="str">
        <v>8122844.0</v>
      </c>
      <c r="C85" t="str">
        <v>Mercedes-Benz</v>
      </c>
      <c r="D85" t="str">
        <v>Min Ghee Auto Pte Ltd</v>
      </c>
      <c r="E85" t="str">
        <v>8122844.0</v>
      </c>
      <c r="F85" t="str">
        <v>Trim Bumper</v>
      </c>
      <c r="G85" t="str">
        <v>MBA213 885 03 38 9999</v>
      </c>
      <c r="H85">
        <v>660</v>
      </c>
      <c r="I85" t="str">
        <v/>
      </c>
      <c r="J85" t="str">
        <v>no</v>
      </c>
    </row>
    <row r="86">
      <c r="A86" t="str">
        <v>Bill no stored as Excel number</v>
      </c>
      <c r="B86" t="str">
        <v>8122861.0</v>
      </c>
      <c r="C86" t="str">
        <v>Mercedes-Benz</v>
      </c>
      <c r="D86" t="str">
        <v>Min Ghee Auto Pte Ltd</v>
      </c>
      <c r="E86" t="str">
        <v>8122861.0</v>
      </c>
      <c r="F86" t="str">
        <v>Coolant Pump</v>
      </c>
      <c r="G86" t="str">
        <v>MBA000 500 43 86</v>
      </c>
      <c r="H86">
        <v>420</v>
      </c>
      <c r="I86" t="str">
        <v/>
      </c>
      <c r="J86" t="str">
        <v>no</v>
      </c>
    </row>
    <row r="87">
      <c r="A87" t="str">
        <v>Bill no stored as Excel number</v>
      </c>
      <c r="B87" t="str">
        <v>8122909.0</v>
      </c>
      <c r="C87" t="str">
        <v>Mercedes-Benz</v>
      </c>
      <c r="D87" t="str">
        <v>Min Ghee Auto Pte Ltd</v>
      </c>
      <c r="E87" t="str">
        <v>8122909.0</v>
      </c>
      <c r="F87" t="str">
        <v>205189/Headlamp Unit</v>
      </c>
      <c r="G87" t="str">
        <v>MBA213 906 68 01</v>
      </c>
      <c r="H87">
        <v>2050</v>
      </c>
      <c r="I87" t="str">
        <v/>
      </c>
      <c r="J87" t="str">
        <v>no</v>
      </c>
    </row>
    <row r="88">
      <c r="A88" t="str">
        <v>Bill no stored as Excel number</v>
      </c>
      <c r="B88" t="str">
        <v>8123023.0</v>
      </c>
      <c r="C88" t="str">
        <v>Mercedes-Benz</v>
      </c>
      <c r="D88" t="str">
        <v>Min Ghee Auto Pte Ltd</v>
      </c>
      <c r="E88" t="str">
        <v>8123023.0</v>
      </c>
      <c r="F88" t="str">
        <v>Window Guide</v>
      </c>
      <c r="G88" t="str">
        <v>MBA213 725 28 00</v>
      </c>
      <c r="H88">
        <v>83</v>
      </c>
      <c r="I88" t="str">
        <v/>
      </c>
      <c r="J88" t="str">
        <v>no</v>
      </c>
    </row>
    <row r="89">
      <c r="A89" t="str">
        <v>Bill no stored as Excel number</v>
      </c>
      <c r="B89" t="str">
        <v>8123096.0</v>
      </c>
      <c r="C89" t="str">
        <v>Mercedes-Benz</v>
      </c>
      <c r="D89" t="str">
        <v>Min Ghee Auto Pte Ltd</v>
      </c>
      <c r="E89" t="str">
        <v>8123096.0</v>
      </c>
      <c r="F89" t="str">
        <v>Mirror Frame</v>
      </c>
      <c r="G89" t="str">
        <v>MBA213 810 74 01</v>
      </c>
      <c r="H89">
        <v>650</v>
      </c>
      <c r="I89" t="str">
        <v/>
      </c>
      <c r="J89" t="str">
        <v>no</v>
      </c>
    </row>
    <row r="90">
      <c r="A90" t="str">
        <v>Bill no stored as Excel number</v>
      </c>
      <c r="B90" t="str">
        <v>8123192.0</v>
      </c>
      <c r="C90" t="str">
        <v>Mercedes-Benz</v>
      </c>
      <c r="D90" t="str">
        <v>Min Ghee Auto Pte Ltd</v>
      </c>
      <c r="E90" t="str">
        <v>8123192.0</v>
      </c>
      <c r="F90" t="str">
        <v>Console</v>
      </c>
      <c r="G90" t="str">
        <v>MBA213 620 17 01</v>
      </c>
      <c r="H90">
        <v>115</v>
      </c>
      <c r="I90" t="str">
        <v/>
      </c>
      <c r="J90" t="str">
        <v>no</v>
      </c>
    </row>
    <row r="91">
      <c r="A91" t="str">
        <v>Bill no stored as Excel number</v>
      </c>
      <c r="B91" t="str">
        <v>8123197.0</v>
      </c>
      <c r="C91" t="str">
        <v>Mercedes-Benz</v>
      </c>
      <c r="D91" t="str">
        <v>Min Ghee Auto Pte Ltd</v>
      </c>
      <c r="E91" t="str">
        <v>8123197.0</v>
      </c>
      <c r="F91" t="str">
        <v>Antenna</v>
      </c>
      <c r="G91" t="str">
        <v>MBA213 905 50 09</v>
      </c>
      <c r="H91">
        <v>72</v>
      </c>
      <c r="I91" t="str">
        <v/>
      </c>
      <c r="J91" t="str">
        <v>no</v>
      </c>
    </row>
    <row r="92">
      <c r="A92" t="str">
        <v>Bill no stored as Excel number</v>
      </c>
      <c r="B92" t="str">
        <v>8123493.0</v>
      </c>
      <c r="C92" t="str">
        <v>Mercedes-Benz</v>
      </c>
      <c r="D92" t="str">
        <v>Min Ghee Auto Pte Ltd</v>
      </c>
      <c r="E92" t="str">
        <v>8123493.0</v>
      </c>
      <c r="F92" t="str">
        <v>Electrical Wiring Harness</v>
      </c>
      <c r="G92" t="str">
        <v>MBA213 540 59 03</v>
      </c>
      <c r="H92">
        <v>255</v>
      </c>
      <c r="I92" t="str">
        <v/>
      </c>
      <c r="J92" t="str">
        <v>no</v>
      </c>
    </row>
    <row r="93">
      <c r="A93" t="str">
        <v>Bill no stored as Excel number</v>
      </c>
      <c r="B93" t="str">
        <v>8123495.0</v>
      </c>
      <c r="C93" t="str">
        <v>Mercedes-Benz</v>
      </c>
      <c r="D93" t="str">
        <v>Min Ghee Auto Pte Ltd</v>
      </c>
      <c r="E93" t="str">
        <v>8123495.0</v>
      </c>
      <c r="F93" t="str">
        <v>Trim, Window Frame</v>
      </c>
      <c r="G93" t="str">
        <v>MBA213 727 02 00 9051</v>
      </c>
      <c r="H93">
        <v>53</v>
      </c>
      <c r="I93" t="str">
        <v/>
      </c>
      <c r="J93" t="str">
        <v>no</v>
      </c>
    </row>
    <row r="94">
      <c r="A94" t="str">
        <v>Bill no stored as Excel number</v>
      </c>
      <c r="B94" t="str">
        <v>8123642.0</v>
      </c>
      <c r="C94" t="str">
        <v>Mercedes-Benz</v>
      </c>
      <c r="D94" t="str">
        <v>Min Ghee Auto Pte Ltd</v>
      </c>
      <c r="E94" t="str">
        <v>8123642.0</v>
      </c>
      <c r="F94" t="str">
        <v>Cover F Engine</v>
      </c>
      <c r="G94" t="str">
        <v>MBA213 520 06 00</v>
      </c>
      <c r="H94">
        <v>35</v>
      </c>
      <c r="I94" t="str">
        <v/>
      </c>
      <c r="J94" t="str">
        <v>no</v>
      </c>
    </row>
    <row r="95">
      <c r="A95" t="str">
        <v>Bill no stored as Excel number</v>
      </c>
      <c r="B95" t="str">
        <v>8123711.0</v>
      </c>
      <c r="C95" t="str">
        <v>Mercedes-Benz</v>
      </c>
      <c r="D95" t="str">
        <v>Min Ghee Auto Pte Ltd</v>
      </c>
      <c r="E95" t="str">
        <v>8123711.0</v>
      </c>
      <c r="F95" t="str">
        <v>Tie Rod</v>
      </c>
      <c r="G95" t="str">
        <v>MBA205 460 08 05</v>
      </c>
      <c r="H95">
        <v>110</v>
      </c>
      <c r="I95" t="str">
        <v/>
      </c>
      <c r="J95" t="str">
        <v>no</v>
      </c>
    </row>
    <row r="96">
      <c r="A96" t="str">
        <v>Lines ≠ printed subtotal</v>
      </c>
      <c r="B96" t="str">
        <v>sum S$5735.00 vs printed S$5280</v>
      </c>
      <c r="C96" t="str">
        <v>Mazda</v>
      </c>
      <c r="D96" t="str">
        <v>CHIN HON MOTOR &amp; TRADING PTE. LTD.</v>
      </c>
      <c r="E96" t="str">
        <v>SMM 8232Y</v>
      </c>
      <c r="F96" t="str">
        <v>FRT GRILLE</v>
      </c>
      <c r="G96" t="str">
        <v>GSH750T9</v>
      </c>
      <c r="H96">
        <v>295</v>
      </c>
      <c r="I96" t="str">
        <v/>
      </c>
      <c r="J96" t="str">
        <v>yes</v>
      </c>
    </row>
  </sheetData>
  <autoFilter ref="A1:J96"/>
  <ignoredErrors>
    <ignoredError numberStoredAsText="1" sqref="A1:J96"/>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7</vt:i4>
      </vt:variant>
    </vt:vector>
  </HeadingPairs>
  <TitlesOfParts>
    <vt:vector size="7" baseType="lpstr">
      <vt:lpstr>README</vt:lpstr>
      <vt:lpstr>Opus summary</vt:lpstr>
      <vt:lpstr>Review queue</vt:lpstr>
      <vt:lpstr>Summary</vt:lpstr>
      <vt:lpstr>Bills</vt:lpstr>
      <vt:lpstr>Lines</vt:lpstr>
      <vt:lpstr>Suspects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