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10Alytics\10alytics\Capstone Project\"/>
    </mc:Choice>
  </mc:AlternateContent>
  <xr:revisionPtr revIDLastSave="0" documentId="8_{2AEFC711-0C7C-432A-A8BE-14C39F986DC3}" xr6:coauthVersionLast="47" xr6:coauthVersionMax="47" xr10:uidLastSave="{00000000-0000-0000-0000-000000000000}"/>
  <bookViews>
    <workbookView xWindow="30" yWindow="600" windowWidth="20460" windowHeight="10920" firstSheet="3" activeTab="5" xr2:uid="{00000000-000D-0000-FFFF-FFFF00000000}"/>
  </bookViews>
  <sheets>
    <sheet name="Expenses by Month" sheetId="2" r:id="rId1"/>
    <sheet name="Expenses by Category" sheetId="3" r:id="rId2"/>
    <sheet name="Count of Spend on Expense Categ" sheetId="4" r:id="rId3"/>
    <sheet name="Expenses vs Income" sheetId="5" r:id="rId4"/>
    <sheet name="Raw Data for Dashboard" sheetId="1" r:id="rId5"/>
    <sheet name="Dashboard" sheetId="8" r:id="rId6"/>
  </sheets>
  <definedNames>
    <definedName name="_xlnm._FilterDatabase" localSheetId="4" hidden="1">'Raw Data for Dashboard'!$B$2:$G$74</definedName>
    <definedName name="Slicer_Category">#N/A</definedName>
    <definedName name="Slicer_Months__Date">#N/A</definedName>
    <definedName name="Slicer_Payment_Method">#N/A</definedName>
  </definedNames>
  <calcPr calcId="191029" calcOnSave="0"/>
  <pivotCaches>
    <pivotCache cacheId="6"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4" i="1"/>
  <c r="H3" i="1"/>
  <c r="D5" i="5"/>
</calcChain>
</file>

<file path=xl/sharedStrings.xml><?xml version="1.0" encoding="utf-8"?>
<sst xmlns="http://schemas.openxmlformats.org/spreadsheetml/2006/main" count="325" uniqueCount="64">
  <si>
    <t>Date</t>
  </si>
  <si>
    <t>Description</t>
  </si>
  <si>
    <t>Category</t>
  </si>
  <si>
    <t>Payment Method</t>
  </si>
  <si>
    <t>Amount</t>
  </si>
  <si>
    <t>Salary</t>
  </si>
  <si>
    <t>Income</t>
  </si>
  <si>
    <t>Credit Card</t>
  </si>
  <si>
    <t>Date night with Amiyah</t>
  </si>
  <si>
    <t>Flexing</t>
  </si>
  <si>
    <t>Expenses</t>
  </si>
  <si>
    <t>Lunch at Shiro</t>
  </si>
  <si>
    <t>Food &amp; Drinks</t>
  </si>
  <si>
    <t>Cash</t>
  </si>
  <si>
    <t>10Alytics Training</t>
  </si>
  <si>
    <t>Personal Development</t>
  </si>
  <si>
    <t>Breakfast at KFC</t>
  </si>
  <si>
    <t>Lunch at Chicken Republic</t>
  </si>
  <si>
    <t>Tennis Racket</t>
  </si>
  <si>
    <t>Night at club</t>
  </si>
  <si>
    <t>Coffee at Starbucks</t>
  </si>
  <si>
    <t>Petrol for car</t>
  </si>
  <si>
    <t>Housing &amp; Utilities</t>
  </si>
  <si>
    <t>Gym subscription</t>
  </si>
  <si>
    <t>McDonald's brunch</t>
  </si>
  <si>
    <t>Spotify subscription</t>
  </si>
  <si>
    <t>Lunch at Buzz</t>
  </si>
  <si>
    <t>Mainland Block Party</t>
  </si>
  <si>
    <t>2 shirts and 4 trousers</t>
  </si>
  <si>
    <t>Clothing</t>
  </si>
  <si>
    <t>House Rent</t>
  </si>
  <si>
    <t>Internet and Phone Subscription</t>
  </si>
  <si>
    <t>Coffee at Buzz</t>
  </si>
  <si>
    <t>Movie at cinema</t>
  </si>
  <si>
    <t>Grocery shopping</t>
  </si>
  <si>
    <t>Microsoft Office Purchase</t>
  </si>
  <si>
    <t>Breakfast at Chicken Republic</t>
  </si>
  <si>
    <t>Deodorant and Perfume purchase</t>
  </si>
  <si>
    <t>Birthday party</t>
  </si>
  <si>
    <t>Udemy course</t>
  </si>
  <si>
    <t>Sneakers purchase</t>
  </si>
  <si>
    <t>Business School Training</t>
  </si>
  <si>
    <t>New books purchase</t>
  </si>
  <si>
    <t>Shawarma at Yaba - Lunch</t>
  </si>
  <si>
    <t>Christmas bonus</t>
  </si>
  <si>
    <t>Interest from Investment</t>
  </si>
  <si>
    <t>Davido's concert</t>
  </si>
  <si>
    <t>Games Night contribution</t>
  </si>
  <si>
    <t>Boat cruise</t>
  </si>
  <si>
    <t>Christmas house decoration</t>
  </si>
  <si>
    <t>Apple watch purchase</t>
  </si>
  <si>
    <t>Dinner at Eko Hotel</t>
  </si>
  <si>
    <t>Lunch at Kapadoccia</t>
  </si>
  <si>
    <t>Laptop Repair</t>
  </si>
  <si>
    <t>Fund Class</t>
  </si>
  <si>
    <t>Balance</t>
  </si>
  <si>
    <t>Row Labels</t>
  </si>
  <si>
    <t>Oct</t>
  </si>
  <si>
    <t>Nov</t>
  </si>
  <si>
    <t>Dec</t>
  </si>
  <si>
    <t>Sum of Amount</t>
  </si>
  <si>
    <t>Month</t>
  </si>
  <si>
    <t>Count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</si>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</sst>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7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4" fontId="0" fillId="0" borderId="0" xfId="0" applyNumberFormat="1"/>
    <xf numFmtId="43" fontId="0" fillId="0" borderId="0" xfId="1" applyFont="1"/>
    <xf numFmtId="0" fontId="0" fillId="0" borderId="1" xfId="0" pivotButton="1" applyBorder="1"/>
    <xf numFmtId="0" fontId="0" fillId="0" borderId="1" xfId="0" applyBorder="1"/>
    <xf numFmtId="0" fontId="0" fillId="0" borderId="1" xfId="0" applyBorder="1" applyAlignment="1">
      <alignment horizontal="left"/>
    </xf>
    <xf numFmtId="164" fontId="0" fillId="0" borderId="1" xfId="0" applyNumberFormat="1" applyBorder="1"/>
    <xf numFmtId="164" fontId="0" fillId="0" borderId="0" xfId="0" applyNumberFormat="1"/>
  </cellXfs>
  <cellStyles count="2">
    <cellStyle name="Comma" xfId="1" builtinId="3"/>
    <cellStyle name="Normal" xfId="0" builtinId="0"/>
  </cellStyles>
  <dxfs count="4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4" defaultTableStyle="TableStyleMedium2" defaultPivotStyle="PivotStyleLight16">
    <tableStyle name="SlicerStyleLight1 2 4" pivot="0" table="0" count="10" xr9:uid="{A3D90D85-63AE-4A20-BEB1-CD6B1B945336}">
      <tableStyleElement type="wholeTable" dxfId="43"/>
      <tableStyleElement type="headerRow" dxfId="42"/>
    </tableStyle>
    <tableStyle name="SlicerStyleLight1 3 2" pivot="0" table="0" count="10" xr9:uid="{D843EC19-70A0-4526-86E7-DC5DC20C6075}">
      <tableStyleElement type="wholeTable" dxfId="41"/>
      <tableStyleElement type="headerRow" dxfId="40"/>
    </tableStyle>
    <tableStyle name="SlicerStyleLight6 2" pivot="0" table="0" count="10" xr9:uid="{E57A7F2A-9ACA-4A66-86F4-C103F7CF95C4}">
      <tableStyleElement type="wholeTable" dxfId="39"/>
      <tableStyleElement type="headerRow" dxfId="38"/>
    </tableStyle>
    <tableStyle name="SlicerStyleOther1 2" pivot="0" table="0" count="10" xr9:uid="{352C16E7-CFA7-4E58-AF37-1C768E9A328D}">
      <tableStyleElement type="wholeTable" dxfId="37"/>
      <tableStyleElement type="headerRow" dxfId="36"/>
    </tableStyle>
  </tableStyles>
  <colors>
    <mruColors>
      <color rgb="FF002060"/>
      <color rgb="FFBDD7EE"/>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rgb="FF002060"/>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002060"/>
              <bgColor rgb="FF00206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BDD7E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BDD7E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4">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Dashboard_10Alytics_DASHBOARD 2.xlsx]Expenses by Month!Expenses by 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2270341207349E-2"/>
          <c:y val="0.10731481481481482"/>
          <c:w val="0.82704396325459317"/>
          <c:h val="0.8084339457567804"/>
        </c:manualLayout>
      </c:layout>
      <c:barChart>
        <c:barDir val="col"/>
        <c:grouping val="clustered"/>
        <c:varyColors val="0"/>
        <c:ser>
          <c:idx val="0"/>
          <c:order val="0"/>
          <c:tx>
            <c:strRef>
              <c:f>'Expenses by Month'!$C$4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Month'!$B$5:$B$7</c:f>
              <c:strCache>
                <c:ptCount val="3"/>
                <c:pt idx="0">
                  <c:v>Oct</c:v>
                </c:pt>
                <c:pt idx="1">
                  <c:v>Nov</c:v>
                </c:pt>
                <c:pt idx="2">
                  <c:v>Dec</c:v>
                </c:pt>
              </c:strCache>
            </c:strRef>
          </c:cat>
          <c:val>
            <c:numRef>
              <c:f>'Expenses by Month'!$C$5:$C$7</c:f>
              <c:numCache>
                <c:formatCode>[$₦-470]#,##0</c:formatCode>
                <c:ptCount val="3"/>
                <c:pt idx="0">
                  <c:v>258559</c:v>
                </c:pt>
                <c:pt idx="1">
                  <c:v>261104</c:v>
                </c:pt>
                <c:pt idx="2">
                  <c:v>343323</c:v>
                </c:pt>
              </c:numCache>
            </c:numRef>
          </c:val>
          <c:extLst>
            <c:ext xmlns:c16="http://schemas.microsoft.com/office/drawing/2014/chart" uri="{C3380CC4-5D6E-409C-BE32-E72D297353CC}">
              <c16:uniqueId val="{00000001-5F09-462C-8FBC-52BAD0103E51}"/>
            </c:ext>
          </c:extLst>
        </c:ser>
        <c:dLbls>
          <c:dLblPos val="outEnd"/>
          <c:showLegendKey val="0"/>
          <c:showVal val="1"/>
          <c:showCatName val="0"/>
          <c:showSerName val="0"/>
          <c:showPercent val="0"/>
          <c:showBubbleSize val="0"/>
        </c:dLbls>
        <c:gapWidth val="219"/>
        <c:overlap val="-27"/>
        <c:axId val="522346320"/>
        <c:axId val="522347040"/>
      </c:barChart>
      <c:catAx>
        <c:axId val="52234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47040"/>
        <c:crosses val="autoZero"/>
        <c:auto val="1"/>
        <c:lblAlgn val="ctr"/>
        <c:lblOffset val="100"/>
        <c:noMultiLvlLbl val="0"/>
      </c:catAx>
      <c:valAx>
        <c:axId val="522347040"/>
        <c:scaling>
          <c:orientation val="minMax"/>
        </c:scaling>
        <c:delete val="1"/>
        <c:axPos val="l"/>
        <c:numFmt formatCode="[$₦-470]#,##0" sourceLinked="1"/>
        <c:majorTickMark val="none"/>
        <c:minorTickMark val="none"/>
        <c:tickLblPos val="nextTo"/>
        <c:crossAx val="52234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Dashboard_10Alytics_DASHBOARD 2.xlsx]Expenses by Category!Expenses by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by Category</a:t>
            </a:r>
          </a:p>
          <a:p>
            <a:pPr>
              <a:defRPr/>
            </a:pPr>
            <a:endParaRPr lang="en-US"/>
          </a:p>
        </c:rich>
      </c:tx>
      <c:layout>
        <c:manualLayout>
          <c:xMode val="edge"/>
          <c:yMode val="edge"/>
          <c:x val="0.41750010999948201"/>
          <c:y val="5.3973232684757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0361427665176E-2"/>
          <c:y val="0.1993388429752066"/>
          <c:w val="0.92219277144669642"/>
          <c:h val="0.63987158629964658"/>
        </c:manualLayout>
      </c:layout>
      <c:barChart>
        <c:barDir val="col"/>
        <c:grouping val="clustered"/>
        <c:varyColors val="0"/>
        <c:ser>
          <c:idx val="0"/>
          <c:order val="0"/>
          <c:tx>
            <c:strRef>
              <c:f>'Expenses by Category'!$C$5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Category'!$B$6:$B$10</c:f>
              <c:strCache>
                <c:ptCount val="5"/>
                <c:pt idx="0">
                  <c:v>Housing &amp; Utilities</c:v>
                </c:pt>
                <c:pt idx="1">
                  <c:v>Food &amp; Drinks</c:v>
                </c:pt>
                <c:pt idx="2">
                  <c:v>Flexing</c:v>
                </c:pt>
                <c:pt idx="3">
                  <c:v>Personal Development</c:v>
                </c:pt>
                <c:pt idx="4">
                  <c:v>Clothing</c:v>
                </c:pt>
              </c:strCache>
            </c:strRef>
          </c:cat>
          <c:val>
            <c:numRef>
              <c:f>'Expenses by Category'!$C$6:$C$10</c:f>
              <c:numCache>
                <c:formatCode>[$₦-470]#,##0</c:formatCode>
                <c:ptCount val="5"/>
                <c:pt idx="0">
                  <c:v>265370</c:v>
                </c:pt>
                <c:pt idx="1">
                  <c:v>207910</c:v>
                </c:pt>
                <c:pt idx="2">
                  <c:v>182094</c:v>
                </c:pt>
                <c:pt idx="3">
                  <c:v>137712</c:v>
                </c:pt>
                <c:pt idx="4">
                  <c:v>69900</c:v>
                </c:pt>
              </c:numCache>
            </c:numRef>
          </c:val>
          <c:extLst>
            <c:ext xmlns:c16="http://schemas.microsoft.com/office/drawing/2014/chart" uri="{C3380CC4-5D6E-409C-BE32-E72D297353CC}">
              <c16:uniqueId val="{00000001-064D-4EDD-ACBA-E935392C9C7D}"/>
            </c:ext>
          </c:extLst>
        </c:ser>
        <c:dLbls>
          <c:dLblPos val="outEnd"/>
          <c:showLegendKey val="0"/>
          <c:showVal val="1"/>
          <c:showCatName val="0"/>
          <c:showSerName val="0"/>
          <c:showPercent val="0"/>
          <c:showBubbleSize val="0"/>
        </c:dLbls>
        <c:gapWidth val="219"/>
        <c:overlap val="-27"/>
        <c:axId val="522246600"/>
        <c:axId val="522246960"/>
      </c:barChart>
      <c:catAx>
        <c:axId val="522246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46960"/>
        <c:crosses val="autoZero"/>
        <c:auto val="1"/>
        <c:lblAlgn val="ctr"/>
        <c:lblOffset val="100"/>
        <c:noMultiLvlLbl val="0"/>
      </c:catAx>
      <c:valAx>
        <c:axId val="522246960"/>
        <c:scaling>
          <c:orientation val="minMax"/>
        </c:scaling>
        <c:delete val="1"/>
        <c:axPos val="l"/>
        <c:numFmt formatCode="[$₦-470]#,##0" sourceLinked="1"/>
        <c:majorTickMark val="none"/>
        <c:minorTickMark val="none"/>
        <c:tickLblPos val="nextTo"/>
        <c:crossAx val="522246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[RawFile for Dashboard_10Alytics_DASHBOARD 2.xlsx]Count of Spend on Expense Categ!Count of spend on Expense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Spend on Expense Category</a:t>
            </a:r>
          </a:p>
          <a:p>
            <a:pPr>
              <a:defRPr/>
            </a:pPr>
            <a:endParaRPr lang="en-US"/>
          </a:p>
        </c:rich>
      </c:tx>
      <c:layout>
        <c:manualLayout>
          <c:xMode val="edge"/>
          <c:yMode val="edge"/>
          <c:x val="0.29336111111111113"/>
          <c:y val="0.113699329250510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09457359044869"/>
          <c:y val="0.22539777899561808"/>
          <c:w val="0.73090542640955125"/>
          <c:h val="0.72884039802631251"/>
        </c:manualLayout>
      </c:layout>
      <c:barChart>
        <c:barDir val="bar"/>
        <c:grouping val="clustered"/>
        <c:varyColors val="0"/>
        <c:ser>
          <c:idx val="0"/>
          <c:order val="0"/>
          <c:tx>
            <c:strRef>
              <c:f>'Count of Spend on Expense Categ'!$C$4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Spend on Expense Categ'!$B$5:$B$10</c:f>
              <c:strCache>
                <c:ptCount val="6"/>
                <c:pt idx="0">
                  <c:v>Clothing</c:v>
                </c:pt>
                <c:pt idx="1">
                  <c:v>Flexing</c:v>
                </c:pt>
                <c:pt idx="2">
                  <c:v>Food &amp; Drinks</c:v>
                </c:pt>
                <c:pt idx="3">
                  <c:v>Housing &amp; Utilities</c:v>
                </c:pt>
                <c:pt idx="4">
                  <c:v>Income</c:v>
                </c:pt>
                <c:pt idx="5">
                  <c:v>Personal Development</c:v>
                </c:pt>
              </c:strCache>
            </c:strRef>
          </c:cat>
          <c:val>
            <c:numRef>
              <c:f>'Count of Spend on Expense Categ'!$C$5:$C$10</c:f>
              <c:numCache>
                <c:formatCode>General</c:formatCode>
                <c:ptCount val="6"/>
                <c:pt idx="0">
                  <c:v>3</c:v>
                </c:pt>
                <c:pt idx="1">
                  <c:v>14</c:v>
                </c:pt>
                <c:pt idx="2">
                  <c:v>25</c:v>
                </c:pt>
                <c:pt idx="3">
                  <c:v>14</c:v>
                </c:pt>
                <c:pt idx="4">
                  <c:v>5</c:v>
                </c:pt>
                <c:pt idx="5">
                  <c:v>11</c:v>
                </c:pt>
              </c:numCache>
            </c:numRef>
          </c:val>
          <c:extLst>
            <c:ext xmlns:c16="http://schemas.microsoft.com/office/drawing/2014/chart" uri="{C3380CC4-5D6E-409C-BE32-E72D297353CC}">
              <c16:uniqueId val="{00000005-F737-49AF-B2B5-A4DC262311BD}"/>
            </c:ext>
          </c:extLst>
        </c:ser>
        <c:dLbls>
          <c:dLblPos val="outEnd"/>
          <c:showLegendKey val="0"/>
          <c:showVal val="1"/>
          <c:showCatName val="0"/>
          <c:showSerName val="0"/>
          <c:showPercent val="0"/>
          <c:showBubbleSize val="0"/>
        </c:dLbls>
        <c:gapWidth val="182"/>
        <c:axId val="522244440"/>
        <c:axId val="522245520"/>
      </c:barChart>
      <c:catAx>
        <c:axId val="522244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45520"/>
        <c:crosses val="autoZero"/>
        <c:auto val="1"/>
        <c:lblAlgn val="ctr"/>
        <c:lblOffset val="100"/>
        <c:noMultiLvlLbl val="0"/>
      </c:catAx>
      <c:valAx>
        <c:axId val="522245520"/>
        <c:scaling>
          <c:orientation val="minMax"/>
        </c:scaling>
        <c:delete val="1"/>
        <c:axPos val="b"/>
        <c:numFmt formatCode="General" sourceLinked="1"/>
        <c:majorTickMark val="none"/>
        <c:minorTickMark val="none"/>
        <c:tickLblPos val="nextTo"/>
        <c:crossAx val="52224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Dashboard_10Alytics_DASHBOARD 2.xlsx]Expenses vs Income!Expense vs Income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r>
              <a:rPr lang="en-US" baseline="0"/>
              <a:t> vs Income</a:t>
            </a:r>
          </a:p>
          <a:p>
            <a:pPr>
              <a:defRPr/>
            </a:pPr>
            <a:endParaRPr lang="en-US"/>
          </a:p>
        </c:rich>
      </c:tx>
      <c:layout>
        <c:manualLayout>
          <c:xMode val="edge"/>
          <c:yMode val="edge"/>
          <c:x val="0.3704096675415573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dLbl>
          <c:idx val="0"/>
          <c:layout>
            <c:manualLayout>
              <c:x val="-7.729468599033823E-2"/>
              <c:y val="-0.120200354957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solidFill>
              <a:schemeClr val="lt1"/>
            </a:solidFill>
          </a:ln>
          <a:effectLst/>
        </c:spPr>
        <c:dLbl>
          <c:idx val="0"/>
          <c:layout>
            <c:manualLayout>
              <c:x val="0.12238325281803548"/>
              <c:y val="0.13355594995262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35912358781237"/>
          <c:y val="0.30504284131344739"/>
          <c:w val="0.43402411655064854"/>
          <c:h val="0.59995330799859925"/>
        </c:manualLayout>
      </c:layout>
      <c:doughnutChart>
        <c:varyColors val="1"/>
        <c:ser>
          <c:idx val="0"/>
          <c:order val="0"/>
          <c:tx>
            <c:strRef>
              <c:f>'Expenses vs Income'!$C$3</c:f>
              <c:strCache>
                <c:ptCount val="1"/>
                <c:pt idx="0">
                  <c:v>Total</c:v>
                </c:pt>
              </c:strCache>
            </c:strRef>
          </c:tx>
          <c:spPr>
            <a:solidFill>
              <a:schemeClr val="accent6">
                <a:lumMod val="50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1B0E-437D-AF48-3D7A2DBB59B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1B0E-437D-AF48-3D7A2DBB59B6}"/>
              </c:ext>
            </c:extLst>
          </c:dPt>
          <c:dLbls>
            <c:dLbl>
              <c:idx val="0"/>
              <c:layout>
                <c:manualLayout>
                  <c:x val="-7.729468599033823E-2"/>
                  <c:y val="-0.120200354957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0E-437D-AF48-3D7A2DBB59B6}"/>
                </c:ext>
              </c:extLst>
            </c:dLbl>
            <c:dLbl>
              <c:idx val="1"/>
              <c:layout>
                <c:manualLayout>
                  <c:x val="0.12238325281803548"/>
                  <c:y val="0.13355594995262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0E-437D-AF48-3D7A2DBB59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'Expenses vs Income'!$B$4:$B$5</c:f>
              <c:strCache>
                <c:ptCount val="2"/>
                <c:pt idx="0">
                  <c:v>Expenses</c:v>
                </c:pt>
                <c:pt idx="1">
                  <c:v>Income</c:v>
                </c:pt>
              </c:strCache>
            </c:strRef>
          </c:cat>
          <c:val>
            <c:numRef>
              <c:f>'Expenses vs Income'!$C$4:$C$5</c:f>
              <c:numCache>
                <c:formatCode>[$₦-470]#,##0</c:formatCode>
                <c:ptCount val="2"/>
                <c:pt idx="0">
                  <c:v>862986</c:v>
                </c:pt>
                <c:pt idx="1">
                  <c:v>1445900</c:v>
                </c:pt>
              </c:numCache>
            </c:numRef>
          </c:val>
          <c:extLst>
            <c:ext xmlns:c16="http://schemas.microsoft.com/office/drawing/2014/chart" uri="{C3380CC4-5D6E-409C-BE32-E72D297353CC}">
              <c16:uniqueId val="{00000006-AA83-48FC-968A-90DE07260787}"/>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Dashboard_10Alytics_DASHBOARD 2.xlsx]Expenses by Month!Expenses by Month</c:name>
    <c:fmtId val="6"/>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a:solidFill>
                  <a:schemeClr val="tx1"/>
                </a:solidFill>
              </a:rPr>
              <a:t>Expenses</a:t>
            </a:r>
            <a:r>
              <a:rPr lang="en-US" sz="1000" b="1" baseline="0">
                <a:solidFill>
                  <a:schemeClr val="tx1"/>
                </a:solidFill>
              </a:rPr>
              <a:t> by Month</a:t>
            </a:r>
          </a:p>
          <a:p>
            <a:pPr>
              <a:defRPr sz="1000" b="1">
                <a:solidFill>
                  <a:schemeClr val="tx1"/>
                </a:solidFill>
              </a:defRPr>
            </a:pPr>
            <a:endParaRPr lang="en-US" sz="1000" b="1">
              <a:solidFill>
                <a:schemeClr val="tx1"/>
              </a:solidFill>
            </a:endParaRPr>
          </a:p>
        </c:rich>
      </c:tx>
      <c:layout>
        <c:manualLayout>
          <c:xMode val="edge"/>
          <c:yMode val="edge"/>
          <c:x val="0.23553246565828756"/>
          <c:y val="8.7946361583896206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41420756330771E-2"/>
          <c:y val="0.21243282089738783"/>
          <c:w val="0.80413453472955077"/>
          <c:h val="0.63948380106165559"/>
        </c:manualLayout>
      </c:layout>
      <c:barChart>
        <c:barDir val="col"/>
        <c:grouping val="clustered"/>
        <c:varyColors val="0"/>
        <c:ser>
          <c:idx val="0"/>
          <c:order val="0"/>
          <c:tx>
            <c:strRef>
              <c:f>'Expenses by Month'!$C$4</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Month'!$B$5:$B$7</c:f>
              <c:strCache>
                <c:ptCount val="3"/>
                <c:pt idx="0">
                  <c:v>Oct</c:v>
                </c:pt>
                <c:pt idx="1">
                  <c:v>Nov</c:v>
                </c:pt>
                <c:pt idx="2">
                  <c:v>Dec</c:v>
                </c:pt>
              </c:strCache>
            </c:strRef>
          </c:cat>
          <c:val>
            <c:numRef>
              <c:f>'Expenses by Month'!$C$5:$C$7</c:f>
              <c:numCache>
                <c:formatCode>[$₦-470]#,##0</c:formatCode>
                <c:ptCount val="3"/>
                <c:pt idx="0">
                  <c:v>258559</c:v>
                </c:pt>
                <c:pt idx="1">
                  <c:v>261104</c:v>
                </c:pt>
                <c:pt idx="2">
                  <c:v>343323</c:v>
                </c:pt>
              </c:numCache>
            </c:numRef>
          </c:val>
          <c:extLst>
            <c:ext xmlns:c16="http://schemas.microsoft.com/office/drawing/2014/chart" uri="{C3380CC4-5D6E-409C-BE32-E72D297353CC}">
              <c16:uniqueId val="{00000002-7791-41A0-A84B-D27CCA5C29D2}"/>
            </c:ext>
          </c:extLst>
        </c:ser>
        <c:dLbls>
          <c:dLblPos val="outEnd"/>
          <c:showLegendKey val="0"/>
          <c:showVal val="1"/>
          <c:showCatName val="0"/>
          <c:showSerName val="0"/>
          <c:showPercent val="0"/>
          <c:showBubbleSize val="0"/>
        </c:dLbls>
        <c:gapWidth val="219"/>
        <c:overlap val="-27"/>
        <c:axId val="522346320"/>
        <c:axId val="522347040"/>
      </c:barChart>
      <c:catAx>
        <c:axId val="52234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22347040"/>
        <c:crosses val="autoZero"/>
        <c:auto val="1"/>
        <c:lblAlgn val="ctr"/>
        <c:lblOffset val="100"/>
        <c:noMultiLvlLbl val="0"/>
      </c:catAx>
      <c:valAx>
        <c:axId val="522347040"/>
        <c:scaling>
          <c:orientation val="minMax"/>
        </c:scaling>
        <c:delete val="1"/>
        <c:axPos val="l"/>
        <c:numFmt formatCode="[$₦-470]#,##0" sourceLinked="1"/>
        <c:majorTickMark val="none"/>
        <c:minorTickMark val="none"/>
        <c:tickLblPos val="nextTo"/>
        <c:crossAx val="52234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Dashboard_10Alytics_DASHBOARD 2.xlsx]Expenses by Category!Expenses by Category</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000" b="1">
                <a:solidFill>
                  <a:schemeClr val="tx1"/>
                </a:solidFill>
                <a:latin typeface="Arial" panose="020B0604020202020204" pitchFamily="34" charset="0"/>
                <a:cs typeface="Arial" panose="020B0604020202020204" pitchFamily="34" charset="0"/>
              </a:rPr>
              <a:t>Expenses</a:t>
            </a:r>
            <a:r>
              <a:rPr lang="en-US" sz="1000" b="1" baseline="0">
                <a:solidFill>
                  <a:schemeClr val="tx1"/>
                </a:solidFill>
                <a:latin typeface="Arial" panose="020B0604020202020204" pitchFamily="34" charset="0"/>
                <a:cs typeface="Arial" panose="020B0604020202020204" pitchFamily="34" charset="0"/>
              </a:rPr>
              <a:t> by Category</a:t>
            </a:r>
          </a:p>
          <a:p>
            <a:pPr>
              <a:defRPr sz="1000" b="1">
                <a:solidFill>
                  <a:schemeClr val="tx1"/>
                </a:solidFill>
                <a:latin typeface="Arial" panose="020B0604020202020204" pitchFamily="34" charset="0"/>
                <a:cs typeface="Arial" panose="020B0604020202020204" pitchFamily="34" charset="0"/>
              </a:defRPr>
            </a:pPr>
            <a:endParaRPr lang="en-US" sz="1000" b="1">
              <a:solidFill>
                <a:schemeClr val="tx1"/>
              </a:solidFill>
              <a:latin typeface="Arial" panose="020B0604020202020204" pitchFamily="34" charset="0"/>
              <a:cs typeface="Arial" panose="020B0604020202020204" pitchFamily="34" charset="0"/>
            </a:endParaRPr>
          </a:p>
        </c:rich>
      </c:tx>
      <c:layout>
        <c:manualLayout>
          <c:xMode val="edge"/>
          <c:yMode val="edge"/>
          <c:x val="0.31595498633953389"/>
          <c:y val="3.5015859984326596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89553157707136E-2"/>
          <c:y val="0.21650792309737571"/>
          <c:w val="0.92242614327098205"/>
          <c:h val="0.59545023696682464"/>
        </c:manualLayout>
      </c:layout>
      <c:barChart>
        <c:barDir val="col"/>
        <c:grouping val="clustered"/>
        <c:varyColors val="0"/>
        <c:ser>
          <c:idx val="0"/>
          <c:order val="0"/>
          <c:tx>
            <c:strRef>
              <c:f>'Expenses by Category'!$C$5</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Category'!$B$6:$B$10</c:f>
              <c:strCache>
                <c:ptCount val="5"/>
                <c:pt idx="0">
                  <c:v>Housing &amp; Utilities</c:v>
                </c:pt>
                <c:pt idx="1">
                  <c:v>Food &amp; Drinks</c:v>
                </c:pt>
                <c:pt idx="2">
                  <c:v>Flexing</c:v>
                </c:pt>
                <c:pt idx="3">
                  <c:v>Personal Development</c:v>
                </c:pt>
                <c:pt idx="4">
                  <c:v>Clothing</c:v>
                </c:pt>
              </c:strCache>
            </c:strRef>
          </c:cat>
          <c:val>
            <c:numRef>
              <c:f>'Expenses by Category'!$C$6:$C$10</c:f>
              <c:numCache>
                <c:formatCode>[$₦-470]#,##0</c:formatCode>
                <c:ptCount val="5"/>
                <c:pt idx="0">
                  <c:v>265370</c:v>
                </c:pt>
                <c:pt idx="1">
                  <c:v>207910</c:v>
                </c:pt>
                <c:pt idx="2">
                  <c:v>182094</c:v>
                </c:pt>
                <c:pt idx="3">
                  <c:v>137712</c:v>
                </c:pt>
                <c:pt idx="4">
                  <c:v>69900</c:v>
                </c:pt>
              </c:numCache>
            </c:numRef>
          </c:val>
          <c:extLst>
            <c:ext xmlns:c16="http://schemas.microsoft.com/office/drawing/2014/chart" uri="{C3380CC4-5D6E-409C-BE32-E72D297353CC}">
              <c16:uniqueId val="{00000002-27F9-45F6-ABEE-24CD31553C58}"/>
            </c:ext>
          </c:extLst>
        </c:ser>
        <c:dLbls>
          <c:dLblPos val="outEnd"/>
          <c:showLegendKey val="0"/>
          <c:showVal val="1"/>
          <c:showCatName val="0"/>
          <c:showSerName val="0"/>
          <c:showPercent val="0"/>
          <c:showBubbleSize val="0"/>
        </c:dLbls>
        <c:gapWidth val="219"/>
        <c:overlap val="-27"/>
        <c:axId val="522246600"/>
        <c:axId val="522246960"/>
      </c:barChart>
      <c:catAx>
        <c:axId val="522246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22246960"/>
        <c:crosses val="autoZero"/>
        <c:auto val="1"/>
        <c:lblAlgn val="ctr"/>
        <c:lblOffset val="100"/>
        <c:noMultiLvlLbl val="0"/>
      </c:catAx>
      <c:valAx>
        <c:axId val="522246960"/>
        <c:scaling>
          <c:orientation val="minMax"/>
        </c:scaling>
        <c:delete val="1"/>
        <c:axPos val="l"/>
        <c:numFmt formatCode="[$₦-470]#,##0" sourceLinked="1"/>
        <c:majorTickMark val="none"/>
        <c:minorTickMark val="none"/>
        <c:tickLblPos val="nextTo"/>
        <c:crossAx val="522246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[RawFile for Dashboard_10Alytics_DASHBOARD 2.xlsx]Count of Spend on Expense Categ!Count of spend on Expense Category</c:name>
    <c:fmtId val="2"/>
  </c:pivotSource>
  <c:chart>
    <c:title>
      <c:tx>
        <c:rich>
          <a:bodyPr rot="0" spcFirstLastPara="1" vertOverflow="ellipsis" vert="horz" wrap="square" anchor="ctr" anchorCtr="1"/>
          <a:lstStyle/>
          <a:p>
            <a:pPr>
              <a:defRPr sz="8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800" b="1">
                <a:solidFill>
                  <a:schemeClr val="tx1"/>
                </a:solidFill>
                <a:latin typeface="Arial" panose="020B0604020202020204" pitchFamily="34" charset="0"/>
                <a:cs typeface="Arial" panose="020B0604020202020204" pitchFamily="34" charset="0"/>
              </a:rPr>
              <a:t>Count</a:t>
            </a:r>
            <a:r>
              <a:rPr lang="en-US" sz="800" b="1" baseline="0">
                <a:solidFill>
                  <a:schemeClr val="tx1"/>
                </a:solidFill>
                <a:latin typeface="Arial" panose="020B0604020202020204" pitchFamily="34" charset="0"/>
                <a:cs typeface="Arial" panose="020B0604020202020204" pitchFamily="34" charset="0"/>
              </a:rPr>
              <a:t> of Spend on Expense Category</a:t>
            </a:r>
          </a:p>
          <a:p>
            <a:pPr>
              <a:defRPr sz="800" b="1">
                <a:solidFill>
                  <a:schemeClr val="tx1"/>
                </a:solidFill>
                <a:latin typeface="Arial" panose="020B0604020202020204" pitchFamily="34" charset="0"/>
                <a:cs typeface="Arial" panose="020B0604020202020204" pitchFamily="34" charset="0"/>
              </a:defRPr>
            </a:pPr>
            <a:endParaRPr lang="en-US" sz="800" b="1">
              <a:solidFill>
                <a:schemeClr val="tx1"/>
              </a:solidFill>
              <a:latin typeface="Arial" panose="020B0604020202020204" pitchFamily="34" charset="0"/>
              <a:cs typeface="Arial" panose="020B0604020202020204" pitchFamily="34" charset="0"/>
            </a:endParaRPr>
          </a:p>
        </c:rich>
      </c:tx>
      <c:layout>
        <c:manualLayout>
          <c:xMode val="edge"/>
          <c:yMode val="edge"/>
          <c:x val="0.17743590738214057"/>
          <c:y val="4.310143050300532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60458090220737"/>
          <c:y val="0.1471200457484714"/>
          <c:w val="0.53539039634434182"/>
          <c:h val="0.77407645273391101"/>
        </c:manualLayout>
      </c:layout>
      <c:barChart>
        <c:barDir val="bar"/>
        <c:grouping val="clustered"/>
        <c:varyColors val="0"/>
        <c:ser>
          <c:idx val="0"/>
          <c:order val="0"/>
          <c:tx>
            <c:strRef>
              <c:f>'Count of Spend on Expense Categ'!$C$4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Spend on Expense Categ'!$B$5:$B$10</c:f>
              <c:strCache>
                <c:ptCount val="6"/>
                <c:pt idx="0">
                  <c:v>Clothing</c:v>
                </c:pt>
                <c:pt idx="1">
                  <c:v>Flexing</c:v>
                </c:pt>
                <c:pt idx="2">
                  <c:v>Food &amp; Drinks</c:v>
                </c:pt>
                <c:pt idx="3">
                  <c:v>Housing &amp; Utilities</c:v>
                </c:pt>
                <c:pt idx="4">
                  <c:v>Income</c:v>
                </c:pt>
                <c:pt idx="5">
                  <c:v>Personal Development</c:v>
                </c:pt>
              </c:strCache>
            </c:strRef>
          </c:cat>
          <c:val>
            <c:numRef>
              <c:f>'Count of Spend on Expense Categ'!$C$5:$C$10</c:f>
              <c:numCache>
                <c:formatCode>General</c:formatCode>
                <c:ptCount val="6"/>
                <c:pt idx="0">
                  <c:v>3</c:v>
                </c:pt>
                <c:pt idx="1">
                  <c:v>14</c:v>
                </c:pt>
                <c:pt idx="2">
                  <c:v>25</c:v>
                </c:pt>
                <c:pt idx="3">
                  <c:v>14</c:v>
                </c:pt>
                <c:pt idx="4">
                  <c:v>5</c:v>
                </c:pt>
                <c:pt idx="5">
                  <c:v>11</c:v>
                </c:pt>
              </c:numCache>
            </c:numRef>
          </c:val>
          <c:extLst>
            <c:ext xmlns:c16="http://schemas.microsoft.com/office/drawing/2014/chart" uri="{C3380CC4-5D6E-409C-BE32-E72D297353CC}">
              <c16:uniqueId val="{00000005-9F30-45EB-8625-E36A1F82D02F}"/>
            </c:ext>
          </c:extLst>
        </c:ser>
        <c:dLbls>
          <c:dLblPos val="outEnd"/>
          <c:showLegendKey val="0"/>
          <c:showVal val="1"/>
          <c:showCatName val="0"/>
          <c:showSerName val="0"/>
          <c:showPercent val="0"/>
          <c:showBubbleSize val="0"/>
        </c:dLbls>
        <c:gapWidth val="182"/>
        <c:axId val="522244440"/>
        <c:axId val="522245520"/>
      </c:barChart>
      <c:catAx>
        <c:axId val="522244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22245520"/>
        <c:crosses val="autoZero"/>
        <c:auto val="1"/>
        <c:lblAlgn val="ctr"/>
        <c:lblOffset val="100"/>
        <c:noMultiLvlLbl val="0"/>
      </c:catAx>
      <c:valAx>
        <c:axId val="522245520"/>
        <c:scaling>
          <c:orientation val="minMax"/>
        </c:scaling>
        <c:delete val="1"/>
        <c:axPos val="b"/>
        <c:numFmt formatCode="General" sourceLinked="1"/>
        <c:majorTickMark val="none"/>
        <c:minorTickMark val="none"/>
        <c:tickLblPos val="nextTo"/>
        <c:crossAx val="52224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Dashboard_10Alytics_DASHBOARD 2.xlsx]Expenses vs Income!Expense vs Income</c:name>
    <c:fmtId val="4"/>
  </c:pivotSource>
  <c:chart>
    <c:title>
      <c:tx>
        <c:rich>
          <a:bodyPr rot="0" spcFirstLastPara="1" vertOverflow="ellipsis" vert="horz" wrap="square" anchor="ctr" anchorCtr="1"/>
          <a:lstStyle/>
          <a:p>
            <a:pPr>
              <a:defRPr sz="10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000" b="1">
                <a:solidFill>
                  <a:schemeClr val="tx1"/>
                </a:solidFill>
                <a:latin typeface="Arial" panose="020B0604020202020204" pitchFamily="34" charset="0"/>
                <a:cs typeface="Arial" panose="020B0604020202020204" pitchFamily="34" charset="0"/>
              </a:rPr>
              <a:t>Expense</a:t>
            </a:r>
            <a:r>
              <a:rPr lang="en-US" sz="1000" b="1" baseline="0">
                <a:solidFill>
                  <a:schemeClr val="tx1"/>
                </a:solidFill>
                <a:latin typeface="Arial" panose="020B0604020202020204" pitchFamily="34" charset="0"/>
                <a:cs typeface="Arial" panose="020B0604020202020204" pitchFamily="34" charset="0"/>
              </a:rPr>
              <a:t> vs Income</a:t>
            </a:r>
          </a:p>
          <a:p>
            <a:pPr>
              <a:defRPr sz="1000" b="1">
                <a:solidFill>
                  <a:schemeClr val="tx1"/>
                </a:solidFill>
                <a:latin typeface="Arial" panose="020B0604020202020204" pitchFamily="34" charset="0"/>
                <a:cs typeface="Arial" panose="020B0604020202020204" pitchFamily="34" charset="0"/>
              </a:defRPr>
            </a:pPr>
            <a:endParaRPr lang="en-US" sz="1000" b="1">
              <a:solidFill>
                <a:schemeClr val="tx1"/>
              </a:solidFill>
              <a:latin typeface="Arial" panose="020B0604020202020204" pitchFamily="34" charset="0"/>
              <a:cs typeface="Arial" panose="020B0604020202020204" pitchFamily="34" charset="0"/>
            </a:endParaRPr>
          </a:p>
        </c:rich>
      </c:tx>
      <c:layout>
        <c:manualLayout>
          <c:xMode val="edge"/>
          <c:yMode val="edge"/>
          <c:x val="0.32165924213601743"/>
          <c:y val="3.544198423654852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dLbl>
          <c:idx val="0"/>
          <c:layout>
            <c:manualLayout>
              <c:x val="-7.729468599033823E-2"/>
              <c:y val="-0.120200354957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solidFill>
              <a:schemeClr val="lt1"/>
            </a:solidFill>
          </a:ln>
          <a:effectLst/>
        </c:spPr>
        <c:dLbl>
          <c:idx val="0"/>
          <c:layout>
            <c:manualLayout>
              <c:x val="0.12238325281803548"/>
              <c:y val="0.13355594995262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7.729468599033823E-2"/>
              <c:y val="-0.120200354957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dLbl>
          <c:idx val="0"/>
          <c:layout>
            <c:manualLayout>
              <c:x val="0.12238325281803548"/>
              <c:y val="0.13355594995262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noFill/>
          </a:ln>
          <a:effectLst/>
        </c:spPr>
        <c:dLbl>
          <c:idx val="0"/>
          <c:layout>
            <c:manualLayout>
              <c:x val="0"/>
              <c:y val="5.2173913043478258E-2"/>
            </c:manualLayout>
          </c:layout>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noFill/>
          </a:ln>
          <a:effectLst/>
        </c:spPr>
        <c:dLbl>
          <c:idx val="0"/>
          <c:layout>
            <c:manualLayout>
              <c:x val="7.4374011790521869E-3"/>
              <c:y val="-5.1951614743809195E-2"/>
            </c:manualLayout>
          </c:layout>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95224519643482"/>
          <c:y val="0.15809926744231598"/>
          <c:w val="0.47147506561679792"/>
          <c:h val="0.89553923078051001"/>
        </c:manualLayout>
      </c:layout>
      <c:doughnutChart>
        <c:varyColors val="1"/>
        <c:ser>
          <c:idx val="0"/>
          <c:order val="0"/>
          <c:tx>
            <c:strRef>
              <c:f>'Expenses vs Income'!$C$3</c:f>
              <c:strCache>
                <c:ptCount val="1"/>
                <c:pt idx="0">
                  <c:v>Total</c:v>
                </c:pt>
              </c:strCache>
            </c:strRef>
          </c:tx>
          <c:spPr>
            <a:solidFill>
              <a:schemeClr val="accent6">
                <a:lumMod val="50000"/>
              </a:schemeClr>
            </a:solidFill>
            <a:ln>
              <a:noFill/>
            </a:ln>
          </c:spPr>
          <c:dPt>
            <c:idx val="0"/>
            <c:bubble3D val="0"/>
            <c:spPr>
              <a:solidFill>
                <a:srgbClr val="002060"/>
              </a:solidFill>
              <a:ln w="19050">
                <a:noFill/>
              </a:ln>
              <a:effectLst/>
            </c:spPr>
            <c:extLst>
              <c:ext xmlns:c16="http://schemas.microsoft.com/office/drawing/2014/chart" uri="{C3380CC4-5D6E-409C-BE32-E72D297353CC}">
                <c16:uniqueId val="{00000001-5C1C-451F-96B3-57E59AE34E06}"/>
              </c:ext>
            </c:extLst>
          </c:dPt>
          <c:dPt>
            <c:idx val="1"/>
            <c:bubble3D val="0"/>
            <c:spPr>
              <a:solidFill>
                <a:srgbClr val="C00000"/>
              </a:solidFill>
              <a:ln w="19050">
                <a:noFill/>
              </a:ln>
              <a:effectLst/>
            </c:spPr>
            <c:extLst>
              <c:ext xmlns:c16="http://schemas.microsoft.com/office/drawing/2014/chart" uri="{C3380CC4-5D6E-409C-BE32-E72D297353CC}">
                <c16:uniqueId val="{00000003-5C1C-451F-96B3-57E59AE34E06}"/>
              </c:ext>
            </c:extLst>
          </c:dPt>
          <c:dLbls>
            <c:dLbl>
              <c:idx val="0"/>
              <c:layout>
                <c:manualLayout>
                  <c:x val="0"/>
                  <c:y val="5.21739130434782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1C-451F-96B3-57E59AE34E06}"/>
                </c:ext>
              </c:extLst>
            </c:dLbl>
            <c:dLbl>
              <c:idx val="1"/>
              <c:layout>
                <c:manualLayout>
                  <c:x val="7.4374011790521869E-3"/>
                  <c:y val="-5.19516147438091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1C-451F-96B3-57E59AE34E06}"/>
                </c:ext>
              </c:extLst>
            </c:dLbl>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'Expenses vs Income'!$B$4:$B$5</c:f>
              <c:strCache>
                <c:ptCount val="2"/>
                <c:pt idx="0">
                  <c:v>Expenses</c:v>
                </c:pt>
                <c:pt idx="1">
                  <c:v>Income</c:v>
                </c:pt>
              </c:strCache>
            </c:strRef>
          </c:cat>
          <c:val>
            <c:numRef>
              <c:f>'Expenses vs Income'!$C$4:$C$5</c:f>
              <c:numCache>
                <c:formatCode>[$₦-470]#,##0</c:formatCode>
                <c:ptCount val="2"/>
                <c:pt idx="0">
                  <c:v>862986</c:v>
                </c:pt>
                <c:pt idx="1">
                  <c:v>1445900</c:v>
                </c:pt>
              </c:numCache>
            </c:numRef>
          </c:val>
          <c:extLst>
            <c:ext xmlns:c16="http://schemas.microsoft.com/office/drawing/2014/chart" uri="{C3380CC4-5D6E-409C-BE32-E72D297353CC}">
              <c16:uniqueId val="{00000006-F15B-4034-BFF4-A74E81F6F1F1}"/>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Entry>
      <c:layout>
        <c:manualLayout>
          <c:xMode val="edge"/>
          <c:yMode val="edge"/>
          <c:x val="0.70354852331155771"/>
          <c:y val="0.58931714541268942"/>
          <c:w val="0.24365012918380896"/>
          <c:h val="0.325489816566225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66675</xdr:rowOff>
    </xdr:from>
    <xdr:to>
      <xdr:col>12</xdr:col>
      <xdr:colOff>19050</xdr:colOff>
      <xdr:row>15</xdr:row>
      <xdr:rowOff>28575</xdr:rowOff>
    </xdr:to>
    <xdr:graphicFrame macro="">
      <xdr:nvGraphicFramePr>
        <xdr:cNvPr id="2" name="Chart 1">
          <a:extLst>
            <a:ext uri="{FF2B5EF4-FFF2-40B4-BE49-F238E27FC236}">
              <a16:creationId xmlns:a16="http://schemas.microsoft.com/office/drawing/2014/main" id="{66D2A3FA-3A5F-F06F-E764-4FA35903E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400049</xdr:colOff>
      <xdr:row>3</xdr:row>
      <xdr:rowOff>0</xdr:rowOff>
    </xdr:from>
    <xdr:to>
      <xdr:col>10</xdr:col>
      <xdr:colOff>152400</xdr:colOff>
      <xdr:row>15</xdr:row>
      <xdr:rowOff>171449</xdr:rowOff>
    </xdr:to>
    <xdr:graphicFrame macro="">
      <xdr:nvGraphicFramePr>
        <xdr:cNvPr id="2" name="Chart 1">
          <a:extLst>
            <a:ext uri="{FF2B5EF4-FFF2-40B4-BE49-F238E27FC236}">
              <a16:creationId xmlns:a16="http://schemas.microsoft.com/office/drawing/2014/main" id="{F5459220-3D3F-2835-0392-43BEA192F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xdr:colOff>
      <xdr:row>17</xdr:row>
      <xdr:rowOff>161926</xdr:rowOff>
    </xdr:from>
    <xdr:to>
      <xdr:col>9</xdr:col>
      <xdr:colOff>28575</xdr:colOff>
      <xdr:row>26</xdr:row>
      <xdr:rowOff>123826</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F8AE7815-DD9A-1F21-5A7C-EEA19906E2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105400" y="3400426"/>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104775</xdr:colOff>
      <xdr:row>1</xdr:row>
      <xdr:rowOff>9525</xdr:rowOff>
    </xdr:from>
    <xdr:to>
      <xdr:col>10</xdr:col>
      <xdr:colOff>95249</xdr:colOff>
      <xdr:row>15</xdr:row>
      <xdr:rowOff>76200</xdr:rowOff>
    </xdr:to>
    <xdr:graphicFrame macro="">
      <xdr:nvGraphicFramePr>
        <xdr:cNvPr id="2" name="Chart 1">
          <a:extLst>
            <a:ext uri="{FF2B5EF4-FFF2-40B4-BE49-F238E27FC236}">
              <a16:creationId xmlns:a16="http://schemas.microsoft.com/office/drawing/2014/main" id="{9AA0BFE7-DEA2-72DA-AEC7-01E1FEBC1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19050</xdr:colOff>
      <xdr:row>17</xdr:row>
      <xdr:rowOff>142876</xdr:rowOff>
    </xdr:from>
    <xdr:to>
      <xdr:col>8</xdr:col>
      <xdr:colOff>19050</xdr:colOff>
      <xdr:row>22</xdr:row>
      <xdr:rowOff>28576</xdr:rowOff>
    </xdr:to>
    <mc:AlternateContent xmlns:mc="http://schemas.openxmlformats.org/markup-compatibility/2006" xmlns:a14="http://schemas.microsoft.com/office/drawing/2010/main">
      <mc:Choice Requires="a14">
        <xdr:graphicFrame macro="">
          <xdr:nvGraphicFramePr>
            <xdr:cNvPr id="4" name="Payment Method">
              <a:extLst>
                <a:ext uri="{FF2B5EF4-FFF2-40B4-BE49-F238E27FC236}">
                  <a16:creationId xmlns:a16="http://schemas.microsoft.com/office/drawing/2014/main" id="{3B4528DC-B241-DBE9-B51C-25E25A2683DE}"/>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4343400" y="3381376"/>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66674</xdr:colOff>
      <xdr:row>2</xdr:row>
      <xdr:rowOff>85725</xdr:rowOff>
    </xdr:from>
    <xdr:to>
      <xdr:col>13</xdr:col>
      <xdr:colOff>571499</xdr:colOff>
      <xdr:row>16</xdr:row>
      <xdr:rowOff>33337</xdr:rowOff>
    </xdr:to>
    <xdr:graphicFrame macro="">
      <xdr:nvGraphicFramePr>
        <xdr:cNvPr id="3" name="Chart 2">
          <a:extLst>
            <a:ext uri="{FF2B5EF4-FFF2-40B4-BE49-F238E27FC236}">
              <a16:creationId xmlns:a16="http://schemas.microsoft.com/office/drawing/2014/main" id="{E1F7355C-E286-C714-3778-A766A846A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514350</xdr:colOff>
      <xdr:row>6</xdr:row>
      <xdr:rowOff>171450</xdr:rowOff>
    </xdr:from>
    <xdr:to>
      <xdr:col>6</xdr:col>
      <xdr:colOff>457200</xdr:colOff>
      <xdr:row>13</xdr:row>
      <xdr:rowOff>28575</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1B5E8287-9F55-5114-7C9C-9D6823FB653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3124200" y="1314450"/>
              <a:ext cx="17716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400050</xdr:colOff>
      <xdr:row>0</xdr:row>
      <xdr:rowOff>123824</xdr:rowOff>
    </xdr:from>
    <xdr:to>
      <xdr:col>13</xdr:col>
      <xdr:colOff>228600</xdr:colOff>
      <xdr:row>22</xdr:row>
      <xdr:rowOff>171449</xdr:rowOff>
    </xdr:to>
    <xdr:sp macro="" textlink="">
      <xdr:nvSpPr>
        <xdr:cNvPr id="17" name="Rectangle: Rounded Corners 16">
          <a:extLst>
            <a:ext uri="{FF2B5EF4-FFF2-40B4-BE49-F238E27FC236}">
              <a16:creationId xmlns:a16="http://schemas.microsoft.com/office/drawing/2014/main" id="{621D2474-83A3-7BF4-F885-49C501DC187F}"/>
            </a:ext>
          </a:extLst>
        </xdr:cNvPr>
        <xdr:cNvSpPr/>
      </xdr:nvSpPr>
      <xdr:spPr>
        <a:xfrm>
          <a:off x="1009650" y="123824"/>
          <a:ext cx="7200900" cy="4238625"/>
        </a:xfrm>
        <a:prstGeom prst="roundRect">
          <a:avLst>
            <a:gd name="adj" fmla="val 4271"/>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409575</xdr:colOff>
      <xdr:row>0</xdr:row>
      <xdr:rowOff>152401</xdr:rowOff>
    </xdr:from>
    <xdr:to>
      <xdr:col>13</xdr:col>
      <xdr:colOff>200025</xdr:colOff>
      <xdr:row>2</xdr:row>
      <xdr:rowOff>95251</xdr:rowOff>
    </xdr:to>
    <xdr:sp macro="" textlink="">
      <xdr:nvSpPr>
        <xdr:cNvPr id="2" name="Rectangle: Rounded Corners 1">
          <a:extLst>
            <a:ext uri="{FF2B5EF4-FFF2-40B4-BE49-F238E27FC236}">
              <a16:creationId xmlns:a16="http://schemas.microsoft.com/office/drawing/2014/main" id="{72FEC79C-9ED2-921D-E60B-3F73963F4A57}"/>
            </a:ext>
          </a:extLst>
        </xdr:cNvPr>
        <xdr:cNvSpPr/>
      </xdr:nvSpPr>
      <xdr:spPr>
        <a:xfrm>
          <a:off x="1019175" y="152401"/>
          <a:ext cx="7162800" cy="323850"/>
        </a:xfrm>
        <a:prstGeom prst="roundRect">
          <a:avLst>
            <a:gd name="adj" fmla="val 49020"/>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Georgia" panose="02040502050405020303" pitchFamily="18" charset="0"/>
            </a:rPr>
            <a:t>MERIT'S Q4 2022 DASHBOARD</a:t>
          </a:r>
        </a:p>
        <a:p>
          <a:pPr algn="l"/>
          <a:r>
            <a:rPr lang="en-US" sz="1100"/>
            <a:t>M</a:t>
          </a:r>
        </a:p>
      </xdr:txBody>
    </xdr:sp>
    <xdr:clientData/>
  </xdr:twoCellAnchor>
  <xdr:twoCellAnchor>
    <xdr:from>
      <xdr:col>1</xdr:col>
      <xdr:colOff>409575</xdr:colOff>
      <xdr:row>2</xdr:row>
      <xdr:rowOff>76200</xdr:rowOff>
    </xdr:from>
    <xdr:to>
      <xdr:col>5</xdr:col>
      <xdr:colOff>333374</xdr:colOff>
      <xdr:row>11</xdr:row>
      <xdr:rowOff>19050</xdr:rowOff>
    </xdr:to>
    <xdr:graphicFrame macro="">
      <xdr:nvGraphicFramePr>
        <xdr:cNvPr id="3" name="Chart 2">
          <a:extLst>
            <a:ext uri="{FF2B5EF4-FFF2-40B4-BE49-F238E27FC236}">
              <a16:creationId xmlns:a16="http://schemas.microsoft.com/office/drawing/2014/main" id="{631483EF-8729-421D-9E2F-A209DF4AF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2</xdr:row>
      <xdr:rowOff>85726</xdr:rowOff>
    </xdr:from>
    <xdr:to>
      <xdr:col>10</xdr:col>
      <xdr:colOff>266700</xdr:colOff>
      <xdr:row>11</xdr:row>
      <xdr:rowOff>19050</xdr:rowOff>
    </xdr:to>
    <xdr:graphicFrame macro="">
      <xdr:nvGraphicFramePr>
        <xdr:cNvPr id="4" name="Chart 3">
          <a:extLst>
            <a:ext uri="{FF2B5EF4-FFF2-40B4-BE49-F238E27FC236}">
              <a16:creationId xmlns:a16="http://schemas.microsoft.com/office/drawing/2014/main" id="{AB6B5D59-BCA7-4545-B1E2-4B04DE0CD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400051</xdr:colOff>
      <xdr:row>11</xdr:row>
      <xdr:rowOff>38100</xdr:rowOff>
    </xdr:from>
    <xdr:to>
      <xdr:col>5</xdr:col>
      <xdr:colOff>333375</xdr:colOff>
      <xdr:row>22</xdr:row>
      <xdr:rowOff>142875</xdr:rowOff>
    </xdr:to>
    <xdr:graphicFrame macro="">
      <xdr:nvGraphicFramePr>
        <xdr:cNvPr id="5" name="Chart 4">
          <a:extLst>
            <a:ext uri="{FF2B5EF4-FFF2-40B4-BE49-F238E27FC236}">
              <a16:creationId xmlns:a16="http://schemas.microsoft.com/office/drawing/2014/main" id="{91C82EE8-9370-490F-9DE5-4AB115A81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352424</xdr:colOff>
      <xdr:row>11</xdr:row>
      <xdr:rowOff>47625</xdr:rowOff>
    </xdr:from>
    <xdr:to>
      <xdr:col>10</xdr:col>
      <xdr:colOff>257175</xdr:colOff>
      <xdr:row>22</xdr:row>
      <xdr:rowOff>142875</xdr:rowOff>
    </xdr:to>
    <xdr:graphicFrame macro="">
      <xdr:nvGraphicFramePr>
        <xdr:cNvPr id="6" name="Chart 5">
          <a:extLst>
            <a:ext uri="{FF2B5EF4-FFF2-40B4-BE49-F238E27FC236}">
              <a16:creationId xmlns:a16="http://schemas.microsoft.com/office/drawing/2014/main" id="{19CD0F99-E8A8-4C12-8403-3E9DAD22D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285750</xdr:colOff>
      <xdr:row>12</xdr:row>
      <xdr:rowOff>76201</xdr:rowOff>
    </xdr:from>
    <xdr:to>
      <xdr:col>13</xdr:col>
      <xdr:colOff>200025</xdr:colOff>
      <xdr:row>18</xdr:row>
      <xdr:rowOff>47625</xdr:rowOff>
    </xdr:to>
    <mc:AlternateContent xmlns:mc="http://schemas.openxmlformats.org/markup-compatibility/2006" xmlns:a14="http://schemas.microsoft.com/office/drawing/2010/main">
      <mc:Choice Requires="a14">
        <xdr:graphicFrame macro="">
          <xdr:nvGraphicFramePr>
            <xdr:cNvPr id="7" name="Months (Date) 1">
              <a:extLst>
                <a:ext uri="{FF2B5EF4-FFF2-40B4-BE49-F238E27FC236}">
                  <a16:creationId xmlns:a16="http://schemas.microsoft.com/office/drawing/2014/main" id="{482E2DBE-F621-4759-A738-1BCFFA4FA0A4}"/>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6438900" y="2362201"/>
              <a:ext cx="1743075" cy="111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25305</xdr:colOff>
      <xdr:row>16</xdr:row>
      <xdr:rowOff>149177</xdr:rowOff>
    </xdr:from>
    <xdr:to>
      <xdr:col>8</xdr:col>
      <xdr:colOff>188167</xdr:colOff>
      <xdr:row>18</xdr:row>
      <xdr:rowOff>15562</xdr:rowOff>
    </xdr:to>
    <xdr:sp macro="" textlink="'Expenses vs Income'!$D$5">
      <xdr:nvSpPr>
        <xdr:cNvPr id="9" name="Rectangle 8">
          <a:extLst>
            <a:ext uri="{FF2B5EF4-FFF2-40B4-BE49-F238E27FC236}">
              <a16:creationId xmlns:a16="http://schemas.microsoft.com/office/drawing/2014/main" id="{6CA449DE-4296-FC0E-0FAE-FCD9DC04F338}"/>
            </a:ext>
          </a:extLst>
        </xdr:cNvPr>
        <xdr:cNvSpPr/>
      </xdr:nvSpPr>
      <xdr:spPr>
        <a:xfrm>
          <a:off x="4349655" y="3197177"/>
          <a:ext cx="772462" cy="2473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4219CF3-A1B3-4190-B043-3BCBA8334CD3}" type="TxLink">
            <a:rPr lang="en-US" sz="1000" b="1" i="0" u="none" strike="noStrike">
              <a:solidFill>
                <a:srgbClr val="000000"/>
              </a:solidFill>
              <a:latin typeface="Arial" panose="020B0604020202020204" pitchFamily="34" charset="0"/>
              <a:cs typeface="Arial" panose="020B0604020202020204" pitchFamily="34" charset="0"/>
            </a:rPr>
            <a:pPr algn="l"/>
            <a:t>₦582,914</a:t>
          </a:fld>
          <a:endParaRPr lang="en-US" sz="1000" b="1">
            <a:latin typeface="Arial" panose="020B0604020202020204" pitchFamily="34" charset="0"/>
            <a:cs typeface="Arial" panose="020B0604020202020204" pitchFamily="34" charset="0"/>
          </a:endParaRPr>
        </a:p>
      </xdr:txBody>
    </xdr:sp>
    <xdr:clientData/>
  </xdr:twoCellAnchor>
  <xdr:twoCellAnchor editAs="oneCell">
    <xdr:from>
      <xdr:col>10</xdr:col>
      <xdr:colOff>304800</xdr:colOff>
      <xdr:row>2</xdr:row>
      <xdr:rowOff>57150</xdr:rowOff>
    </xdr:from>
    <xdr:to>
      <xdr:col>13</xdr:col>
      <xdr:colOff>200024</xdr:colOff>
      <xdr:row>12</xdr:row>
      <xdr:rowOff>76200</xdr:rowOff>
    </xdr:to>
    <mc:AlternateContent xmlns:mc="http://schemas.openxmlformats.org/markup-compatibility/2006" xmlns:a14="http://schemas.microsoft.com/office/drawing/2010/main">
      <mc:Choice Requires="a14">
        <xdr:graphicFrame macro="">
          <xdr:nvGraphicFramePr>
            <xdr:cNvPr id="10" name="Category 1">
              <a:extLst>
                <a:ext uri="{FF2B5EF4-FFF2-40B4-BE49-F238E27FC236}">
                  <a16:creationId xmlns:a16="http://schemas.microsoft.com/office/drawing/2014/main" id="{4B882DBF-F886-4BB6-88B1-B54B8B11172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457950" y="438150"/>
              <a:ext cx="1724024"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285749</xdr:colOff>
      <xdr:row>18</xdr:row>
      <xdr:rowOff>66675</xdr:rowOff>
    </xdr:from>
    <xdr:to>
      <xdr:col>13</xdr:col>
      <xdr:colOff>200024</xdr:colOff>
      <xdr:row>22</xdr:row>
      <xdr:rowOff>152401</xdr:rowOff>
    </xdr:to>
    <mc:AlternateContent xmlns:mc="http://schemas.openxmlformats.org/markup-compatibility/2006" xmlns:a14="http://schemas.microsoft.com/office/drawing/2010/main">
      <mc:Choice Requires="a14">
        <xdr:graphicFrame macro="">
          <xdr:nvGraphicFramePr>
            <xdr:cNvPr id="11" name="Payment Method 1">
              <a:extLst>
                <a:ext uri="{FF2B5EF4-FFF2-40B4-BE49-F238E27FC236}">
                  <a16:creationId xmlns:a16="http://schemas.microsoft.com/office/drawing/2014/main" id="{BB3F685A-80C3-4517-AB87-7590BCF4A934}"/>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6438899" y="3495675"/>
              <a:ext cx="1743075"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6</xdr:row>
      <xdr:rowOff>152400</xdr:rowOff>
    </xdr:from>
    <xdr:to>
      <xdr:col>18</xdr:col>
      <xdr:colOff>476250</xdr:colOff>
      <xdr:row>9</xdr:row>
      <xdr:rowOff>0</xdr:rowOff>
    </xdr:to>
    <xdr:pic>
      <xdr:nvPicPr>
        <xdr:cNvPr id="13" name="Graphic 12" descr="Coins with solid fill">
          <a:extLst>
            <a:ext uri="{FF2B5EF4-FFF2-40B4-BE49-F238E27FC236}">
              <a16:creationId xmlns:a16="http://schemas.microsoft.com/office/drawing/2014/main" id="{91AE70E9-5C91-22B7-7B90-608D4110B57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91800" y="1295400"/>
          <a:ext cx="914400" cy="419100"/>
        </a:xfrm>
        <a:prstGeom prst="rect">
          <a:avLst/>
        </a:prstGeom>
      </xdr:spPr>
    </xdr:pic>
    <xdr:clientData/>
  </xdr:twoCellAnchor>
  <xdr:twoCellAnchor editAs="oneCell">
    <xdr:from>
      <xdr:col>11</xdr:col>
      <xdr:colOff>573986</xdr:colOff>
      <xdr:row>0</xdr:row>
      <xdr:rowOff>161926</xdr:rowOff>
    </xdr:from>
    <xdr:to>
      <xdr:col>12</xdr:col>
      <xdr:colOff>409576</xdr:colOff>
      <xdr:row>1</xdr:row>
      <xdr:rowOff>171450</xdr:rowOff>
    </xdr:to>
    <xdr:pic>
      <xdr:nvPicPr>
        <xdr:cNvPr id="15" name="Picture 14" descr="Stacks of gold coins">
          <a:extLst>
            <a:ext uri="{FF2B5EF4-FFF2-40B4-BE49-F238E27FC236}">
              <a16:creationId xmlns:a16="http://schemas.microsoft.com/office/drawing/2014/main" id="{72CB5B51-7233-4C55-BAF8-4361C9AB7CA5}"/>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7336736" y="161926"/>
          <a:ext cx="445190" cy="200024"/>
        </a:xfrm>
        <a:prstGeom prst="rect">
          <a:avLst/>
        </a:prstGeom>
        <a:solidFill>
          <a:srgbClr val="002060"/>
        </a:solidFill>
      </xdr:spPr>
    </xdr:pic>
    <xdr:clientData/>
  </xdr:twoCellAnchor>
  <xdr:twoCellAnchor>
    <xdr:from>
      <xdr:col>24</xdr:col>
      <xdr:colOff>552449</xdr:colOff>
      <xdr:row>1</xdr:row>
      <xdr:rowOff>30481</xdr:rowOff>
    </xdr:from>
    <xdr:to>
      <xdr:col>25</xdr:col>
      <xdr:colOff>19050</xdr:colOff>
      <xdr:row>1</xdr:row>
      <xdr:rowOff>76200</xdr:rowOff>
    </xdr:to>
    <xdr:sp macro="" textlink="">
      <xdr:nvSpPr>
        <xdr:cNvPr id="16" name="Rectangle: Rounded Corners 15">
          <a:extLst>
            <a:ext uri="{FF2B5EF4-FFF2-40B4-BE49-F238E27FC236}">
              <a16:creationId xmlns:a16="http://schemas.microsoft.com/office/drawing/2014/main" id="{C9B7F852-8BAC-C34E-34B6-B089E601C538}"/>
            </a:ext>
          </a:extLst>
        </xdr:cNvPr>
        <xdr:cNvSpPr/>
      </xdr:nvSpPr>
      <xdr:spPr>
        <a:xfrm flipH="1">
          <a:off x="15239999" y="220981"/>
          <a:ext cx="76201" cy="4571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161923</xdr:colOff>
      <xdr:row>1</xdr:row>
      <xdr:rowOff>57149</xdr:rowOff>
    </xdr:from>
    <xdr:to>
      <xdr:col>24</xdr:col>
      <xdr:colOff>207642</xdr:colOff>
      <xdr:row>1</xdr:row>
      <xdr:rowOff>102868</xdr:rowOff>
    </xdr:to>
    <xdr:sp macro="" textlink="">
      <xdr:nvSpPr>
        <xdr:cNvPr id="18" name="Rectangle: Rounded Corners 17">
          <a:extLst>
            <a:ext uri="{FF2B5EF4-FFF2-40B4-BE49-F238E27FC236}">
              <a16:creationId xmlns:a16="http://schemas.microsoft.com/office/drawing/2014/main" id="{F4ABD6F1-658D-D623-7B5B-6500DB1E4223}"/>
            </a:ext>
          </a:extLst>
        </xdr:cNvPr>
        <xdr:cNvSpPr/>
      </xdr:nvSpPr>
      <xdr:spPr>
        <a:xfrm flipV="1">
          <a:off x="14849473" y="247649"/>
          <a:ext cx="45719" cy="4571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wafor emmanuel" refreshedDate="45043.504460532407" createdVersion="8" refreshedVersion="8" minRefreshableVersion="3" recordCount="72" xr:uid="{D841558E-D021-4CC3-964B-30CBF0055818}">
  <cacheSource type="worksheet">
    <worksheetSource name="RawData"/>
  </cacheSource>
  <cacheFields count="9">
    <cacheField name="Date" numFmtId="14">
      <sharedItems containsSemiMixedTypes="0" containsNonDate="0" containsDate="1" containsString="0" minDate="2022-10-01T00:00:00" maxDate="2023-01-01T00:00:00" count="50">
        <d v="2022-10-01T00:00:00"/>
        <d v="2022-10-02T00:00:00"/>
        <d v="2022-10-03T00:00:00"/>
        <d v="2022-10-08T00:00:00"/>
        <d v="2022-10-09T00:00:00"/>
        <d v="2022-10-10T00:00:00"/>
        <d v="2022-10-11T00:00:00"/>
        <d v="2022-10-16T00:00:00"/>
        <d v="2022-10-19T00:00:00"/>
        <d v="2022-10-20T00:00:00"/>
        <d v="2022-10-24T00:00:00"/>
        <d v="2022-10-25T00:00:00"/>
        <d v="2022-10-26T00:00:00"/>
        <d v="2022-10-27T00:00:00"/>
        <d v="2022-10-28T00:00:00"/>
        <d v="2022-10-30T00:00:00"/>
        <d v="2022-11-01T00:00:00"/>
        <d v="2022-11-04T00:00:00"/>
        <d v="2022-11-07T00:00:00"/>
        <d v="2022-11-09T00:00:00"/>
        <d v="2022-11-10T00:00:00"/>
        <d v="2022-11-11T00:00:00"/>
        <d v="2022-11-13T00:00:00"/>
        <d v="2022-11-16T00:00:00"/>
        <d v="2022-11-17T00:00:00"/>
        <d v="2022-11-19T00:00:00"/>
        <d v="2022-11-20T00:00:00"/>
        <d v="2022-11-23T00:00:00"/>
        <d v="2022-11-24T00:00:00"/>
        <d v="2022-11-25T00:00:00"/>
        <d v="2022-11-26T00:00:00"/>
        <d v="2022-11-27T00:00:00"/>
        <d v="2022-11-28T00:00:00"/>
        <d v="2022-11-30T00:00:00"/>
        <d v="2022-12-01T00:00:00"/>
        <d v="2022-12-02T00:00:00"/>
        <d v="2022-12-10T00:00:00"/>
        <d v="2022-12-12T00:00:00"/>
        <d v="2022-12-13T00:00:00"/>
        <d v="2022-12-14T00:00:00"/>
        <d v="2022-12-15T00:00:00"/>
        <d v="2022-12-19T00:00:00"/>
        <d v="2022-12-20T00:00:00"/>
        <d v="2022-12-22T00:00:00"/>
        <d v="2022-12-25T00:00:00"/>
        <d v="2022-12-26T00:00:00"/>
        <d v="2022-12-27T00:00:00"/>
        <d v="2022-12-28T00:00:00"/>
        <d v="2022-12-29T00:00:00"/>
        <d v="2022-12-31T00:00:00"/>
      </sharedItems>
      <fieldGroup par="8"/>
    </cacheField>
    <cacheField name="Description" numFmtId="0">
      <sharedItems/>
    </cacheField>
    <cacheField name="Category" numFmtId="0">
      <sharedItems count="6">
        <s v="Income"/>
        <s v="Flexing"/>
        <s v="Food &amp; Drinks"/>
        <s v="Personal Development"/>
        <s v="Housing &amp; Utilities"/>
        <s v="Clothing"/>
      </sharedItems>
    </cacheField>
    <cacheField name="Fund Class" numFmtId="0">
      <sharedItems count="2">
        <s v="Income"/>
        <s v="Expenses"/>
      </sharedItems>
    </cacheField>
    <cacheField name="Payment Method" numFmtId="0">
      <sharedItems count="2">
        <s v="Credit Card"/>
        <s v="Cash"/>
      </sharedItems>
    </cacheField>
    <cacheField name="Amount" numFmtId="43">
      <sharedItems containsSemiMixedTypes="0" containsString="0" containsNumber="1" containsInteger="1" minValue="1940" maxValue="400000"/>
    </cacheField>
    <cacheField name="Balance" numFmtId="43">
      <sharedItems containsSemiMixedTypes="0" containsString="0" containsNumber="1" containsInteger="1" minValue="141441" maxValue="926237"/>
    </cacheField>
    <cacheField name="Days (Date)" numFmtId="0" databaseField="0">
      <fieldGroup base="0">
        <rangePr groupBy="days" startDate="2022-10-01T00:00:00" endDate="2023-01-01T00:00:00"/>
        <groupItems count="368">
          <s v="&lt;10/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Months (Date)" numFmtId="0" databaseField="0">
      <fieldGroup base="0">
        <rangePr groupBy="months" startDate="2022-10-01T00:00:00" endDate="2023-01-01T00:00:00"/>
        <groupItems count="14">
          <s v="&lt;10/1/2022"/>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949451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s v="Salary"/>
    <x v="0"/>
    <x v="0"/>
    <x v="0"/>
    <n v="400000"/>
    <n v="400000"/>
  </r>
  <r>
    <x v="0"/>
    <s v="Date night with Amiyah"/>
    <x v="1"/>
    <x v="1"/>
    <x v="0"/>
    <n v="7092"/>
    <n v="392908"/>
  </r>
  <r>
    <x v="1"/>
    <s v="Lunch at Shiro"/>
    <x v="2"/>
    <x v="1"/>
    <x v="1"/>
    <n v="5403"/>
    <n v="387505"/>
  </r>
  <r>
    <x v="2"/>
    <s v="10Alytics Training"/>
    <x v="3"/>
    <x v="1"/>
    <x v="1"/>
    <n v="60000"/>
    <n v="327505"/>
  </r>
  <r>
    <x v="3"/>
    <s v="Breakfast at KFC"/>
    <x v="2"/>
    <x v="1"/>
    <x v="0"/>
    <n v="8844"/>
    <n v="318661"/>
  </r>
  <r>
    <x v="4"/>
    <s v="Lunch at Chicken Republic"/>
    <x v="2"/>
    <x v="1"/>
    <x v="0"/>
    <n v="7752"/>
    <n v="310909"/>
  </r>
  <r>
    <x v="4"/>
    <s v="Tennis Racket"/>
    <x v="3"/>
    <x v="1"/>
    <x v="0"/>
    <n v="6621"/>
    <n v="304288"/>
  </r>
  <r>
    <x v="5"/>
    <s v="Night at club"/>
    <x v="1"/>
    <x v="1"/>
    <x v="1"/>
    <n v="5347"/>
    <n v="298941"/>
  </r>
  <r>
    <x v="6"/>
    <s v="Coffee at Starbucks"/>
    <x v="2"/>
    <x v="1"/>
    <x v="1"/>
    <n v="5366"/>
    <n v="293575"/>
  </r>
  <r>
    <x v="7"/>
    <s v="Petrol for car"/>
    <x v="4"/>
    <x v="1"/>
    <x v="0"/>
    <n v="7449"/>
    <n v="286126"/>
  </r>
  <r>
    <x v="8"/>
    <s v="Gym subscription"/>
    <x v="3"/>
    <x v="1"/>
    <x v="1"/>
    <n v="9800"/>
    <n v="276326"/>
  </r>
  <r>
    <x v="8"/>
    <s v="McDonald's brunch"/>
    <x v="2"/>
    <x v="1"/>
    <x v="1"/>
    <n v="8492"/>
    <n v="267834"/>
  </r>
  <r>
    <x v="9"/>
    <s v="Spotify subscription"/>
    <x v="1"/>
    <x v="1"/>
    <x v="0"/>
    <n v="4300"/>
    <n v="263534"/>
  </r>
  <r>
    <x v="10"/>
    <s v="Lunch at Buzz"/>
    <x v="2"/>
    <x v="1"/>
    <x v="1"/>
    <n v="8647"/>
    <n v="254887"/>
  </r>
  <r>
    <x v="10"/>
    <s v="Petrol for car"/>
    <x v="4"/>
    <x v="1"/>
    <x v="1"/>
    <n v="6714"/>
    <n v="248173"/>
  </r>
  <r>
    <x v="10"/>
    <s v="Mainland Block Party"/>
    <x v="1"/>
    <x v="1"/>
    <x v="0"/>
    <n v="5079"/>
    <n v="243094"/>
  </r>
  <r>
    <x v="11"/>
    <s v="2 shirts and 4 trousers"/>
    <x v="5"/>
    <x v="1"/>
    <x v="1"/>
    <n v="17600"/>
    <n v="225494"/>
  </r>
  <r>
    <x v="11"/>
    <s v="House Rent"/>
    <x v="4"/>
    <x v="1"/>
    <x v="1"/>
    <n v="50000"/>
    <n v="175494"/>
  </r>
  <r>
    <x v="12"/>
    <s v="Internet and Phone Subscription"/>
    <x v="4"/>
    <x v="1"/>
    <x v="0"/>
    <n v="10000"/>
    <n v="165494"/>
  </r>
  <r>
    <x v="12"/>
    <s v="Coffee at Buzz"/>
    <x v="2"/>
    <x v="1"/>
    <x v="1"/>
    <n v="8963"/>
    <n v="156531"/>
  </r>
  <r>
    <x v="13"/>
    <s v="Movie at cinema"/>
    <x v="1"/>
    <x v="1"/>
    <x v="0"/>
    <n v="6509"/>
    <n v="150022"/>
  </r>
  <r>
    <x v="14"/>
    <s v="Grocery shopping"/>
    <x v="2"/>
    <x v="1"/>
    <x v="0"/>
    <n v="6641"/>
    <n v="143381"/>
  </r>
  <r>
    <x v="15"/>
    <s v="Microsoft Office Purchase"/>
    <x v="3"/>
    <x v="1"/>
    <x v="0"/>
    <n v="1940"/>
    <n v="141441"/>
  </r>
  <r>
    <x v="16"/>
    <s v="Salary"/>
    <x v="0"/>
    <x v="0"/>
    <x v="0"/>
    <n v="400000"/>
    <n v="541441"/>
  </r>
  <r>
    <x v="17"/>
    <s v="Coffee at Starbucks"/>
    <x v="2"/>
    <x v="1"/>
    <x v="1"/>
    <n v="5950"/>
    <n v="535491"/>
  </r>
  <r>
    <x v="18"/>
    <s v="Breakfast at Chicken Republic"/>
    <x v="2"/>
    <x v="1"/>
    <x v="1"/>
    <n v="7957"/>
    <n v="527534"/>
  </r>
  <r>
    <x v="19"/>
    <s v="Grocery shopping"/>
    <x v="2"/>
    <x v="1"/>
    <x v="1"/>
    <n v="8782"/>
    <n v="518752"/>
  </r>
  <r>
    <x v="20"/>
    <s v="Deodorant and Perfume purchase"/>
    <x v="4"/>
    <x v="1"/>
    <x v="1"/>
    <n v="9642"/>
    <n v="509110"/>
  </r>
  <r>
    <x v="21"/>
    <s v="Grocery shopping"/>
    <x v="2"/>
    <x v="1"/>
    <x v="1"/>
    <n v="12109"/>
    <n v="497001"/>
  </r>
  <r>
    <x v="22"/>
    <s v="Birthday party"/>
    <x v="1"/>
    <x v="1"/>
    <x v="0"/>
    <n v="7149"/>
    <n v="489852"/>
  </r>
  <r>
    <x v="22"/>
    <s v="Petrol for car"/>
    <x v="4"/>
    <x v="1"/>
    <x v="0"/>
    <n v="6392"/>
    <n v="483460"/>
  </r>
  <r>
    <x v="23"/>
    <s v="Petrol for car"/>
    <x v="4"/>
    <x v="1"/>
    <x v="1"/>
    <n v="5014"/>
    <n v="478446"/>
  </r>
  <r>
    <x v="24"/>
    <s v="Grocery shopping"/>
    <x v="2"/>
    <x v="1"/>
    <x v="0"/>
    <n v="8691"/>
    <n v="469755"/>
  </r>
  <r>
    <x v="24"/>
    <s v="Udemy course"/>
    <x v="3"/>
    <x v="1"/>
    <x v="1"/>
    <n v="6026"/>
    <n v="463729"/>
  </r>
  <r>
    <x v="25"/>
    <s v="Gym subscription"/>
    <x v="3"/>
    <x v="1"/>
    <x v="0"/>
    <n v="9800"/>
    <n v="453929"/>
  </r>
  <r>
    <x v="26"/>
    <s v="Grocery shopping"/>
    <x v="2"/>
    <x v="1"/>
    <x v="1"/>
    <n v="10854"/>
    <n v="443075"/>
  </r>
  <r>
    <x v="26"/>
    <s v="Coffee at Starbucks"/>
    <x v="2"/>
    <x v="1"/>
    <x v="0"/>
    <n v="12734"/>
    <n v="430341"/>
  </r>
  <r>
    <x v="26"/>
    <s v="Grocery shopping"/>
    <x v="2"/>
    <x v="1"/>
    <x v="0"/>
    <n v="10900"/>
    <n v="419441"/>
  </r>
  <r>
    <x v="27"/>
    <s v="Coffee at Starbucks"/>
    <x v="2"/>
    <x v="1"/>
    <x v="0"/>
    <n v="8713"/>
    <n v="410728"/>
  </r>
  <r>
    <x v="28"/>
    <s v="Spotify subscription"/>
    <x v="1"/>
    <x v="1"/>
    <x v="0"/>
    <n v="4300"/>
    <n v="406428"/>
  </r>
  <r>
    <x v="29"/>
    <s v="House Rent"/>
    <x v="4"/>
    <x v="1"/>
    <x v="0"/>
    <n v="50000"/>
    <n v="356428"/>
  </r>
  <r>
    <x v="30"/>
    <s v="Internet and Phone Subscription"/>
    <x v="4"/>
    <x v="1"/>
    <x v="1"/>
    <n v="10000"/>
    <n v="346428"/>
  </r>
  <r>
    <x v="31"/>
    <s v="Sneakers purchase"/>
    <x v="5"/>
    <x v="1"/>
    <x v="1"/>
    <n v="14300"/>
    <n v="332128"/>
  </r>
  <r>
    <x v="31"/>
    <s v="Business School Training"/>
    <x v="3"/>
    <x v="1"/>
    <x v="0"/>
    <n v="11845"/>
    <n v="320283"/>
  </r>
  <r>
    <x v="32"/>
    <s v="Breakfast at KFC"/>
    <x v="2"/>
    <x v="1"/>
    <x v="1"/>
    <n v="8349"/>
    <n v="311934"/>
  </r>
  <r>
    <x v="33"/>
    <s v="New books purchase"/>
    <x v="3"/>
    <x v="1"/>
    <x v="0"/>
    <n v="18000"/>
    <n v="293934"/>
  </r>
  <r>
    <x v="33"/>
    <s v="Shawarma at Yaba - Lunch"/>
    <x v="2"/>
    <x v="1"/>
    <x v="0"/>
    <n v="11657"/>
    <n v="282277"/>
  </r>
  <r>
    <x v="33"/>
    <s v="Microsoft Office Purchase"/>
    <x v="3"/>
    <x v="1"/>
    <x v="1"/>
    <n v="1940"/>
    <n v="280337"/>
  </r>
  <r>
    <x v="34"/>
    <s v="Salary"/>
    <x v="0"/>
    <x v="0"/>
    <x v="0"/>
    <n v="400000"/>
    <n v="680337"/>
  </r>
  <r>
    <x v="34"/>
    <s v="Christmas bonus"/>
    <x v="0"/>
    <x v="0"/>
    <x v="0"/>
    <n v="150000"/>
    <n v="830337"/>
  </r>
  <r>
    <x v="35"/>
    <s v="Interest from Investment"/>
    <x v="0"/>
    <x v="0"/>
    <x v="0"/>
    <n v="95900"/>
    <n v="926237"/>
  </r>
  <r>
    <x v="36"/>
    <s v="Davido's concert"/>
    <x v="1"/>
    <x v="1"/>
    <x v="1"/>
    <n v="10000"/>
    <n v="916237"/>
  </r>
  <r>
    <x v="37"/>
    <s v="Games Night contribution"/>
    <x v="1"/>
    <x v="1"/>
    <x v="0"/>
    <n v="5500"/>
    <n v="910737"/>
  </r>
  <r>
    <x v="37"/>
    <s v="Boat cruise"/>
    <x v="1"/>
    <x v="1"/>
    <x v="0"/>
    <n v="15000"/>
    <n v="895737"/>
  </r>
  <r>
    <x v="38"/>
    <s v="Christmas house decoration"/>
    <x v="4"/>
    <x v="1"/>
    <x v="0"/>
    <n v="32300"/>
    <n v="863437"/>
  </r>
  <r>
    <x v="39"/>
    <s v="Apple watch purchase"/>
    <x v="1"/>
    <x v="1"/>
    <x v="1"/>
    <n v="35900"/>
    <n v="827537"/>
  </r>
  <r>
    <x v="39"/>
    <s v="2 shirts and 4 trousers"/>
    <x v="5"/>
    <x v="1"/>
    <x v="0"/>
    <n v="38000"/>
    <n v="789537"/>
  </r>
  <r>
    <x v="40"/>
    <s v="Grocery shopping"/>
    <x v="2"/>
    <x v="1"/>
    <x v="1"/>
    <n v="6878"/>
    <n v="782659"/>
  </r>
  <r>
    <x v="41"/>
    <s v="Grocery shopping"/>
    <x v="2"/>
    <x v="1"/>
    <x v="1"/>
    <n v="5446"/>
    <n v="777213"/>
  </r>
  <r>
    <x v="41"/>
    <s v="Gym subscription"/>
    <x v="3"/>
    <x v="1"/>
    <x v="0"/>
    <n v="9800"/>
    <n v="767413"/>
  </r>
  <r>
    <x v="42"/>
    <s v="Grocery shopping"/>
    <x v="2"/>
    <x v="1"/>
    <x v="1"/>
    <n v="7616"/>
    <n v="759797"/>
  </r>
  <r>
    <x v="42"/>
    <s v="Spotify subscription"/>
    <x v="1"/>
    <x v="1"/>
    <x v="1"/>
    <n v="4300"/>
    <n v="755497"/>
  </r>
  <r>
    <x v="43"/>
    <s v="Dinner at Eko Hotel"/>
    <x v="1"/>
    <x v="1"/>
    <x v="1"/>
    <n v="5718"/>
    <n v="749779"/>
  </r>
  <r>
    <x v="44"/>
    <s v="House Rent"/>
    <x v="4"/>
    <x v="1"/>
    <x v="0"/>
    <n v="50000"/>
    <n v="699779"/>
  </r>
  <r>
    <x v="45"/>
    <s v="Internet and Phone Subscription"/>
    <x v="4"/>
    <x v="1"/>
    <x v="1"/>
    <n v="10000"/>
    <n v="689779"/>
  </r>
  <r>
    <x v="45"/>
    <s v="Lunch at Kapadoccia"/>
    <x v="2"/>
    <x v="1"/>
    <x v="0"/>
    <n v="6383"/>
    <n v="683396"/>
  </r>
  <r>
    <x v="46"/>
    <s v="Petrol for car"/>
    <x v="4"/>
    <x v="1"/>
    <x v="0"/>
    <n v="11670"/>
    <n v="671726"/>
  </r>
  <r>
    <x v="46"/>
    <s v="Coffee at Starbucks"/>
    <x v="2"/>
    <x v="1"/>
    <x v="0"/>
    <n v="8108"/>
    <n v="663618"/>
  </r>
  <r>
    <x v="47"/>
    <s v="Coffee at Starbucks"/>
    <x v="2"/>
    <x v="1"/>
    <x v="0"/>
    <n v="6675"/>
    <n v="656943"/>
  </r>
  <r>
    <x v="47"/>
    <s v="Night at club"/>
    <x v="1"/>
    <x v="1"/>
    <x v="0"/>
    <n v="65900"/>
    <n v="591043"/>
  </r>
  <r>
    <x v="48"/>
    <s v="Laptop Repair"/>
    <x v="4"/>
    <x v="1"/>
    <x v="1"/>
    <n v="6189"/>
    <n v="584854"/>
  </r>
  <r>
    <x v="49"/>
    <s v="Microsoft Office Purchase"/>
    <x v="3"/>
    <x v="1"/>
    <x v="0"/>
    <n v="1940"/>
    <n v="5829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8AF038-BE9B-4689-AEF6-CBB4695D3935}" name="Expenses by Month"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Month">
  <location ref="B4:C7" firstHeaderRow="1" firstDataRow="1" firstDataCol="1" rowPageCount="1" colPageCount="1"/>
  <pivotFields count="9">
    <pivotField axis="axisRow"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7">
        <item x="5"/>
        <item x="1"/>
        <item x="2"/>
        <item x="4"/>
        <item x="0"/>
        <item x="3"/>
        <item t="default"/>
      </items>
    </pivotField>
    <pivotField axis="axisPage" showAll="0">
      <items count="3">
        <item x="1"/>
        <item x="0"/>
        <item t="default"/>
      </items>
    </pivotField>
    <pivotField showAll="0">
      <items count="3">
        <item x="1"/>
        <item x="0"/>
        <item t="default"/>
      </items>
    </pivotField>
    <pivotField dataField="1" numFmtId="43" showAll="0"/>
    <pivotField numFmtId="43"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0"/>
  </rowFields>
  <rowItems count="3">
    <i>
      <x v="10"/>
    </i>
    <i>
      <x v="11"/>
    </i>
    <i>
      <x v="12"/>
    </i>
  </rowItems>
  <colItems count="1">
    <i/>
  </colItems>
  <pageFields count="1">
    <pageField fld="3" item="0" hier="-1"/>
  </pageFields>
  <dataFields count="1">
    <dataField name="Sum of Amount" fld="5" baseField="0" baseItem="0" numFmtId="164"/>
  </dataFields>
  <formats count="6">
    <format dxfId="35">
      <pivotArea type="all" dataOnly="0" outline="0" fieldPosition="0"/>
    </format>
    <format dxfId="34">
      <pivotArea outline="0" collapsedLevelsAreSubtotals="1" fieldPosition="0"/>
    </format>
    <format dxfId="33">
      <pivotArea field="8" type="button" dataOnly="0" labelOnly="1" outline="0" axis="axisRow" fieldPosition="0"/>
    </format>
    <format dxfId="32">
      <pivotArea dataOnly="0" labelOnly="1" fieldPosition="0">
        <references count="1">
          <reference field="8" count="0"/>
        </references>
      </pivotArea>
    </format>
    <format dxfId="31">
      <pivotArea dataOnly="0" labelOnly="1" grandRow="1" outline="0" fieldPosition="0"/>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67B3CB-0964-4D9C-A55E-C1A128A6AE3C}" name="Expenses by Category"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5:C10" firstHeaderRow="1" firstDataRow="1" firstDataCol="1" rowPageCount="1" colPageCount="1"/>
  <pivotFields count="9">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Row" showAll="0" sortType="descending">
      <items count="7">
        <item x="5"/>
        <item x="1"/>
        <item x="2"/>
        <item x="4"/>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3">
        <item x="1"/>
        <item x="0"/>
        <item t="default"/>
      </items>
    </pivotField>
    <pivotField dataField="1"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v="3"/>
    </i>
    <i>
      <x v="2"/>
    </i>
    <i>
      <x v="1"/>
    </i>
    <i>
      <x v="5"/>
    </i>
    <i>
      <x/>
    </i>
  </rowItems>
  <colItems count="1">
    <i/>
  </colItems>
  <pageFields count="1">
    <pageField fld="3" item="0" hier="-1"/>
  </pageFields>
  <dataFields count="1">
    <dataField name="Sum of Amount" fld="5" baseField="0" baseItem="0" numFmtId="164"/>
  </dataFields>
  <formats count="7">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5">
            <x v="0"/>
            <x v="1"/>
            <x v="2"/>
            <x v="3"/>
            <x v="5"/>
          </reference>
        </references>
      </pivotArea>
    </format>
    <format dxfId="25">
      <pivotArea dataOnly="0" labelOnly="1" grandRow="1" outline="0" fieldPosition="0"/>
    </format>
    <format dxfId="24">
      <pivotArea dataOnly="0" labelOnly="1" outline="0" axis="axisValues" fieldPosition="0"/>
    </format>
    <format dxfId="2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288853-70A8-40BA-94DF-50EBDB94E436}" name="Count of spend on Expense Category"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Category">
  <location ref="B4:C10" firstHeaderRow="1" firstDataRow="1" firstDataCol="1" rowPageCount="1" colPageCount="1"/>
  <pivotFields count="9">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Row" showAll="0">
      <items count="7">
        <item x="5"/>
        <item x="1"/>
        <item x="2"/>
        <item x="4"/>
        <item x="0"/>
        <item x="3"/>
        <item t="default"/>
      </items>
    </pivotField>
    <pivotField axis="axisPage" multipleItemSelectionAllowed="1" showAll="0">
      <items count="3">
        <item x="1"/>
        <item x="0"/>
        <item t="default"/>
      </items>
    </pivotField>
    <pivotField showAll="0">
      <items count="3">
        <item x="1"/>
        <item x="0"/>
        <item t="default"/>
      </items>
    </pivotField>
    <pivotField dataField="1"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1"/>
    </i>
    <i>
      <x v="2"/>
    </i>
    <i>
      <x v="3"/>
    </i>
    <i>
      <x v="4"/>
    </i>
    <i>
      <x v="5"/>
    </i>
  </rowItems>
  <colItems count="1">
    <i/>
  </colItems>
  <pageFields count="1">
    <pageField fld="3" hier="-1"/>
  </pageFields>
  <dataFields count="1">
    <dataField name="Count of Amount" fld="5" subtotal="count" baseField="2" baseItem="0"/>
  </dataFields>
  <formats count="10">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5">
            <x v="0"/>
            <x v="1"/>
            <x v="2"/>
            <x v="3"/>
            <x v="5"/>
          </reference>
        </references>
      </pivotArea>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5">
            <x v="0"/>
            <x v="1"/>
            <x v="2"/>
            <x v="3"/>
            <x v="5"/>
          </reference>
        </references>
      </pivotArea>
    </format>
    <format dxfId="1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9B5347-F23C-4307-B95F-910FF942B87C}" name="Expense vs Income"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Fund Class">
  <location ref="B3:C5" firstHeaderRow="1" firstDataRow="1" firstDataCol="1"/>
  <pivotFields count="9">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7">
        <item x="5"/>
        <item x="1"/>
        <item x="2"/>
        <item x="4"/>
        <item x="0"/>
        <item x="3"/>
        <item t="default"/>
      </items>
    </pivotField>
    <pivotField axis="axisRow" showAll="0">
      <items count="3">
        <item x="1"/>
        <item x="0"/>
        <item t="default"/>
      </items>
    </pivotField>
    <pivotField showAll="0">
      <items count="3">
        <item x="1"/>
        <item x="0"/>
        <item t="default"/>
      </items>
    </pivotField>
    <pivotField dataField="1"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2">
    <i>
      <x/>
    </i>
    <i>
      <x v="1"/>
    </i>
  </rowItems>
  <colItems count="1">
    <i/>
  </colItems>
  <dataFields count="1">
    <dataField name="Sum of Amount" fld="5" baseField="0" baseItem="0" numFmtId="164"/>
  </dataFields>
  <formats count="10">
    <format dxfId="12">
      <pivotArea type="all" dataOnly="0" outline="0" fieldPosition="0"/>
    </format>
    <format dxfId="11">
      <pivotArea outline="0" collapsedLevelsAreSubtotals="1" fieldPosition="0"/>
    </format>
    <format dxfId="10">
      <pivotArea field="3" type="button" dataOnly="0" labelOnly="1" outline="0" axis="axisRow" fieldPosition="0"/>
    </format>
    <format dxfId="9">
      <pivotArea dataOnly="0" labelOnly="1" fieldPosition="0">
        <references count="1">
          <reference field="3" count="0"/>
        </references>
      </pivotArea>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3" type="button" dataOnly="0" labelOnly="1" outline="0" axis="axisRow" fieldPosition="0"/>
    </format>
    <format dxfId="4">
      <pivotArea dataOnly="0" labelOnly="1" fieldPosition="0">
        <references count="1">
          <reference field="3" count="0"/>
        </references>
      </pivotArea>
    </format>
    <format dxfId="3">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65BDE1B-C7BA-43C1-ABCD-8A4961A16350}" sourceName="Months (Date)">
  <pivotTables>
    <pivotTable tabId="5" name="Expense vs Income"/>
    <pivotTable tabId="4" name="Count of spend on Expense Category"/>
    <pivotTable tabId="3" name="Expenses by Category"/>
    <pivotTable tabId="2" name="Expenses by Month"/>
  </pivotTables>
  <data>
    <tabular pivotCacheId="949451276">
      <items count="14">
        <i x="10" s="1"/>
        <i x="11" s="1"/>
        <i x="12" s="1"/>
        <i x="1" s="1" nd="1"/>
        <i x="2" s="1" nd="1"/>
        <i x="3" s="1" nd="1"/>
        <i x="4" s="1" nd="1"/>
        <i x="5" s="1" nd="1"/>
        <i x="6" s="1" nd="1"/>
        <i x="7" s="1" nd="1"/>
        <i x="8" s="1" nd="1"/>
        <i x="9"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FC6D106-A3C2-4DE2-8E51-216E443710AB}" sourceName="Category">
  <pivotTables>
    <pivotTable tabId="3" name="Expenses by Category"/>
    <pivotTable tabId="4" name="Count of spend on Expense Category"/>
    <pivotTable tabId="2" name="Expenses by Month"/>
    <pivotTable tabId="5" name="Expense vs Income"/>
  </pivotTables>
  <data>
    <tabular pivotCacheId="949451276">
      <items count="6">
        <i x="5" s="1"/>
        <i x="1" s="1"/>
        <i x="2" s="1"/>
        <i x="4"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9210C63-98C5-477D-A99D-5A169A4CDE9D}" sourceName="Payment Method">
  <pivotTables>
    <pivotTable tabId="4" name="Count of spend on Expense Category"/>
    <pivotTable tabId="3" name="Expenses by Category"/>
    <pivotTable tabId="2" name="Expenses by Month"/>
    <pivotTable tabId="5" name="Expense vs Income"/>
  </pivotTables>
  <data>
    <tabular pivotCacheId="9494512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9B71E05-CB86-40E1-9699-677439200FD9}"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D01A7E84-2465-4B5D-AC49-B734604E2ED7}" cache="Slicer_Payment_Method" caption="Payment Metho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43EDD28-0287-4E26-A9F3-17BCA0E8B8EE}" cache="Slicer_Months__Date" caption="Months (Dat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A652F40C-1818-4C30-8A7F-A071B4C1B4BA}" cache="Slicer_Months__Date" caption="Months (Date)" style="SlicerStyleOther1" rowHeight="241300"/>
  <slicer name="Category 1" xr10:uid="{0B8898DD-1F1B-442A-8C6F-11AE6DDD21EF}" cache="Slicer_Category" caption="Category" style="SlicerStyleLight3" rowHeight="241300"/>
  <slicer name="Payment Method 1" xr10:uid="{BB18C4D8-BBD0-4F40-AC62-687CD6A83DCD}" cache="Slicer_Payment_Method" caption="Payment Metho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91C017-5F64-488B-8252-0DA5BD5CCFF9}" name="RawData" displayName="RawData" ref="B2:H74" totalsRowShown="0">
  <autoFilter ref="B2:H74" xr:uid="{AA91C017-5F64-488B-8252-0DA5BD5CCFF9}"/>
  <tableColumns count="7">
    <tableColumn id="1" xr3:uid="{959EC7B8-9F7B-439A-ACED-3029E523E9F0}" name="Date" dataDxfId="2"/>
    <tableColumn id="2" xr3:uid="{2D1E93D7-7F8E-4AFE-BCC7-C7D17C271DF9}" name="Description"/>
    <tableColumn id="3" xr3:uid="{5A4E5435-58B9-4787-913E-D960B9127B15}" name="Category"/>
    <tableColumn id="4" xr3:uid="{EBA75882-56B8-465A-9582-BD946DC0B575}" name="Fund Class"/>
    <tableColumn id="5" xr3:uid="{16DA430A-929D-4F68-A67E-0C67EB68226F}" name="Payment Method"/>
    <tableColumn id="6" xr3:uid="{E63C4E7A-CEA5-43D8-9A15-8BEAC77427AA}" name="Amount" dataDxfId="1" dataCellStyle="Comma"/>
    <tableColumn id="7" xr3:uid="{CB1EC1CD-D79A-4943-B0B3-BCCE4411FC44}" name="Balance" dataDxfId="0" dataCellStyle="Comma">
      <calculatedColumnFormula>IF(E3=$E$4,H2-G3,H2+G3)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B1D22-16A0-44C0-A793-EB63207F487B}">
  <dimension ref="B2:C7"/>
  <sheetViews>
    <sheetView workbookViewId="0">
      <selection activeCell="C10" sqref="C10"/>
    </sheetView>
  </sheetViews>
  <sheetFormatPr defaultRowHeight="15" x14ac:dyDescent="0.25"/>
  <cols>
    <col min="1" max="1" width="10" customWidth="1"/>
    <col min="2" max="2" width="10.28515625" bestFit="1" customWidth="1"/>
    <col min="3" max="3" width="14.85546875" bestFit="1" customWidth="1"/>
  </cols>
  <sheetData>
    <row r="2" spans="2:3" x14ac:dyDescent="0.25">
      <c r="B2" s="3" t="s">
        <v>54</v>
      </c>
      <c r="C2" s="4" t="s">
        <v>10</v>
      </c>
    </row>
    <row r="3" spans="2:3" x14ac:dyDescent="0.25">
      <c r="B3" s="4"/>
      <c r="C3" s="4"/>
    </row>
    <row r="4" spans="2:3" x14ac:dyDescent="0.25">
      <c r="B4" s="3" t="s">
        <v>61</v>
      </c>
      <c r="C4" s="4" t="s">
        <v>60</v>
      </c>
    </row>
    <row r="5" spans="2:3" x14ac:dyDescent="0.25">
      <c r="B5" s="5" t="s">
        <v>57</v>
      </c>
      <c r="C5" s="6">
        <v>258559</v>
      </c>
    </row>
    <row r="6" spans="2:3" x14ac:dyDescent="0.25">
      <c r="B6" s="5" t="s">
        <v>58</v>
      </c>
      <c r="C6" s="6">
        <v>261104</v>
      </c>
    </row>
    <row r="7" spans="2:3" x14ac:dyDescent="0.25">
      <c r="B7" s="5" t="s">
        <v>59</v>
      </c>
      <c r="C7" s="6">
        <v>343323</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EF2C3-2490-4991-9546-B0CA520489EB}">
  <dimension ref="B3:C10"/>
  <sheetViews>
    <sheetView workbookViewId="0">
      <selection activeCell="M20" sqref="M20"/>
    </sheetView>
  </sheetViews>
  <sheetFormatPr defaultRowHeight="15" x14ac:dyDescent="0.25"/>
  <cols>
    <col min="1" max="1" width="12.140625" customWidth="1"/>
    <col min="2" max="2" width="21.7109375" bestFit="1" customWidth="1"/>
    <col min="3" max="3" width="14.85546875" bestFit="1" customWidth="1"/>
  </cols>
  <sheetData>
    <row r="3" spans="2:3" x14ac:dyDescent="0.25">
      <c r="B3" s="3" t="s">
        <v>54</v>
      </c>
      <c r="C3" s="4" t="s">
        <v>10</v>
      </c>
    </row>
    <row r="4" spans="2:3" x14ac:dyDescent="0.25">
      <c r="B4" s="4"/>
      <c r="C4" s="4"/>
    </row>
    <row r="5" spans="2:3" x14ac:dyDescent="0.25">
      <c r="B5" s="3" t="s">
        <v>56</v>
      </c>
      <c r="C5" s="4" t="s">
        <v>60</v>
      </c>
    </row>
    <row r="6" spans="2:3" x14ac:dyDescent="0.25">
      <c r="B6" s="5" t="s">
        <v>22</v>
      </c>
      <c r="C6" s="6">
        <v>265370</v>
      </c>
    </row>
    <row r="7" spans="2:3" x14ac:dyDescent="0.25">
      <c r="B7" s="5" t="s">
        <v>12</v>
      </c>
      <c r="C7" s="6">
        <v>207910</v>
      </c>
    </row>
    <row r="8" spans="2:3" x14ac:dyDescent="0.25">
      <c r="B8" s="5" t="s">
        <v>9</v>
      </c>
      <c r="C8" s="6">
        <v>182094</v>
      </c>
    </row>
    <row r="9" spans="2:3" x14ac:dyDescent="0.25">
      <c r="B9" s="5" t="s">
        <v>15</v>
      </c>
      <c r="C9" s="6">
        <v>137712</v>
      </c>
    </row>
    <row r="10" spans="2:3" x14ac:dyDescent="0.25">
      <c r="B10" s="5" t="s">
        <v>29</v>
      </c>
      <c r="C10" s="6">
        <v>69900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B5DFA-73FC-4078-93EE-0B58007CF36E}">
  <dimension ref="B2:C10"/>
  <sheetViews>
    <sheetView workbookViewId="0">
      <selection activeCell="B4" sqref="B4"/>
    </sheetView>
  </sheetViews>
  <sheetFormatPr defaultRowHeight="15" x14ac:dyDescent="0.25"/>
  <cols>
    <col min="1" max="1" width="10.140625" customWidth="1"/>
    <col min="2" max="2" width="21.7109375" bestFit="1" customWidth="1"/>
    <col min="3" max="3" width="16.28515625" bestFit="1" customWidth="1"/>
    <col min="4" max="4" width="7.5703125" bestFit="1" customWidth="1"/>
  </cols>
  <sheetData>
    <row r="2" spans="2:3" x14ac:dyDescent="0.25">
      <c r="B2" s="3" t="s">
        <v>54</v>
      </c>
      <c r="C2" s="4" t="s">
        <v>63</v>
      </c>
    </row>
    <row r="3" spans="2:3" x14ac:dyDescent="0.25">
      <c r="B3" s="4"/>
      <c r="C3" s="4"/>
    </row>
    <row r="4" spans="2:3" x14ac:dyDescent="0.25">
      <c r="B4" s="3" t="s">
        <v>2</v>
      </c>
      <c r="C4" s="4" t="s">
        <v>62</v>
      </c>
    </row>
    <row r="5" spans="2:3" x14ac:dyDescent="0.25">
      <c r="B5" s="5" t="s">
        <v>29</v>
      </c>
      <c r="C5" s="4">
        <v>3</v>
      </c>
    </row>
    <row r="6" spans="2:3" x14ac:dyDescent="0.25">
      <c r="B6" s="5" t="s">
        <v>9</v>
      </c>
      <c r="C6" s="4">
        <v>14</v>
      </c>
    </row>
    <row r="7" spans="2:3" x14ac:dyDescent="0.25">
      <c r="B7" s="5" t="s">
        <v>12</v>
      </c>
      <c r="C7" s="4">
        <v>25</v>
      </c>
    </row>
    <row r="8" spans="2:3" x14ac:dyDescent="0.25">
      <c r="B8" s="5" t="s">
        <v>22</v>
      </c>
      <c r="C8" s="4">
        <v>14</v>
      </c>
    </row>
    <row r="9" spans="2:3" x14ac:dyDescent="0.25">
      <c r="B9" s="5" t="s">
        <v>6</v>
      </c>
      <c r="C9" s="4">
        <v>5</v>
      </c>
    </row>
    <row r="10" spans="2:3" x14ac:dyDescent="0.25">
      <c r="B10" s="5" t="s">
        <v>15</v>
      </c>
      <c r="C10" s="4">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BCB66-32CD-41B3-818A-040DA2E08C25}">
  <dimension ref="B3:D5"/>
  <sheetViews>
    <sheetView workbookViewId="0">
      <selection activeCell="C10" sqref="C10"/>
    </sheetView>
  </sheetViews>
  <sheetFormatPr defaultRowHeight="15" x14ac:dyDescent="0.25"/>
  <cols>
    <col min="1" max="1" width="11.7109375" customWidth="1"/>
    <col min="2" max="2" width="12.5703125" bestFit="1" customWidth="1"/>
    <col min="3" max="3" width="14.85546875" bestFit="1" customWidth="1"/>
  </cols>
  <sheetData>
    <row r="3" spans="2:4" x14ac:dyDescent="0.25">
      <c r="B3" s="3" t="s">
        <v>54</v>
      </c>
      <c r="C3" s="4" t="s">
        <v>60</v>
      </c>
    </row>
    <row r="4" spans="2:4" x14ac:dyDescent="0.25">
      <c r="B4" s="5" t="s">
        <v>10</v>
      </c>
      <c r="C4" s="6">
        <v>862986</v>
      </c>
    </row>
    <row r="5" spans="2:4" x14ac:dyDescent="0.25">
      <c r="B5" s="5" t="s">
        <v>6</v>
      </c>
      <c r="C5" s="6">
        <v>1445900</v>
      </c>
      <c r="D5" s="7">
        <f>IFERROR(GETPIVOTDATA("Amount",$B$3,"Fund Class","Income")-GETPIVOTDATA("Amount",$B$3,"Fund Class","Expenses"),0)</f>
        <v>582914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74"/>
  <sheetViews>
    <sheetView topLeftCell="A3" workbookViewId="0">
      <selection activeCell="D23" sqref="D23"/>
    </sheetView>
  </sheetViews>
  <sheetFormatPr defaultRowHeight="15" x14ac:dyDescent="0.25"/>
  <cols>
    <col min="2" max="2" width="10.42578125" bestFit="1" customWidth="1"/>
    <col min="3" max="3" width="29.5703125" bestFit="1" customWidth="1"/>
    <col min="4" max="4" width="21.85546875" customWidth="1"/>
    <col min="5" max="5" width="12.42578125" customWidth="1"/>
    <col min="6" max="6" width="18.5703125" customWidth="1"/>
    <col min="7" max="7" width="11.5703125" bestFit="1" customWidth="1"/>
    <col min="8" max="8" width="16.5703125" customWidth="1"/>
  </cols>
  <sheetData>
    <row r="2" spans="2:8" x14ac:dyDescent="0.25">
      <c r="B2" t="s">
        <v>0</v>
      </c>
      <c r="C2" t="s">
        <v>1</v>
      </c>
      <c r="D2" t="s">
        <v>2</v>
      </c>
      <c r="E2" t="s">
        <v>54</v>
      </c>
      <c r="F2" t="s">
        <v>3</v>
      </c>
      <c r="G2" t="s">
        <v>4</v>
      </c>
      <c r="H2" t="s">
        <v>55</v>
      </c>
    </row>
    <row r="3" spans="2:8" x14ac:dyDescent="0.25">
      <c r="B3" s="1">
        <v>44835</v>
      </c>
      <c r="C3" t="s">
        <v>5</v>
      </c>
      <c r="D3" t="s">
        <v>6</v>
      </c>
      <c r="E3" t="s">
        <v>6</v>
      </c>
      <c r="F3" t="s">
        <v>7</v>
      </c>
      <c r="G3" s="2">
        <v>400000</v>
      </c>
      <c r="H3" s="2">
        <f>G3</f>
        <v>400000</v>
      </c>
    </row>
    <row r="4" spans="2:8" x14ac:dyDescent="0.25">
      <c r="B4" s="1">
        <v>44835</v>
      </c>
      <c r="C4" t="s">
        <v>8</v>
      </c>
      <c r="D4" t="s">
        <v>9</v>
      </c>
      <c r="E4" t="s">
        <v>10</v>
      </c>
      <c r="F4" t="s">
        <v>7</v>
      </c>
      <c r="G4" s="2">
        <v>7092</v>
      </c>
      <c r="H4" s="2">
        <f>IF(E4=$E$4,H3-G4,H3+G4)</f>
        <v>392908</v>
      </c>
    </row>
    <row r="5" spans="2:8" x14ac:dyDescent="0.25">
      <c r="B5" s="1">
        <v>44836</v>
      </c>
      <c r="C5" t="s">
        <v>11</v>
      </c>
      <c r="D5" t="s">
        <v>12</v>
      </c>
      <c r="E5" t="s">
        <v>10</v>
      </c>
      <c r="F5" t="s">
        <v>13</v>
      </c>
      <c r="G5" s="2">
        <v>5403</v>
      </c>
      <c r="H5" s="2">
        <f t="shared" ref="H5:H68" si="0">IF(E5=$E$4,H4-G5,H4+G5)</f>
        <v>387505</v>
      </c>
    </row>
    <row r="6" spans="2:8" x14ac:dyDescent="0.25">
      <c r="B6" s="1">
        <v>44837</v>
      </c>
      <c r="C6" t="s">
        <v>14</v>
      </c>
      <c r="D6" t="s">
        <v>15</v>
      </c>
      <c r="E6" t="s">
        <v>10</v>
      </c>
      <c r="F6" t="s">
        <v>13</v>
      </c>
      <c r="G6" s="2">
        <v>60000</v>
      </c>
      <c r="H6" s="2">
        <f t="shared" si="0"/>
        <v>327505</v>
      </c>
    </row>
    <row r="7" spans="2:8" x14ac:dyDescent="0.25">
      <c r="B7" s="1">
        <v>44842</v>
      </c>
      <c r="C7" t="s">
        <v>16</v>
      </c>
      <c r="D7" t="s">
        <v>12</v>
      </c>
      <c r="E7" t="s">
        <v>10</v>
      </c>
      <c r="F7" t="s">
        <v>7</v>
      </c>
      <c r="G7" s="2">
        <v>8844</v>
      </c>
      <c r="H7" s="2">
        <f t="shared" si="0"/>
        <v>318661</v>
      </c>
    </row>
    <row r="8" spans="2:8" x14ac:dyDescent="0.25">
      <c r="B8" s="1">
        <v>44843</v>
      </c>
      <c r="C8" t="s">
        <v>17</v>
      </c>
      <c r="D8" t="s">
        <v>12</v>
      </c>
      <c r="E8" t="s">
        <v>10</v>
      </c>
      <c r="F8" t="s">
        <v>7</v>
      </c>
      <c r="G8" s="2">
        <v>7752</v>
      </c>
      <c r="H8" s="2">
        <f t="shared" si="0"/>
        <v>310909</v>
      </c>
    </row>
    <row r="9" spans="2:8" x14ac:dyDescent="0.25">
      <c r="B9" s="1">
        <v>44843</v>
      </c>
      <c r="C9" t="s">
        <v>18</v>
      </c>
      <c r="D9" t="s">
        <v>15</v>
      </c>
      <c r="E9" t="s">
        <v>10</v>
      </c>
      <c r="F9" t="s">
        <v>7</v>
      </c>
      <c r="G9" s="2">
        <v>6621</v>
      </c>
      <c r="H9" s="2">
        <f t="shared" si="0"/>
        <v>304288</v>
      </c>
    </row>
    <row r="10" spans="2:8" x14ac:dyDescent="0.25">
      <c r="B10" s="1">
        <v>44844</v>
      </c>
      <c r="C10" t="s">
        <v>19</v>
      </c>
      <c r="D10" t="s">
        <v>9</v>
      </c>
      <c r="E10" t="s">
        <v>10</v>
      </c>
      <c r="F10" t="s">
        <v>13</v>
      </c>
      <c r="G10" s="2">
        <v>5347</v>
      </c>
      <c r="H10" s="2">
        <f t="shared" si="0"/>
        <v>298941</v>
      </c>
    </row>
    <row r="11" spans="2:8" x14ac:dyDescent="0.25">
      <c r="B11" s="1">
        <v>44845</v>
      </c>
      <c r="C11" t="s">
        <v>20</v>
      </c>
      <c r="D11" t="s">
        <v>12</v>
      </c>
      <c r="E11" t="s">
        <v>10</v>
      </c>
      <c r="F11" t="s">
        <v>13</v>
      </c>
      <c r="G11" s="2">
        <v>5366</v>
      </c>
      <c r="H11" s="2">
        <f t="shared" si="0"/>
        <v>293575</v>
      </c>
    </row>
    <row r="12" spans="2:8" x14ac:dyDescent="0.25">
      <c r="B12" s="1">
        <v>44850</v>
      </c>
      <c r="C12" t="s">
        <v>21</v>
      </c>
      <c r="D12" t="s">
        <v>22</v>
      </c>
      <c r="E12" t="s">
        <v>10</v>
      </c>
      <c r="F12" t="s">
        <v>7</v>
      </c>
      <c r="G12" s="2">
        <v>7449</v>
      </c>
      <c r="H12" s="2">
        <f t="shared" si="0"/>
        <v>286126</v>
      </c>
    </row>
    <row r="13" spans="2:8" x14ac:dyDescent="0.25">
      <c r="B13" s="1">
        <v>44853</v>
      </c>
      <c r="C13" t="s">
        <v>23</v>
      </c>
      <c r="D13" t="s">
        <v>15</v>
      </c>
      <c r="E13" t="s">
        <v>10</v>
      </c>
      <c r="F13" t="s">
        <v>13</v>
      </c>
      <c r="G13" s="2">
        <v>9800</v>
      </c>
      <c r="H13" s="2">
        <f t="shared" si="0"/>
        <v>276326</v>
      </c>
    </row>
    <row r="14" spans="2:8" x14ac:dyDescent="0.25">
      <c r="B14" s="1">
        <v>44853</v>
      </c>
      <c r="C14" t="s">
        <v>24</v>
      </c>
      <c r="D14" t="s">
        <v>12</v>
      </c>
      <c r="E14" t="s">
        <v>10</v>
      </c>
      <c r="F14" t="s">
        <v>13</v>
      </c>
      <c r="G14" s="2">
        <v>8492</v>
      </c>
      <c r="H14" s="2">
        <f t="shared" si="0"/>
        <v>267834</v>
      </c>
    </row>
    <row r="15" spans="2:8" x14ac:dyDescent="0.25">
      <c r="B15" s="1">
        <v>44854</v>
      </c>
      <c r="C15" t="s">
        <v>25</v>
      </c>
      <c r="D15" t="s">
        <v>9</v>
      </c>
      <c r="E15" t="s">
        <v>10</v>
      </c>
      <c r="F15" t="s">
        <v>7</v>
      </c>
      <c r="G15" s="2">
        <v>4300</v>
      </c>
      <c r="H15" s="2">
        <f t="shared" si="0"/>
        <v>263534</v>
      </c>
    </row>
    <row r="16" spans="2:8" x14ac:dyDescent="0.25">
      <c r="B16" s="1">
        <v>44858</v>
      </c>
      <c r="C16" t="s">
        <v>26</v>
      </c>
      <c r="D16" t="s">
        <v>12</v>
      </c>
      <c r="E16" t="s">
        <v>10</v>
      </c>
      <c r="F16" t="s">
        <v>13</v>
      </c>
      <c r="G16" s="2">
        <v>8647</v>
      </c>
      <c r="H16" s="2">
        <f t="shared" si="0"/>
        <v>254887</v>
      </c>
    </row>
    <row r="17" spans="2:8" x14ac:dyDescent="0.25">
      <c r="B17" s="1">
        <v>44858</v>
      </c>
      <c r="C17" t="s">
        <v>21</v>
      </c>
      <c r="D17" t="s">
        <v>22</v>
      </c>
      <c r="E17" t="s">
        <v>10</v>
      </c>
      <c r="F17" t="s">
        <v>13</v>
      </c>
      <c r="G17" s="2">
        <v>6714</v>
      </c>
      <c r="H17" s="2">
        <f t="shared" si="0"/>
        <v>248173</v>
      </c>
    </row>
    <row r="18" spans="2:8" x14ac:dyDescent="0.25">
      <c r="B18" s="1">
        <v>44858</v>
      </c>
      <c r="C18" t="s">
        <v>27</v>
      </c>
      <c r="D18" t="s">
        <v>9</v>
      </c>
      <c r="E18" t="s">
        <v>10</v>
      </c>
      <c r="F18" t="s">
        <v>7</v>
      </c>
      <c r="G18" s="2">
        <v>5079</v>
      </c>
      <c r="H18" s="2">
        <f t="shared" si="0"/>
        <v>243094</v>
      </c>
    </row>
    <row r="19" spans="2:8" x14ac:dyDescent="0.25">
      <c r="B19" s="1">
        <v>44859</v>
      </c>
      <c r="C19" t="s">
        <v>28</v>
      </c>
      <c r="D19" t="s">
        <v>29</v>
      </c>
      <c r="E19" t="s">
        <v>10</v>
      </c>
      <c r="F19" t="s">
        <v>13</v>
      </c>
      <c r="G19" s="2">
        <v>17600</v>
      </c>
      <c r="H19" s="2">
        <f t="shared" si="0"/>
        <v>225494</v>
      </c>
    </row>
    <row r="20" spans="2:8" x14ac:dyDescent="0.25">
      <c r="B20" s="1">
        <v>44859</v>
      </c>
      <c r="C20" t="s">
        <v>30</v>
      </c>
      <c r="D20" t="s">
        <v>22</v>
      </c>
      <c r="E20" t="s">
        <v>10</v>
      </c>
      <c r="F20" t="s">
        <v>13</v>
      </c>
      <c r="G20" s="2">
        <v>50000</v>
      </c>
      <c r="H20" s="2">
        <f t="shared" si="0"/>
        <v>175494</v>
      </c>
    </row>
    <row r="21" spans="2:8" x14ac:dyDescent="0.25">
      <c r="B21" s="1">
        <v>44860</v>
      </c>
      <c r="C21" t="s">
        <v>31</v>
      </c>
      <c r="D21" t="s">
        <v>22</v>
      </c>
      <c r="E21" t="s">
        <v>10</v>
      </c>
      <c r="F21" t="s">
        <v>7</v>
      </c>
      <c r="G21" s="2">
        <v>10000</v>
      </c>
      <c r="H21" s="2">
        <f t="shared" si="0"/>
        <v>165494</v>
      </c>
    </row>
    <row r="22" spans="2:8" x14ac:dyDescent="0.25">
      <c r="B22" s="1">
        <v>44860</v>
      </c>
      <c r="C22" t="s">
        <v>32</v>
      </c>
      <c r="D22" t="s">
        <v>12</v>
      </c>
      <c r="E22" t="s">
        <v>10</v>
      </c>
      <c r="F22" t="s">
        <v>13</v>
      </c>
      <c r="G22" s="2">
        <v>8963</v>
      </c>
      <c r="H22" s="2">
        <f t="shared" si="0"/>
        <v>156531</v>
      </c>
    </row>
    <row r="23" spans="2:8" x14ac:dyDescent="0.25">
      <c r="B23" s="1">
        <v>44861</v>
      </c>
      <c r="C23" t="s">
        <v>33</v>
      </c>
      <c r="D23" t="s">
        <v>9</v>
      </c>
      <c r="E23" t="s">
        <v>10</v>
      </c>
      <c r="F23" t="s">
        <v>7</v>
      </c>
      <c r="G23" s="2">
        <v>6509</v>
      </c>
      <c r="H23" s="2">
        <f t="shared" si="0"/>
        <v>150022</v>
      </c>
    </row>
    <row r="24" spans="2:8" x14ac:dyDescent="0.25">
      <c r="B24" s="1">
        <v>44862</v>
      </c>
      <c r="C24" t="s">
        <v>34</v>
      </c>
      <c r="D24" t="s">
        <v>12</v>
      </c>
      <c r="E24" t="s">
        <v>10</v>
      </c>
      <c r="F24" t="s">
        <v>7</v>
      </c>
      <c r="G24" s="2">
        <v>6641</v>
      </c>
      <c r="H24" s="2">
        <f t="shared" si="0"/>
        <v>143381</v>
      </c>
    </row>
    <row r="25" spans="2:8" x14ac:dyDescent="0.25">
      <c r="B25" s="1">
        <v>44864</v>
      </c>
      <c r="C25" t="s">
        <v>35</v>
      </c>
      <c r="D25" t="s">
        <v>15</v>
      </c>
      <c r="E25" t="s">
        <v>10</v>
      </c>
      <c r="F25" t="s">
        <v>7</v>
      </c>
      <c r="G25" s="2">
        <v>1940</v>
      </c>
      <c r="H25" s="2">
        <f t="shared" si="0"/>
        <v>141441</v>
      </c>
    </row>
    <row r="26" spans="2:8" x14ac:dyDescent="0.25">
      <c r="B26" s="1">
        <v>44866</v>
      </c>
      <c r="C26" t="s">
        <v>5</v>
      </c>
      <c r="D26" t="s">
        <v>6</v>
      </c>
      <c r="E26" t="s">
        <v>6</v>
      </c>
      <c r="F26" t="s">
        <v>7</v>
      </c>
      <c r="G26" s="2">
        <v>400000</v>
      </c>
      <c r="H26" s="2">
        <f t="shared" si="0"/>
        <v>541441</v>
      </c>
    </row>
    <row r="27" spans="2:8" x14ac:dyDescent="0.25">
      <c r="B27" s="1">
        <v>44869</v>
      </c>
      <c r="C27" t="s">
        <v>20</v>
      </c>
      <c r="D27" t="s">
        <v>12</v>
      </c>
      <c r="E27" t="s">
        <v>10</v>
      </c>
      <c r="F27" t="s">
        <v>13</v>
      </c>
      <c r="G27" s="2">
        <v>5950</v>
      </c>
      <c r="H27" s="2">
        <f t="shared" si="0"/>
        <v>535491</v>
      </c>
    </row>
    <row r="28" spans="2:8" x14ac:dyDescent="0.25">
      <c r="B28" s="1">
        <v>44872</v>
      </c>
      <c r="C28" t="s">
        <v>36</v>
      </c>
      <c r="D28" t="s">
        <v>12</v>
      </c>
      <c r="E28" t="s">
        <v>10</v>
      </c>
      <c r="F28" t="s">
        <v>13</v>
      </c>
      <c r="G28" s="2">
        <v>7957</v>
      </c>
      <c r="H28" s="2">
        <f t="shared" si="0"/>
        <v>527534</v>
      </c>
    </row>
    <row r="29" spans="2:8" x14ac:dyDescent="0.25">
      <c r="B29" s="1">
        <v>44874</v>
      </c>
      <c r="C29" t="s">
        <v>34</v>
      </c>
      <c r="D29" t="s">
        <v>12</v>
      </c>
      <c r="E29" t="s">
        <v>10</v>
      </c>
      <c r="F29" t="s">
        <v>13</v>
      </c>
      <c r="G29" s="2">
        <v>8782</v>
      </c>
      <c r="H29" s="2">
        <f t="shared" si="0"/>
        <v>518752</v>
      </c>
    </row>
    <row r="30" spans="2:8" x14ac:dyDescent="0.25">
      <c r="B30" s="1">
        <v>44875</v>
      </c>
      <c r="C30" t="s">
        <v>37</v>
      </c>
      <c r="D30" t="s">
        <v>22</v>
      </c>
      <c r="E30" t="s">
        <v>10</v>
      </c>
      <c r="F30" t="s">
        <v>13</v>
      </c>
      <c r="G30" s="2">
        <v>9642</v>
      </c>
      <c r="H30" s="2">
        <f t="shared" si="0"/>
        <v>509110</v>
      </c>
    </row>
    <row r="31" spans="2:8" x14ac:dyDescent="0.25">
      <c r="B31" s="1">
        <v>44876</v>
      </c>
      <c r="C31" t="s">
        <v>34</v>
      </c>
      <c r="D31" t="s">
        <v>12</v>
      </c>
      <c r="E31" t="s">
        <v>10</v>
      </c>
      <c r="F31" t="s">
        <v>13</v>
      </c>
      <c r="G31" s="2">
        <v>12109</v>
      </c>
      <c r="H31" s="2">
        <f t="shared" si="0"/>
        <v>497001</v>
      </c>
    </row>
    <row r="32" spans="2:8" x14ac:dyDescent="0.25">
      <c r="B32" s="1">
        <v>44878</v>
      </c>
      <c r="C32" t="s">
        <v>38</v>
      </c>
      <c r="D32" t="s">
        <v>9</v>
      </c>
      <c r="E32" t="s">
        <v>10</v>
      </c>
      <c r="F32" t="s">
        <v>7</v>
      </c>
      <c r="G32" s="2">
        <v>7149</v>
      </c>
      <c r="H32" s="2">
        <f t="shared" si="0"/>
        <v>489852</v>
      </c>
    </row>
    <row r="33" spans="2:8" x14ac:dyDescent="0.25">
      <c r="B33" s="1">
        <v>44878</v>
      </c>
      <c r="C33" t="s">
        <v>21</v>
      </c>
      <c r="D33" t="s">
        <v>22</v>
      </c>
      <c r="E33" t="s">
        <v>10</v>
      </c>
      <c r="F33" t="s">
        <v>7</v>
      </c>
      <c r="G33" s="2">
        <v>6392</v>
      </c>
      <c r="H33" s="2">
        <f t="shared" si="0"/>
        <v>483460</v>
      </c>
    </row>
    <row r="34" spans="2:8" x14ac:dyDescent="0.25">
      <c r="B34" s="1">
        <v>44881</v>
      </c>
      <c r="C34" t="s">
        <v>21</v>
      </c>
      <c r="D34" t="s">
        <v>22</v>
      </c>
      <c r="E34" t="s">
        <v>10</v>
      </c>
      <c r="F34" t="s">
        <v>13</v>
      </c>
      <c r="G34" s="2">
        <v>5014</v>
      </c>
      <c r="H34" s="2">
        <f t="shared" si="0"/>
        <v>478446</v>
      </c>
    </row>
    <row r="35" spans="2:8" x14ac:dyDescent="0.25">
      <c r="B35" s="1">
        <v>44882</v>
      </c>
      <c r="C35" t="s">
        <v>34</v>
      </c>
      <c r="D35" t="s">
        <v>12</v>
      </c>
      <c r="E35" t="s">
        <v>10</v>
      </c>
      <c r="F35" t="s">
        <v>7</v>
      </c>
      <c r="G35" s="2">
        <v>8691</v>
      </c>
      <c r="H35" s="2">
        <f t="shared" si="0"/>
        <v>469755</v>
      </c>
    </row>
    <row r="36" spans="2:8" x14ac:dyDescent="0.25">
      <c r="B36" s="1">
        <v>44882</v>
      </c>
      <c r="C36" t="s">
        <v>39</v>
      </c>
      <c r="D36" t="s">
        <v>15</v>
      </c>
      <c r="E36" t="s">
        <v>10</v>
      </c>
      <c r="F36" t="s">
        <v>13</v>
      </c>
      <c r="G36" s="2">
        <v>6026</v>
      </c>
      <c r="H36" s="2">
        <f t="shared" si="0"/>
        <v>463729</v>
      </c>
    </row>
    <row r="37" spans="2:8" x14ac:dyDescent="0.25">
      <c r="B37" s="1">
        <v>44884</v>
      </c>
      <c r="C37" t="s">
        <v>23</v>
      </c>
      <c r="D37" t="s">
        <v>15</v>
      </c>
      <c r="E37" t="s">
        <v>10</v>
      </c>
      <c r="F37" t="s">
        <v>7</v>
      </c>
      <c r="G37" s="2">
        <v>9800</v>
      </c>
      <c r="H37" s="2">
        <f t="shared" si="0"/>
        <v>453929</v>
      </c>
    </row>
    <row r="38" spans="2:8" x14ac:dyDescent="0.25">
      <c r="B38" s="1">
        <v>44885</v>
      </c>
      <c r="C38" t="s">
        <v>34</v>
      </c>
      <c r="D38" t="s">
        <v>12</v>
      </c>
      <c r="E38" t="s">
        <v>10</v>
      </c>
      <c r="F38" t="s">
        <v>13</v>
      </c>
      <c r="G38" s="2">
        <v>10854</v>
      </c>
      <c r="H38" s="2">
        <f t="shared" si="0"/>
        <v>443075</v>
      </c>
    </row>
    <row r="39" spans="2:8" x14ac:dyDescent="0.25">
      <c r="B39" s="1">
        <v>44885</v>
      </c>
      <c r="C39" t="s">
        <v>20</v>
      </c>
      <c r="D39" t="s">
        <v>12</v>
      </c>
      <c r="E39" t="s">
        <v>10</v>
      </c>
      <c r="F39" t="s">
        <v>7</v>
      </c>
      <c r="G39" s="2">
        <v>12734</v>
      </c>
      <c r="H39" s="2">
        <f t="shared" si="0"/>
        <v>430341</v>
      </c>
    </row>
    <row r="40" spans="2:8" x14ac:dyDescent="0.25">
      <c r="B40" s="1">
        <v>44885</v>
      </c>
      <c r="C40" t="s">
        <v>34</v>
      </c>
      <c r="D40" t="s">
        <v>12</v>
      </c>
      <c r="E40" t="s">
        <v>10</v>
      </c>
      <c r="F40" t="s">
        <v>7</v>
      </c>
      <c r="G40" s="2">
        <v>10900</v>
      </c>
      <c r="H40" s="2">
        <f t="shared" si="0"/>
        <v>419441</v>
      </c>
    </row>
    <row r="41" spans="2:8" x14ac:dyDescent="0.25">
      <c r="B41" s="1">
        <v>44888</v>
      </c>
      <c r="C41" t="s">
        <v>20</v>
      </c>
      <c r="D41" t="s">
        <v>12</v>
      </c>
      <c r="E41" t="s">
        <v>10</v>
      </c>
      <c r="F41" t="s">
        <v>7</v>
      </c>
      <c r="G41" s="2">
        <v>8713</v>
      </c>
      <c r="H41" s="2">
        <f t="shared" si="0"/>
        <v>410728</v>
      </c>
    </row>
    <row r="42" spans="2:8" x14ac:dyDescent="0.25">
      <c r="B42" s="1">
        <v>44889</v>
      </c>
      <c r="C42" t="s">
        <v>25</v>
      </c>
      <c r="D42" t="s">
        <v>9</v>
      </c>
      <c r="E42" t="s">
        <v>10</v>
      </c>
      <c r="F42" t="s">
        <v>7</v>
      </c>
      <c r="G42" s="2">
        <v>4300</v>
      </c>
      <c r="H42" s="2">
        <f t="shared" si="0"/>
        <v>406428</v>
      </c>
    </row>
    <row r="43" spans="2:8" x14ac:dyDescent="0.25">
      <c r="B43" s="1">
        <v>44890</v>
      </c>
      <c r="C43" t="s">
        <v>30</v>
      </c>
      <c r="D43" t="s">
        <v>22</v>
      </c>
      <c r="E43" t="s">
        <v>10</v>
      </c>
      <c r="F43" t="s">
        <v>7</v>
      </c>
      <c r="G43" s="2">
        <v>50000</v>
      </c>
      <c r="H43" s="2">
        <f t="shared" si="0"/>
        <v>356428</v>
      </c>
    </row>
    <row r="44" spans="2:8" x14ac:dyDescent="0.25">
      <c r="B44" s="1">
        <v>44891</v>
      </c>
      <c r="C44" t="s">
        <v>31</v>
      </c>
      <c r="D44" t="s">
        <v>22</v>
      </c>
      <c r="E44" t="s">
        <v>10</v>
      </c>
      <c r="F44" t="s">
        <v>13</v>
      </c>
      <c r="G44" s="2">
        <v>10000</v>
      </c>
      <c r="H44" s="2">
        <f t="shared" si="0"/>
        <v>346428</v>
      </c>
    </row>
    <row r="45" spans="2:8" x14ac:dyDescent="0.25">
      <c r="B45" s="1">
        <v>44892</v>
      </c>
      <c r="C45" t="s">
        <v>40</v>
      </c>
      <c r="D45" t="s">
        <v>29</v>
      </c>
      <c r="E45" t="s">
        <v>10</v>
      </c>
      <c r="F45" t="s">
        <v>13</v>
      </c>
      <c r="G45" s="2">
        <v>14300</v>
      </c>
      <c r="H45" s="2">
        <f t="shared" si="0"/>
        <v>332128</v>
      </c>
    </row>
    <row r="46" spans="2:8" x14ac:dyDescent="0.25">
      <c r="B46" s="1">
        <v>44892</v>
      </c>
      <c r="C46" t="s">
        <v>41</v>
      </c>
      <c r="D46" t="s">
        <v>15</v>
      </c>
      <c r="E46" t="s">
        <v>10</v>
      </c>
      <c r="F46" t="s">
        <v>7</v>
      </c>
      <c r="G46" s="2">
        <v>11845</v>
      </c>
      <c r="H46" s="2">
        <f t="shared" si="0"/>
        <v>320283</v>
      </c>
    </row>
    <row r="47" spans="2:8" x14ac:dyDescent="0.25">
      <c r="B47" s="1">
        <v>44893</v>
      </c>
      <c r="C47" t="s">
        <v>16</v>
      </c>
      <c r="D47" t="s">
        <v>12</v>
      </c>
      <c r="E47" t="s">
        <v>10</v>
      </c>
      <c r="F47" t="s">
        <v>13</v>
      </c>
      <c r="G47" s="2">
        <v>8349</v>
      </c>
      <c r="H47" s="2">
        <f t="shared" si="0"/>
        <v>311934</v>
      </c>
    </row>
    <row r="48" spans="2:8" x14ac:dyDescent="0.25">
      <c r="B48" s="1">
        <v>44895</v>
      </c>
      <c r="C48" t="s">
        <v>42</v>
      </c>
      <c r="D48" t="s">
        <v>15</v>
      </c>
      <c r="E48" t="s">
        <v>10</v>
      </c>
      <c r="F48" t="s">
        <v>7</v>
      </c>
      <c r="G48" s="2">
        <v>18000</v>
      </c>
      <c r="H48" s="2">
        <f t="shared" si="0"/>
        <v>293934</v>
      </c>
    </row>
    <row r="49" spans="2:8" x14ac:dyDescent="0.25">
      <c r="B49" s="1">
        <v>44895</v>
      </c>
      <c r="C49" t="s">
        <v>43</v>
      </c>
      <c r="D49" t="s">
        <v>12</v>
      </c>
      <c r="E49" t="s">
        <v>10</v>
      </c>
      <c r="F49" t="s">
        <v>7</v>
      </c>
      <c r="G49" s="2">
        <v>11657</v>
      </c>
      <c r="H49" s="2">
        <f t="shared" si="0"/>
        <v>282277</v>
      </c>
    </row>
    <row r="50" spans="2:8" x14ac:dyDescent="0.25">
      <c r="B50" s="1">
        <v>44895</v>
      </c>
      <c r="C50" t="s">
        <v>35</v>
      </c>
      <c r="D50" t="s">
        <v>15</v>
      </c>
      <c r="E50" t="s">
        <v>10</v>
      </c>
      <c r="F50" t="s">
        <v>13</v>
      </c>
      <c r="G50" s="2">
        <v>1940</v>
      </c>
      <c r="H50" s="2">
        <f t="shared" si="0"/>
        <v>280337</v>
      </c>
    </row>
    <row r="51" spans="2:8" x14ac:dyDescent="0.25">
      <c r="B51" s="1">
        <v>44896</v>
      </c>
      <c r="C51" t="s">
        <v>5</v>
      </c>
      <c r="D51" t="s">
        <v>6</v>
      </c>
      <c r="E51" t="s">
        <v>6</v>
      </c>
      <c r="F51" t="s">
        <v>7</v>
      </c>
      <c r="G51" s="2">
        <v>400000</v>
      </c>
      <c r="H51" s="2">
        <f t="shared" si="0"/>
        <v>680337</v>
      </c>
    </row>
    <row r="52" spans="2:8" x14ac:dyDescent="0.25">
      <c r="B52" s="1">
        <v>44896</v>
      </c>
      <c r="C52" t="s">
        <v>44</v>
      </c>
      <c r="D52" t="s">
        <v>6</v>
      </c>
      <c r="E52" t="s">
        <v>6</v>
      </c>
      <c r="F52" t="s">
        <v>7</v>
      </c>
      <c r="G52" s="2">
        <v>150000</v>
      </c>
      <c r="H52" s="2">
        <f t="shared" si="0"/>
        <v>830337</v>
      </c>
    </row>
    <row r="53" spans="2:8" x14ac:dyDescent="0.25">
      <c r="B53" s="1">
        <v>44897</v>
      </c>
      <c r="C53" t="s">
        <v>45</v>
      </c>
      <c r="D53" t="s">
        <v>6</v>
      </c>
      <c r="E53" t="s">
        <v>6</v>
      </c>
      <c r="F53" t="s">
        <v>7</v>
      </c>
      <c r="G53" s="2">
        <v>95900</v>
      </c>
      <c r="H53" s="2">
        <f t="shared" si="0"/>
        <v>926237</v>
      </c>
    </row>
    <row r="54" spans="2:8" x14ac:dyDescent="0.25">
      <c r="B54" s="1">
        <v>44905</v>
      </c>
      <c r="C54" t="s">
        <v>46</v>
      </c>
      <c r="D54" t="s">
        <v>9</v>
      </c>
      <c r="E54" t="s">
        <v>10</v>
      </c>
      <c r="F54" t="s">
        <v>13</v>
      </c>
      <c r="G54" s="2">
        <v>10000</v>
      </c>
      <c r="H54" s="2">
        <f t="shared" si="0"/>
        <v>916237</v>
      </c>
    </row>
    <row r="55" spans="2:8" x14ac:dyDescent="0.25">
      <c r="B55" s="1">
        <v>44907</v>
      </c>
      <c r="C55" t="s">
        <v>47</v>
      </c>
      <c r="D55" t="s">
        <v>9</v>
      </c>
      <c r="E55" t="s">
        <v>10</v>
      </c>
      <c r="F55" t="s">
        <v>7</v>
      </c>
      <c r="G55" s="2">
        <v>5500</v>
      </c>
      <c r="H55" s="2">
        <f t="shared" si="0"/>
        <v>910737</v>
      </c>
    </row>
    <row r="56" spans="2:8" x14ac:dyDescent="0.25">
      <c r="B56" s="1">
        <v>44907</v>
      </c>
      <c r="C56" t="s">
        <v>48</v>
      </c>
      <c r="D56" t="s">
        <v>9</v>
      </c>
      <c r="E56" t="s">
        <v>10</v>
      </c>
      <c r="F56" t="s">
        <v>7</v>
      </c>
      <c r="G56" s="2">
        <v>15000</v>
      </c>
      <c r="H56" s="2">
        <f t="shared" si="0"/>
        <v>895737</v>
      </c>
    </row>
    <row r="57" spans="2:8" x14ac:dyDescent="0.25">
      <c r="B57" s="1">
        <v>44908</v>
      </c>
      <c r="C57" t="s">
        <v>49</v>
      </c>
      <c r="D57" t="s">
        <v>22</v>
      </c>
      <c r="E57" t="s">
        <v>10</v>
      </c>
      <c r="F57" t="s">
        <v>7</v>
      </c>
      <c r="G57" s="2">
        <v>32300</v>
      </c>
      <c r="H57" s="2">
        <f t="shared" si="0"/>
        <v>863437</v>
      </c>
    </row>
    <row r="58" spans="2:8" x14ac:dyDescent="0.25">
      <c r="B58" s="1">
        <v>44909</v>
      </c>
      <c r="C58" t="s">
        <v>50</v>
      </c>
      <c r="D58" t="s">
        <v>9</v>
      </c>
      <c r="E58" t="s">
        <v>10</v>
      </c>
      <c r="F58" t="s">
        <v>13</v>
      </c>
      <c r="G58" s="2">
        <v>35900</v>
      </c>
      <c r="H58" s="2">
        <f t="shared" si="0"/>
        <v>827537</v>
      </c>
    </row>
    <row r="59" spans="2:8" x14ac:dyDescent="0.25">
      <c r="B59" s="1">
        <v>44909</v>
      </c>
      <c r="C59" t="s">
        <v>28</v>
      </c>
      <c r="D59" t="s">
        <v>29</v>
      </c>
      <c r="E59" t="s">
        <v>10</v>
      </c>
      <c r="F59" t="s">
        <v>7</v>
      </c>
      <c r="G59" s="2">
        <v>38000</v>
      </c>
      <c r="H59" s="2">
        <f t="shared" si="0"/>
        <v>789537</v>
      </c>
    </row>
    <row r="60" spans="2:8" x14ac:dyDescent="0.25">
      <c r="B60" s="1">
        <v>44910</v>
      </c>
      <c r="C60" t="s">
        <v>34</v>
      </c>
      <c r="D60" t="s">
        <v>12</v>
      </c>
      <c r="E60" t="s">
        <v>10</v>
      </c>
      <c r="F60" t="s">
        <v>13</v>
      </c>
      <c r="G60" s="2">
        <v>6878</v>
      </c>
      <c r="H60" s="2">
        <f t="shared" si="0"/>
        <v>782659</v>
      </c>
    </row>
    <row r="61" spans="2:8" x14ac:dyDescent="0.25">
      <c r="B61" s="1">
        <v>44914</v>
      </c>
      <c r="C61" t="s">
        <v>34</v>
      </c>
      <c r="D61" t="s">
        <v>12</v>
      </c>
      <c r="E61" t="s">
        <v>10</v>
      </c>
      <c r="F61" t="s">
        <v>13</v>
      </c>
      <c r="G61" s="2">
        <v>5446</v>
      </c>
      <c r="H61" s="2">
        <f t="shared" si="0"/>
        <v>777213</v>
      </c>
    </row>
    <row r="62" spans="2:8" x14ac:dyDescent="0.25">
      <c r="B62" s="1">
        <v>44914</v>
      </c>
      <c r="C62" t="s">
        <v>23</v>
      </c>
      <c r="D62" t="s">
        <v>15</v>
      </c>
      <c r="E62" t="s">
        <v>10</v>
      </c>
      <c r="F62" t="s">
        <v>7</v>
      </c>
      <c r="G62" s="2">
        <v>9800</v>
      </c>
      <c r="H62" s="2">
        <f t="shared" si="0"/>
        <v>767413</v>
      </c>
    </row>
    <row r="63" spans="2:8" x14ac:dyDescent="0.25">
      <c r="B63" s="1">
        <v>44915</v>
      </c>
      <c r="C63" t="s">
        <v>34</v>
      </c>
      <c r="D63" t="s">
        <v>12</v>
      </c>
      <c r="E63" t="s">
        <v>10</v>
      </c>
      <c r="F63" t="s">
        <v>13</v>
      </c>
      <c r="G63" s="2">
        <v>7616</v>
      </c>
      <c r="H63" s="2">
        <f t="shared" si="0"/>
        <v>759797</v>
      </c>
    </row>
    <row r="64" spans="2:8" x14ac:dyDescent="0.25">
      <c r="B64" s="1">
        <v>44915</v>
      </c>
      <c r="C64" t="s">
        <v>25</v>
      </c>
      <c r="D64" t="s">
        <v>9</v>
      </c>
      <c r="E64" t="s">
        <v>10</v>
      </c>
      <c r="F64" t="s">
        <v>13</v>
      </c>
      <c r="G64" s="2">
        <v>4300</v>
      </c>
      <c r="H64" s="2">
        <f t="shared" si="0"/>
        <v>755497</v>
      </c>
    </row>
    <row r="65" spans="2:8" x14ac:dyDescent="0.25">
      <c r="B65" s="1">
        <v>44917</v>
      </c>
      <c r="C65" t="s">
        <v>51</v>
      </c>
      <c r="D65" t="s">
        <v>9</v>
      </c>
      <c r="E65" t="s">
        <v>10</v>
      </c>
      <c r="F65" t="s">
        <v>13</v>
      </c>
      <c r="G65" s="2">
        <v>5718</v>
      </c>
      <c r="H65" s="2">
        <f t="shared" si="0"/>
        <v>749779</v>
      </c>
    </row>
    <row r="66" spans="2:8" x14ac:dyDescent="0.25">
      <c r="B66" s="1">
        <v>44920</v>
      </c>
      <c r="C66" t="s">
        <v>30</v>
      </c>
      <c r="D66" t="s">
        <v>22</v>
      </c>
      <c r="E66" t="s">
        <v>10</v>
      </c>
      <c r="F66" t="s">
        <v>7</v>
      </c>
      <c r="G66" s="2">
        <v>50000</v>
      </c>
      <c r="H66" s="2">
        <f t="shared" si="0"/>
        <v>699779</v>
      </c>
    </row>
    <row r="67" spans="2:8" x14ac:dyDescent="0.25">
      <c r="B67" s="1">
        <v>44921</v>
      </c>
      <c r="C67" t="s">
        <v>31</v>
      </c>
      <c r="D67" t="s">
        <v>22</v>
      </c>
      <c r="E67" t="s">
        <v>10</v>
      </c>
      <c r="F67" t="s">
        <v>13</v>
      </c>
      <c r="G67" s="2">
        <v>10000</v>
      </c>
      <c r="H67" s="2">
        <f t="shared" si="0"/>
        <v>689779</v>
      </c>
    </row>
    <row r="68" spans="2:8" x14ac:dyDescent="0.25">
      <c r="B68" s="1">
        <v>44921</v>
      </c>
      <c r="C68" t="s">
        <v>52</v>
      </c>
      <c r="D68" t="s">
        <v>12</v>
      </c>
      <c r="E68" t="s">
        <v>10</v>
      </c>
      <c r="F68" t="s">
        <v>7</v>
      </c>
      <c r="G68" s="2">
        <v>6383</v>
      </c>
      <c r="H68" s="2">
        <f t="shared" si="0"/>
        <v>683396</v>
      </c>
    </row>
    <row r="69" spans="2:8" x14ac:dyDescent="0.25">
      <c r="B69" s="1">
        <v>44922</v>
      </c>
      <c r="C69" t="s">
        <v>21</v>
      </c>
      <c r="D69" t="s">
        <v>22</v>
      </c>
      <c r="E69" t="s">
        <v>10</v>
      </c>
      <c r="F69" t="s">
        <v>7</v>
      </c>
      <c r="G69" s="2">
        <v>11670</v>
      </c>
      <c r="H69" s="2">
        <f t="shared" ref="H69:H74" si="1">IF(E69=$E$4,H68-G69,H68+G69)</f>
        <v>671726</v>
      </c>
    </row>
    <row r="70" spans="2:8" x14ac:dyDescent="0.25">
      <c r="B70" s="1">
        <v>44922</v>
      </c>
      <c r="C70" t="s">
        <v>20</v>
      </c>
      <c r="D70" t="s">
        <v>12</v>
      </c>
      <c r="E70" t="s">
        <v>10</v>
      </c>
      <c r="F70" t="s">
        <v>7</v>
      </c>
      <c r="G70" s="2">
        <v>8108</v>
      </c>
      <c r="H70" s="2">
        <f t="shared" si="1"/>
        <v>663618</v>
      </c>
    </row>
    <row r="71" spans="2:8" x14ac:dyDescent="0.25">
      <c r="B71" s="1">
        <v>44923</v>
      </c>
      <c r="C71" t="s">
        <v>20</v>
      </c>
      <c r="D71" t="s">
        <v>12</v>
      </c>
      <c r="E71" t="s">
        <v>10</v>
      </c>
      <c r="F71" t="s">
        <v>7</v>
      </c>
      <c r="G71" s="2">
        <v>6675</v>
      </c>
      <c r="H71" s="2">
        <f t="shared" si="1"/>
        <v>656943</v>
      </c>
    </row>
    <row r="72" spans="2:8" x14ac:dyDescent="0.25">
      <c r="B72" s="1">
        <v>44923</v>
      </c>
      <c r="C72" t="s">
        <v>19</v>
      </c>
      <c r="D72" t="s">
        <v>9</v>
      </c>
      <c r="E72" t="s">
        <v>10</v>
      </c>
      <c r="F72" t="s">
        <v>7</v>
      </c>
      <c r="G72" s="2">
        <v>65900</v>
      </c>
      <c r="H72" s="2">
        <f t="shared" si="1"/>
        <v>591043</v>
      </c>
    </row>
    <row r="73" spans="2:8" x14ac:dyDescent="0.25">
      <c r="B73" s="1">
        <v>44924</v>
      </c>
      <c r="C73" t="s">
        <v>53</v>
      </c>
      <c r="D73" t="s">
        <v>22</v>
      </c>
      <c r="E73" t="s">
        <v>10</v>
      </c>
      <c r="F73" t="s">
        <v>13</v>
      </c>
      <c r="G73" s="2">
        <v>6189</v>
      </c>
      <c r="H73" s="2">
        <f t="shared" si="1"/>
        <v>584854</v>
      </c>
    </row>
    <row r="74" spans="2:8" x14ac:dyDescent="0.25">
      <c r="B74" s="1">
        <v>44926</v>
      </c>
      <c r="C74" t="s">
        <v>35</v>
      </c>
      <c r="D74" t="s">
        <v>15</v>
      </c>
      <c r="E74" t="s">
        <v>10</v>
      </c>
      <c r="F74" t="s">
        <v>7</v>
      </c>
      <c r="G74" s="2">
        <v>1940</v>
      </c>
      <c r="H74" s="2">
        <f t="shared" si="1"/>
        <v>582914</v>
      </c>
    </row>
  </sheetData>
  <dataValidations count="1">
    <dataValidation type="list" allowBlank="1" showInputMessage="1" showErrorMessage="1" sqref="E3:E74" xr:uid="{07C01FE5-1E9F-430F-9679-22A26207AC8B}">
      <formula1>"Income, Expenses"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9084C-A9F9-4553-B870-EBEA3ABB6242}">
  <dimension ref="A1"/>
  <sheetViews>
    <sheetView showGridLines="0" showRowColHeaders="0" tabSelected="1" workbookViewId="0">
      <selection activeCell="O5" sqref="O5"/>
    </sheetView>
  </sheetViews>
  <sheetFormatPr defaultRowHeight="15" x14ac:dyDescent="0.25"/>
  <cols>
    <col min="7" max="7" width="10"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Expenses by Month</vt:lpstr>
      <vt:lpstr>Expenses by Category</vt:lpstr>
      <vt:lpstr>Count of Spend on Expense Categ</vt:lpstr>
      <vt:lpstr>Expenses vs Income</vt:lpstr>
      <vt:lpstr>Raw Data for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Siyanbola, Oladapo</dc:creator>
  <cp:lastModifiedBy>nwaformeritchinemerem@outlook.com</cp:lastModifiedBy>
  <dcterms:created xsi:type="dcterms:W3CDTF">2015-06-05T18:17:20Z</dcterms:created>
  <dcterms:modified xsi:type="dcterms:W3CDTF">2025-01-07T17:27:59Z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2023-02-09T06:43:04Z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8e921546-0c1f-499d-ae49-91367de4652a</vt:lpwstr>
  </property>
  <property fmtid="{D5CDD505-2E9C-101B-9397-08002B2CF9AE}" pid="8" name="MSIP_Label_ea60d57e-af5b-4752-ac57-3e4f28ca11dc_ContentBits">
    <vt:lpwstr>0</vt:lpwstr>
  </property>
</Properties>
</file>