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02-Work\03-GraphicsWork\01 CNC Working\07 Documents\"/>
    </mc:Choice>
  </mc:AlternateContent>
  <bookViews>
    <workbookView xWindow="0" yWindow="0" windowWidth="20490" windowHeight="7905" activeTab="3"/>
  </bookViews>
  <sheets>
    <sheet name="دليل" sheetId="3" r:id="rId1"/>
    <sheet name="دليل الألوان" sheetId="4" r:id="rId2"/>
    <sheet name="تفاصيل الأخشاب" sheetId="2" r:id="rId3"/>
    <sheet name="Sheet1" sheetId="5" r:id="rId4"/>
  </sheets>
  <definedNames>
    <definedName name="_xlnm._FilterDatabase" localSheetId="3" hidden="1">Sheet1!$B$1:$G$22</definedName>
    <definedName name="_xlnm._FilterDatabase" localSheetId="2" hidden="1">'تفاصيل الأخشاب'!$A$1:$O$105</definedName>
    <definedName name="_xlnm._FilterDatabase" localSheetId="1" hidden="1">'دليل الألوان'!$A$1:$E$88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5" l="1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3" i="2"/>
  <c r="K25" i="2"/>
  <c r="N25" i="2" s="1"/>
  <c r="I25" i="2"/>
  <c r="Q25" i="2" s="1"/>
  <c r="H25" i="2"/>
  <c r="F25" i="2"/>
  <c r="K24" i="2"/>
  <c r="N24" i="2" s="1"/>
  <c r="I24" i="2"/>
  <c r="H24" i="2"/>
  <c r="F24" i="2"/>
  <c r="H2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3" i="2"/>
  <c r="J22" i="2" l="1"/>
  <c r="K22" i="2" s="1"/>
  <c r="N22" i="2" s="1"/>
  <c r="I22" i="2"/>
  <c r="H22" i="2"/>
  <c r="F22" i="2"/>
  <c r="K21" i="2"/>
  <c r="N21" i="2" s="1"/>
  <c r="I21" i="2"/>
  <c r="H21" i="2"/>
  <c r="F21" i="2"/>
  <c r="K20" i="2"/>
  <c r="N20" i="2" s="1"/>
  <c r="E24" i="4" s="1"/>
  <c r="I20" i="2"/>
  <c r="H20" i="2"/>
  <c r="F20" i="2"/>
  <c r="K19" i="2"/>
  <c r="N19" i="2" s="1"/>
  <c r="I19" i="2"/>
  <c r="H19" i="2"/>
  <c r="F19" i="2"/>
  <c r="I23" i="2"/>
  <c r="Q23" i="2" s="1"/>
  <c r="I26" i="2"/>
  <c r="Q26" i="2" s="1"/>
  <c r="I27" i="2"/>
  <c r="Q27" i="2" s="1"/>
  <c r="I28" i="2"/>
  <c r="Q28" i="2" s="1"/>
  <c r="I29" i="2"/>
  <c r="Q29" i="2" s="1"/>
  <c r="I30" i="2"/>
  <c r="Q30" i="2" s="1"/>
  <c r="I31" i="2"/>
  <c r="Q31" i="2" s="1"/>
  <c r="I32" i="2"/>
  <c r="Q32" i="2" s="1"/>
  <c r="I33" i="2"/>
  <c r="Q33" i="2" s="1"/>
  <c r="I34" i="2"/>
  <c r="Q34" i="2" s="1"/>
  <c r="I35" i="2"/>
  <c r="Q35" i="2" s="1"/>
  <c r="I36" i="2"/>
  <c r="Q36" i="2" s="1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K23" i="2"/>
  <c r="N23" i="2" s="1"/>
  <c r="K26" i="2"/>
  <c r="N26" i="2" s="1"/>
  <c r="K27" i="2"/>
  <c r="N27" i="2" s="1"/>
  <c r="K28" i="2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40" i="2"/>
  <c r="K41" i="2"/>
  <c r="K42" i="2"/>
  <c r="N42" i="2" s="1"/>
  <c r="K43" i="2"/>
  <c r="N43" i="2" s="1"/>
  <c r="K44" i="2"/>
  <c r="K45" i="2"/>
  <c r="N45" i="2" s="1"/>
  <c r="K46" i="2"/>
  <c r="N46" i="2" s="1"/>
  <c r="K47" i="2"/>
  <c r="N47" i="2" s="1"/>
  <c r="K48" i="2"/>
  <c r="K49" i="2"/>
  <c r="N49" i="2" s="1"/>
  <c r="K50" i="2"/>
  <c r="N50" i="2" s="1"/>
  <c r="K51" i="2"/>
  <c r="N51" i="2" s="1"/>
  <c r="K52" i="2"/>
  <c r="K53" i="2"/>
  <c r="N53" i="2" s="1"/>
  <c r="K54" i="2"/>
  <c r="N54" i="2" s="1"/>
  <c r="K55" i="2"/>
  <c r="N55" i="2" s="1"/>
  <c r="K56" i="2"/>
  <c r="K57" i="2"/>
  <c r="K58" i="2"/>
  <c r="N58" i="2" s="1"/>
  <c r="K59" i="2"/>
  <c r="N59" i="2" s="1"/>
  <c r="K60" i="2"/>
  <c r="K61" i="2"/>
  <c r="K62" i="2"/>
  <c r="N62" i="2" s="1"/>
  <c r="K63" i="2"/>
  <c r="N63" i="2" s="1"/>
  <c r="K64" i="2"/>
  <c r="K65" i="2"/>
  <c r="K66" i="2"/>
  <c r="N66" i="2" s="1"/>
  <c r="K67" i="2"/>
  <c r="N67" i="2" s="1"/>
  <c r="K68" i="2"/>
  <c r="K69" i="2"/>
  <c r="N69" i="2" s="1"/>
  <c r="K70" i="2"/>
  <c r="N70" i="2" s="1"/>
  <c r="K71" i="2"/>
  <c r="N71" i="2" s="1"/>
  <c r="K72" i="2"/>
  <c r="K73" i="2"/>
  <c r="N73" i="2" s="1"/>
  <c r="K74" i="2"/>
  <c r="N74" i="2" s="1"/>
  <c r="K75" i="2"/>
  <c r="N75" i="2" s="1"/>
  <c r="K76" i="2"/>
  <c r="K77" i="2"/>
  <c r="K78" i="2"/>
  <c r="N78" i="2" s="1"/>
  <c r="K79" i="2"/>
  <c r="N79" i="2" s="1"/>
  <c r="K80" i="2"/>
  <c r="K81" i="2"/>
  <c r="N81" i="2" s="1"/>
  <c r="K82" i="2"/>
  <c r="N82" i="2" s="1"/>
  <c r="K83" i="2"/>
  <c r="N83" i="2" s="1"/>
  <c r="K84" i="2"/>
  <c r="K85" i="2"/>
  <c r="N85" i="2" s="1"/>
  <c r="K86" i="2"/>
  <c r="N86" i="2" s="1"/>
  <c r="K87" i="2"/>
  <c r="N87" i="2" s="1"/>
  <c r="K88" i="2"/>
  <c r="K89" i="2"/>
  <c r="K90" i="2"/>
  <c r="N90" i="2" s="1"/>
  <c r="K91" i="2"/>
  <c r="N91" i="2" s="1"/>
  <c r="K92" i="2"/>
  <c r="K93" i="2"/>
  <c r="K94" i="2"/>
  <c r="N94" i="2" s="1"/>
  <c r="K95" i="2"/>
  <c r="N95" i="2" s="1"/>
  <c r="K96" i="2"/>
  <c r="K97" i="2"/>
  <c r="K98" i="2"/>
  <c r="N98" i="2" s="1"/>
  <c r="K99" i="2"/>
  <c r="N99" i="2" s="1"/>
  <c r="K100" i="2"/>
  <c r="K101" i="2"/>
  <c r="N101" i="2" s="1"/>
  <c r="K102" i="2"/>
  <c r="N102" i="2" s="1"/>
  <c r="K103" i="2"/>
  <c r="N103" i="2" s="1"/>
  <c r="K104" i="2"/>
  <c r="K105" i="2"/>
  <c r="N14" i="2"/>
  <c r="N28" i="2"/>
  <c r="N40" i="2"/>
  <c r="N41" i="2"/>
  <c r="N44" i="2"/>
  <c r="N48" i="2"/>
  <c r="N52" i="2"/>
  <c r="N56" i="2"/>
  <c r="N57" i="2"/>
  <c r="N60" i="2"/>
  <c r="N61" i="2"/>
  <c r="N64" i="2"/>
  <c r="N65" i="2"/>
  <c r="N68" i="2"/>
  <c r="N72" i="2"/>
  <c r="N76" i="2"/>
  <c r="N77" i="2"/>
  <c r="N80" i="2"/>
  <c r="N84" i="2"/>
  <c r="N88" i="2"/>
  <c r="N89" i="2"/>
  <c r="N92" i="2"/>
  <c r="N93" i="2"/>
  <c r="N96" i="2"/>
  <c r="N97" i="2"/>
  <c r="N100" i="2"/>
  <c r="N104" i="2"/>
  <c r="N105" i="2"/>
  <c r="M2" i="2"/>
  <c r="K18" i="2"/>
  <c r="N18" i="2" s="1"/>
  <c r="I18" i="2"/>
  <c r="H18" i="2"/>
  <c r="F18" i="2"/>
  <c r="I17" i="2"/>
  <c r="K17" i="2"/>
  <c r="N17" i="2" s="1"/>
  <c r="H17" i="2"/>
  <c r="F17" i="2"/>
  <c r="K16" i="2"/>
  <c r="N16" i="2" s="1"/>
  <c r="I16" i="2"/>
  <c r="H16" i="2"/>
  <c r="F16" i="2"/>
  <c r="I15" i="2"/>
  <c r="K15" i="2"/>
  <c r="N15" i="2" s="1"/>
  <c r="H15" i="2"/>
  <c r="F15" i="2"/>
  <c r="J14" i="2"/>
  <c r="K14" i="2"/>
  <c r="I14" i="2"/>
  <c r="H14" i="2"/>
  <c r="F14" i="2"/>
  <c r="J13" i="2"/>
  <c r="K13" i="2"/>
  <c r="N13" i="2" s="1"/>
  <c r="I13" i="2"/>
  <c r="H13" i="2"/>
  <c r="F13" i="2"/>
  <c r="K12" i="2"/>
  <c r="N12" i="2" s="1"/>
  <c r="I12" i="2"/>
  <c r="H12" i="2"/>
  <c r="F12" i="2"/>
  <c r="K11" i="2"/>
  <c r="N11" i="2" s="1"/>
  <c r="H11" i="2"/>
  <c r="F11" i="2"/>
  <c r="J10" i="2"/>
  <c r="K10" i="2" s="1"/>
  <c r="N10" i="2" s="1"/>
  <c r="I10" i="2"/>
  <c r="H10" i="2"/>
  <c r="F10" i="2"/>
  <c r="K9" i="2"/>
  <c r="N9" i="2" s="1"/>
  <c r="I9" i="2"/>
  <c r="H9" i="2"/>
  <c r="F9" i="2"/>
  <c r="K8" i="2"/>
  <c r="N8" i="2" s="1"/>
  <c r="I8" i="2"/>
  <c r="H8" i="2"/>
  <c r="F8" i="2"/>
  <c r="L2" i="2"/>
  <c r="K7" i="2"/>
  <c r="N7" i="2" s="1"/>
  <c r="I7" i="2"/>
  <c r="H7" i="2"/>
  <c r="F7" i="2"/>
  <c r="K6" i="2"/>
  <c r="N6" i="2" s="1"/>
  <c r="I6" i="2"/>
  <c r="H6" i="2"/>
  <c r="F6" i="2"/>
  <c r="K5" i="2"/>
  <c r="N5" i="2" s="1"/>
  <c r="I5" i="2"/>
  <c r="H5" i="2"/>
  <c r="F5" i="2"/>
  <c r="K4" i="2"/>
  <c r="N4" i="2" s="1"/>
  <c r="I4" i="2"/>
  <c r="H4" i="2"/>
  <c r="F4" i="2"/>
  <c r="K3" i="2"/>
  <c r="N3" i="2" s="1"/>
  <c r="I3" i="2"/>
  <c r="H3" i="2"/>
  <c r="F3" i="2"/>
  <c r="E3" i="4" l="1"/>
  <c r="E2" i="4"/>
  <c r="E22" i="4"/>
  <c r="E21" i="4"/>
  <c r="E23" i="4"/>
  <c r="N2" i="2"/>
  <c r="J2" i="2"/>
  <c r="I11" i="2"/>
  <c r="I2" i="2" s="1"/>
  <c r="K2" i="2"/>
</calcChain>
</file>

<file path=xl/sharedStrings.xml><?xml version="1.0" encoding="utf-8"?>
<sst xmlns="http://schemas.openxmlformats.org/spreadsheetml/2006/main" count="477" uniqueCount="157">
  <si>
    <t>#</t>
  </si>
  <si>
    <t>السمك</t>
  </si>
  <si>
    <t>عدد الألواح</t>
  </si>
  <si>
    <t>دليل الوجه</t>
  </si>
  <si>
    <t>وجه وجه</t>
  </si>
  <si>
    <t>وجهين نفس اللون</t>
  </si>
  <si>
    <t>عدد الشيتات</t>
  </si>
  <si>
    <t>3 شيت</t>
  </si>
  <si>
    <t>0001</t>
  </si>
  <si>
    <t>0002</t>
  </si>
  <si>
    <t>تجزيعة خشبية  خشن غامق</t>
  </si>
  <si>
    <t>تجزيعة خشبية خشن فاتح</t>
  </si>
  <si>
    <t>0003</t>
  </si>
  <si>
    <t>4 شيت</t>
  </si>
  <si>
    <t>كود وجه 1</t>
  </si>
  <si>
    <t>وجه 1</t>
  </si>
  <si>
    <t>وجه 2</t>
  </si>
  <si>
    <t>كود وجه 2</t>
  </si>
  <si>
    <t>تاريخ الشراء</t>
  </si>
  <si>
    <t>20200221</t>
  </si>
  <si>
    <t>مرتجع</t>
  </si>
  <si>
    <t>سليم</t>
  </si>
  <si>
    <t>النوع</t>
  </si>
  <si>
    <t>أنواع الوان الأخشاب</t>
  </si>
  <si>
    <t>تجزيعة خشبية أرو</t>
  </si>
  <si>
    <t>تجزيعة خشبية هلامية</t>
  </si>
  <si>
    <t>تجزيعة خشبية مصدية</t>
  </si>
  <si>
    <t>تجزيعة خشبية أخرى</t>
  </si>
  <si>
    <t>رخام</t>
  </si>
  <si>
    <t>لون</t>
  </si>
  <si>
    <t>اللون</t>
  </si>
  <si>
    <t>إسم اللون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</si>
  <si>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</si>
  <si>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</si>
  <si>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</si>
  <si>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</si>
  <si>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</si>
  <si>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</si>
  <si>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</si>
  <si>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</si>
  <si>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</si>
  <si>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</si>
  <si>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</si>
  <si>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</si>
  <si>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</si>
  <si>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</si>
  <si>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</si>
  <si>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</si>
  <si>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</si>
  <si>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</si>
  <si>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</si>
  <si>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</si>
  <si>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</si>
  <si>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</si>
  <si>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</si>
  <si>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</si>
  <si>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</si>
  <si>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</si>
  <si>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</si>
  <si>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</si>
  <si>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</si>
  <si>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</si>
  <si>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</si>
  <si>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</si>
  <si>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</si>
  <si>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</si>
  <si>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</si>
  <si>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</si>
  <si>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</si>
  <si>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</si>
  <si>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</si>
  <si>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</si>
  <si>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</si>
  <si>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</si>
  <si>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</si>
  <si>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</si>
  <si>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</si>
  <si>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</si>
  <si>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</si>
  <si>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</si>
  <si>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</si>
  <si>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</si>
  <si>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</si>
  <si>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</si>
  <si>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</si>
  <si>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</si>
  <si>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</si>
  <si>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</si>
  <si>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</si>
  <si>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</si>
  <si>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</si>
  <si>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</si>
  <si>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</si>
  <si>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</si>
  <si>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</si>
  <si>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</si>
  <si>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</si>
  <si>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</si>
  <si>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</si>
  <si>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</si>
  <si>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</si>
  <si>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</si>
  <si>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</si>
  <si>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</si>
  <si>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</si>
  <si>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</si>
  <si>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</si>
  <si>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</si>
  <si>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</si>
  <si>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</si>
  <si>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</si>
  <si>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</si>
  <si>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</si>
  <si>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</si>
  <si>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</si>
  <si>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</si>
  <si>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رخامي هلامي مصفر</t>
  </si>
  <si>
    <t>رخامي ملطش محمر</t>
  </si>
  <si>
    <t>تجزيعة خشبية لب كبير</t>
  </si>
  <si>
    <t>بني تجزيعة بلب كبير</t>
  </si>
  <si>
    <t>رخامي ابيض فاتح</t>
  </si>
  <si>
    <t>ورق حائط احمر بورده ذهبية</t>
  </si>
  <si>
    <t>ورق حائط</t>
  </si>
  <si>
    <t>تجزيعة خشبية فاتحة جدا</t>
  </si>
  <si>
    <t>تجزيعة خشبية مصفرة فاتحه</t>
  </si>
  <si>
    <t>تجزيعة خشبية رأسية مصفرة</t>
  </si>
  <si>
    <t>مهوجني</t>
  </si>
  <si>
    <t>تجزيعة خشبية بني غامق</t>
  </si>
  <si>
    <t>تجزيعة خشبية واضحه</t>
  </si>
  <si>
    <t>رمادي بروزني لميع</t>
  </si>
  <si>
    <t>تجزيعة خشبية مصفر فاتح جدا</t>
  </si>
  <si>
    <t>ورق حائط مصفر شبكة</t>
  </si>
  <si>
    <t>روز فاتح</t>
  </si>
  <si>
    <t>أسود</t>
  </si>
  <si>
    <t>مقسم إلى</t>
  </si>
  <si>
    <t>برتقاني</t>
  </si>
  <si>
    <t>أحمر</t>
  </si>
  <si>
    <t>صافي الشيتات</t>
  </si>
  <si>
    <t>أزرق</t>
  </si>
  <si>
    <t>لبني</t>
  </si>
  <si>
    <t>سيلفر</t>
  </si>
  <si>
    <t>أخضر زيتي غامق</t>
  </si>
  <si>
    <t>أبيض سبليمشن</t>
  </si>
  <si>
    <t>s</t>
  </si>
  <si>
    <t>20200316</t>
  </si>
  <si>
    <t>موف فاتح</t>
  </si>
  <si>
    <t>موف غامق</t>
  </si>
  <si>
    <t>أخضر تفاحي فاتح</t>
  </si>
  <si>
    <t>بني غامق محروق</t>
  </si>
  <si>
    <t>أبيض مش سبليمشن</t>
  </si>
  <si>
    <t>عدد الألواح المطلوبة</t>
  </si>
  <si>
    <t>فرق الألواح الخاطئة</t>
  </si>
  <si>
    <t>رخامي بني تجزيعة سوداء</t>
  </si>
  <si>
    <t>الجرد الفعلي للشيتات</t>
  </si>
  <si>
    <t>فرق المخزن</t>
  </si>
  <si>
    <t>الدليل</t>
  </si>
  <si>
    <t>مستخدم شيتات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</si>
</sst>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49" fontId="2" fillId="6" borderId="1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0</xdr:row>
      <xdr:rowOff>257174</xdr:rowOff>
    </xdr:from>
    <xdr:to>
      <xdr:col>1</xdr:col>
      <xdr:colOff>2009774</xdr:colOff>
      <xdr:row>1</xdr:row>
      <xdr:rowOff>1514474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067026" y="257174"/>
          <a:ext cx="2019300" cy="15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600076</xdr:colOff>
      <xdr:row>2</xdr:row>
      <xdr:rowOff>76200</xdr:rowOff>
    </xdr:from>
    <xdr:to>
      <xdr:col>1</xdr:col>
      <xdr:colOff>2001219</xdr:colOff>
      <xdr:row>2</xdr:row>
      <xdr:rowOff>1428750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992428881" y="1857375"/>
          <a:ext cx="2010743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585106</xdr:colOff>
      <xdr:row>3</xdr:row>
      <xdr:rowOff>28575</xdr:rowOff>
    </xdr:from>
    <xdr:to>
      <xdr:col>1</xdr:col>
      <xdr:colOff>1973034</xdr:colOff>
      <xdr:row>4</xdr:row>
      <xdr:rowOff>6314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037299650" y="3085856"/>
          <a:ext cx="1501739" cy="20002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13607</xdr:rowOff>
    </xdr:from>
    <xdr:to>
      <xdr:col>1</xdr:col>
      <xdr:colOff>1959429</xdr:colOff>
      <xdr:row>4</xdr:row>
      <xdr:rowOff>1483178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037308928" y="4599215"/>
          <a:ext cx="1469571" cy="1959428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4</xdr:row>
      <xdr:rowOff>1517198</xdr:rowOff>
    </xdr:from>
    <xdr:to>
      <xdr:col>1</xdr:col>
      <xdr:colOff>1796144</xdr:colOff>
      <xdr:row>5</xdr:row>
      <xdr:rowOff>1517198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037354610" y="6220409"/>
          <a:ext cx="1527887" cy="178253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6</xdr:row>
      <xdr:rowOff>13606</xdr:rowOff>
    </xdr:from>
    <xdr:to>
      <xdr:col>1</xdr:col>
      <xdr:colOff>1991182</xdr:colOff>
      <xdr:row>6</xdr:row>
      <xdr:rowOff>1496786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037032247" y="7892142"/>
          <a:ext cx="1977573" cy="1483180"/>
        </a:xfrm>
        <a:prstGeom prst="rect">
          <a:avLst/>
        </a:prstGeom>
      </xdr:spPr>
    </xdr:pic>
    <xdr:clientData/>
  </xdr:twoCellAnchor>
  <xdr:twoCellAnchor editAs="oneCell">
    <xdr:from>
      <xdr:col>1</xdr:col>
      <xdr:colOff>4532</xdr:colOff>
      <xdr:row>7</xdr:row>
      <xdr:rowOff>22678</xdr:rowOff>
    </xdr:from>
    <xdr:to>
      <xdr:col>1</xdr:col>
      <xdr:colOff>1973032</xdr:colOff>
      <xdr:row>7</xdr:row>
      <xdr:rowOff>1499053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037296459" y="9179152"/>
          <a:ext cx="1476375" cy="1968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29484</xdr:rowOff>
    </xdr:from>
    <xdr:to>
      <xdr:col>1</xdr:col>
      <xdr:colOff>1728109</xdr:colOff>
      <xdr:row>8</xdr:row>
      <xdr:rowOff>1510720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037418756" y="10832584"/>
          <a:ext cx="1481236" cy="1728108"/>
        </a:xfrm>
        <a:prstGeom prst="rect">
          <a:avLst/>
        </a:prstGeom>
      </xdr:spPr>
    </xdr:pic>
    <xdr:clientData/>
  </xdr:twoCellAnchor>
  <xdr:twoCellAnchor editAs="oneCell">
    <xdr:from>
      <xdr:col>1</xdr:col>
      <xdr:colOff>2271</xdr:colOff>
      <xdr:row>9</xdr:row>
      <xdr:rowOff>11339</xdr:rowOff>
    </xdr:from>
    <xdr:to>
      <xdr:col>1</xdr:col>
      <xdr:colOff>1986644</xdr:colOff>
      <xdr:row>9</xdr:row>
      <xdr:rowOff>1499618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0037284832" y="12213828"/>
          <a:ext cx="1488279" cy="19843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-1</xdr:rowOff>
    </xdr:from>
    <xdr:to>
      <xdr:col>1</xdr:col>
      <xdr:colOff>2027465</xdr:colOff>
      <xdr:row>10</xdr:row>
      <xdr:rowOff>1520598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995964" y="13974535"/>
          <a:ext cx="2027464" cy="1520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2027464</xdr:colOff>
      <xdr:row>11</xdr:row>
      <xdr:rowOff>1520598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995965" y="15498536"/>
          <a:ext cx="2027464" cy="1520598"/>
        </a:xfrm>
        <a:prstGeom prst="rect">
          <a:avLst/>
        </a:prstGeom>
      </xdr:spPr>
    </xdr:pic>
    <xdr:clientData/>
  </xdr:twoCellAnchor>
  <xdr:twoCellAnchor editAs="oneCell">
    <xdr:from>
      <xdr:col>1</xdr:col>
      <xdr:colOff>13608</xdr:colOff>
      <xdr:row>12</xdr:row>
      <xdr:rowOff>27216</xdr:rowOff>
    </xdr:from>
    <xdr:to>
      <xdr:col>1</xdr:col>
      <xdr:colOff>2000250</xdr:colOff>
      <xdr:row>12</xdr:row>
      <xdr:rowOff>1517198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23179" y="17049752"/>
          <a:ext cx="1986642" cy="14899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1</xdr:rowOff>
    </xdr:from>
    <xdr:to>
      <xdr:col>1</xdr:col>
      <xdr:colOff>1986643</xdr:colOff>
      <xdr:row>13</xdr:row>
      <xdr:rowOff>1489983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36786" y="18546537"/>
          <a:ext cx="1986643" cy="14899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0</xdr:rowOff>
    </xdr:from>
    <xdr:to>
      <xdr:col>1</xdr:col>
      <xdr:colOff>2013858</xdr:colOff>
      <xdr:row>14</xdr:row>
      <xdr:rowOff>1510392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09571" y="20070536"/>
          <a:ext cx="2013857" cy="151039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0</xdr:rowOff>
    </xdr:from>
    <xdr:to>
      <xdr:col>1</xdr:col>
      <xdr:colOff>2013858</xdr:colOff>
      <xdr:row>15</xdr:row>
      <xdr:rowOff>1510393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09571" y="21594536"/>
          <a:ext cx="2013857" cy="1510393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16</xdr:row>
      <xdr:rowOff>1</xdr:rowOff>
    </xdr:from>
    <xdr:to>
      <xdr:col>1</xdr:col>
      <xdr:colOff>2000251</xdr:colOff>
      <xdr:row>16</xdr:row>
      <xdr:rowOff>1500188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23178" y="23118537"/>
          <a:ext cx="2000249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17</xdr:row>
      <xdr:rowOff>0</xdr:rowOff>
    </xdr:from>
    <xdr:to>
      <xdr:col>1</xdr:col>
      <xdr:colOff>2027465</xdr:colOff>
      <xdr:row>17</xdr:row>
      <xdr:rowOff>1520597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995964" y="24642536"/>
          <a:ext cx="2027463" cy="152059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</xdr:row>
      <xdr:rowOff>0</xdr:rowOff>
    </xdr:from>
    <xdr:to>
      <xdr:col>1</xdr:col>
      <xdr:colOff>2027465</xdr:colOff>
      <xdr:row>18</xdr:row>
      <xdr:rowOff>1520598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995964" y="26166536"/>
          <a:ext cx="2027464" cy="1520598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19</xdr:row>
      <xdr:rowOff>0</xdr:rowOff>
    </xdr:from>
    <xdr:to>
      <xdr:col>1</xdr:col>
      <xdr:colOff>2013859</xdr:colOff>
      <xdr:row>19</xdr:row>
      <xdr:rowOff>1510393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09570" y="27690536"/>
          <a:ext cx="2013857" cy="1510393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20</xdr:row>
      <xdr:rowOff>0</xdr:rowOff>
    </xdr:from>
    <xdr:to>
      <xdr:col>1</xdr:col>
      <xdr:colOff>2027465</xdr:colOff>
      <xdr:row>20</xdr:row>
      <xdr:rowOff>1520597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995964" y="29214536"/>
          <a:ext cx="2027463" cy="15205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2013858</xdr:colOff>
      <xdr:row>21</xdr:row>
      <xdr:rowOff>1510394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09571" y="30738536"/>
          <a:ext cx="2013858" cy="1510394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22</xdr:row>
      <xdr:rowOff>0</xdr:rowOff>
    </xdr:from>
    <xdr:to>
      <xdr:col>1</xdr:col>
      <xdr:colOff>2013859</xdr:colOff>
      <xdr:row>22</xdr:row>
      <xdr:rowOff>1510393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09570" y="32262536"/>
          <a:ext cx="2013857" cy="1510393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23</xdr:row>
      <xdr:rowOff>1</xdr:rowOff>
    </xdr:from>
    <xdr:to>
      <xdr:col>1</xdr:col>
      <xdr:colOff>2013858</xdr:colOff>
      <xdr:row>23</xdr:row>
      <xdr:rowOff>1510393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009571" y="33786537"/>
          <a:ext cx="2013856" cy="1510392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24</xdr:row>
      <xdr:rowOff>0</xdr:rowOff>
    </xdr:from>
    <xdr:to>
      <xdr:col>1</xdr:col>
      <xdr:colOff>2013858</xdr:colOff>
      <xdr:row>24</xdr:row>
      <xdr:rowOff>1510392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703535" y="35310536"/>
          <a:ext cx="2013856" cy="151039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25</xdr:row>
      <xdr:rowOff>0</xdr:rowOff>
    </xdr:from>
    <xdr:to>
      <xdr:col>1</xdr:col>
      <xdr:colOff>2013858</xdr:colOff>
      <xdr:row>25</xdr:row>
      <xdr:rowOff>1510393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703535" y="36834536"/>
          <a:ext cx="2013857" cy="1510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rightToLeft="1" topLeftCell="A10" workbookViewId="0">
      <selection activeCell="A12" sqref="A12"/>
    </sheetView>
  </sheetViews>
  <sheetFormatPr defaultRowHeight="15" x14ac:dyDescent="0.25"/>
  <cols>
    <col min="1" max="1" width="22.5703125" customWidth="1"/>
  </cols>
  <sheetData>
    <row r="1" spans="1:1" x14ac:dyDescent="0.25">
      <c r="A1" s="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5" spans="1:1" x14ac:dyDescent="0.25">
      <c r="A5" s="1" t="s">
        <v>6</v>
      </c>
    </row>
    <row r="6" spans="1:1" x14ac:dyDescent="0.25">
      <c r="A6" t="s">
        <v>7</v>
      </c>
    </row>
    <row r="7" spans="1:1" x14ac:dyDescent="0.25">
      <c r="A7" t="s">
        <v>13</v>
      </c>
    </row>
    <row r="9" spans="1:1" x14ac:dyDescent="0.25">
      <c r="A9" s="1" t="s">
        <v>23</v>
      </c>
    </row>
    <row r="10" spans="1:1" x14ac:dyDescent="0.25">
      <c r="A10" t="s">
        <v>24</v>
      </c>
    </row>
    <row r="11" spans="1:1" x14ac:dyDescent="0.25">
      <c r="A11" t="s">
        <v>126</v>
      </c>
    </row>
    <row r="12" spans="1:1" x14ac:dyDescent="0.25">
      <c r="A12" t="s">
        <v>118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122</v>
      </c>
    </row>
    <row r="18" spans="1:1" x14ac:dyDescent="0.25">
      <c r="A1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rightToLeft="1" zoomScale="70" zoomScaleNormal="70" workbookViewId="0">
      <pane ySplit="1" topLeftCell="A29" activePane="bottomLeft" state="frozen"/>
      <selection pane="bottomLeft" activeCell="D31" sqref="D31"/>
    </sheetView>
  </sheetViews>
  <sheetFormatPr defaultRowHeight="120" customHeight="1" x14ac:dyDescent="0.25"/>
  <cols>
    <col min="1" max="1" width="9.140625" style="4"/>
    <col min="2" max="2" width="43.5703125" style="5" customWidth="1"/>
    <col min="3" max="3" width="64" style="6" customWidth="1"/>
    <col min="4" max="4" width="30.140625" style="5" customWidth="1"/>
    <col min="5" max="5" width="19.5703125" style="18" customWidth="1"/>
    <col min="6" max="16384" width="9.140625" style="5"/>
  </cols>
  <sheetData>
    <row r="1" spans="1:5" ht="20.25" customHeight="1" x14ac:dyDescent="0.25">
      <c r="A1" s="4" t="s">
        <v>0</v>
      </c>
      <c r="B1" s="5" t="s">
        <v>30</v>
      </c>
      <c r="C1" s="6" t="s">
        <v>31</v>
      </c>
      <c r="D1" s="5" t="s">
        <v>22</v>
      </c>
      <c r="E1" s="18" t="s">
        <v>137</v>
      </c>
    </row>
    <row r="2" spans="1:5" ht="120" customHeight="1" x14ac:dyDescent="0.25">
      <c r="A2" s="4" t="s">
        <v>8</v>
      </c>
      <c r="C2" s="6" t="s">
        <v>10</v>
      </c>
      <c r="D2" s="5" t="s">
        <v>24</v>
      </c>
      <c r="E2" s="18">
        <f>'تفاصيل الأخشاب'!N3</f>
        <v>3</v>
      </c>
    </row>
    <row r="3" spans="1:5" ht="120" customHeight="1" x14ac:dyDescent="0.25">
      <c r="A3" s="4" t="s">
        <v>9</v>
      </c>
      <c r="C3" s="6" t="s">
        <v>11</v>
      </c>
      <c r="D3" s="5" t="s">
        <v>24</v>
      </c>
      <c r="E3" s="18">
        <f>'تفاصيل الأخشاب'!N3</f>
        <v>3</v>
      </c>
    </row>
    <row r="4" spans="1:5" ht="120" customHeight="1" x14ac:dyDescent="0.25">
      <c r="A4" s="4" t="s">
        <v>12</v>
      </c>
      <c r="C4" s="6" t="s">
        <v>152</v>
      </c>
      <c r="D4" s="5" t="s">
        <v>28</v>
      </c>
    </row>
    <row r="5" spans="1:5" ht="120" customHeight="1" x14ac:dyDescent="0.25">
      <c r="A5" s="4" t="s">
        <v>32</v>
      </c>
      <c r="C5" s="6" t="s">
        <v>116</v>
      </c>
      <c r="D5" s="5" t="s">
        <v>28</v>
      </c>
    </row>
    <row r="6" spans="1:5" ht="120" customHeight="1" x14ac:dyDescent="0.25">
      <c r="A6" s="4" t="s">
        <v>33</v>
      </c>
      <c r="C6" s="6" t="s">
        <v>117</v>
      </c>
      <c r="D6" s="5" t="s">
        <v>28</v>
      </c>
    </row>
    <row r="7" spans="1:5" ht="120" customHeight="1" x14ac:dyDescent="0.25">
      <c r="A7" s="4" t="s">
        <v>34</v>
      </c>
      <c r="C7" s="6" t="s">
        <v>120</v>
      </c>
      <c r="D7" s="5" t="s">
        <v>28</v>
      </c>
    </row>
    <row r="8" spans="1:5" ht="120" customHeight="1" x14ac:dyDescent="0.25">
      <c r="A8" s="4" t="s">
        <v>35</v>
      </c>
      <c r="C8" s="6" t="s">
        <v>119</v>
      </c>
      <c r="D8" s="5" t="s">
        <v>118</v>
      </c>
    </row>
    <row r="9" spans="1:5" ht="120" customHeight="1" x14ac:dyDescent="0.25">
      <c r="A9" s="4" t="s">
        <v>36</v>
      </c>
      <c r="C9" s="6" t="s">
        <v>121</v>
      </c>
      <c r="D9" s="5" t="s">
        <v>122</v>
      </c>
    </row>
    <row r="10" spans="1:5" ht="120" customHeight="1" x14ac:dyDescent="0.25">
      <c r="A10" s="4" t="s">
        <v>37</v>
      </c>
      <c r="C10" s="6" t="s">
        <v>123</v>
      </c>
      <c r="D10" s="5" t="s">
        <v>24</v>
      </c>
    </row>
    <row r="11" spans="1:5" ht="120" customHeight="1" x14ac:dyDescent="0.25">
      <c r="A11" s="4" t="s">
        <v>38</v>
      </c>
      <c r="C11" s="6" t="s">
        <v>124</v>
      </c>
      <c r="D11" s="5" t="s">
        <v>24</v>
      </c>
    </row>
    <row r="12" spans="1:5" ht="120" customHeight="1" x14ac:dyDescent="0.25">
      <c r="A12" s="4" t="s">
        <v>39</v>
      </c>
      <c r="C12" s="6" t="s">
        <v>125</v>
      </c>
      <c r="D12" s="5" t="s">
        <v>25</v>
      </c>
    </row>
    <row r="13" spans="1:5" ht="120" customHeight="1" x14ac:dyDescent="0.25">
      <c r="A13" s="4" t="s">
        <v>40</v>
      </c>
      <c r="C13" s="6" t="s">
        <v>127</v>
      </c>
      <c r="D13" s="5" t="s">
        <v>24</v>
      </c>
    </row>
    <row r="14" spans="1:5" ht="120" customHeight="1" x14ac:dyDescent="0.25">
      <c r="A14" s="4" t="s">
        <v>41</v>
      </c>
      <c r="C14" s="6" t="s">
        <v>128</v>
      </c>
      <c r="D14" s="5" t="s">
        <v>24</v>
      </c>
    </row>
    <row r="15" spans="1:5" ht="120" customHeight="1" x14ac:dyDescent="0.25">
      <c r="A15" s="4" t="s">
        <v>42</v>
      </c>
      <c r="C15" s="6" t="s">
        <v>129</v>
      </c>
      <c r="D15" s="5" t="s">
        <v>29</v>
      </c>
    </row>
    <row r="16" spans="1:5" ht="120" customHeight="1" x14ac:dyDescent="0.25">
      <c r="A16" s="4" t="s">
        <v>43</v>
      </c>
      <c r="C16" s="6" t="s">
        <v>130</v>
      </c>
      <c r="D16" s="5" t="s">
        <v>24</v>
      </c>
    </row>
    <row r="17" spans="1:5" ht="120" customHeight="1" x14ac:dyDescent="0.25">
      <c r="A17" s="4" t="s">
        <v>44</v>
      </c>
      <c r="C17" s="6" t="s">
        <v>131</v>
      </c>
      <c r="D17" s="5" t="s">
        <v>122</v>
      </c>
    </row>
    <row r="18" spans="1:5" ht="120" customHeight="1" x14ac:dyDescent="0.25">
      <c r="A18" s="4" t="s">
        <v>45</v>
      </c>
      <c r="C18" s="6" t="s">
        <v>132</v>
      </c>
      <c r="D18" s="5" t="s">
        <v>29</v>
      </c>
    </row>
    <row r="19" spans="1:5" ht="120" customHeight="1" x14ac:dyDescent="0.25">
      <c r="A19" s="4" t="s">
        <v>46</v>
      </c>
      <c r="C19" s="6" t="s">
        <v>133</v>
      </c>
      <c r="D19" s="5" t="s">
        <v>29</v>
      </c>
    </row>
    <row r="20" spans="1:5" ht="120" customHeight="1" x14ac:dyDescent="0.25">
      <c r="A20" s="4" t="s">
        <v>47</v>
      </c>
      <c r="C20" s="6" t="s">
        <v>135</v>
      </c>
      <c r="D20" s="5" t="s">
        <v>29</v>
      </c>
    </row>
    <row r="21" spans="1:5" ht="120" customHeight="1" x14ac:dyDescent="0.25">
      <c r="A21" s="4" t="s">
        <v>48</v>
      </c>
      <c r="C21" s="6" t="s">
        <v>136</v>
      </c>
      <c r="D21" s="5" t="s">
        <v>29</v>
      </c>
      <c r="E21" s="18">
        <f>'تفاصيل الأخشاب'!N18</f>
        <v>10</v>
      </c>
    </row>
    <row r="22" spans="1:5" ht="120" customHeight="1" x14ac:dyDescent="0.25">
      <c r="A22" s="4" t="s">
        <v>49</v>
      </c>
      <c r="C22" s="6" t="s">
        <v>138</v>
      </c>
      <c r="D22" s="5" t="s">
        <v>29</v>
      </c>
      <c r="E22" s="18">
        <f>'تفاصيل الأخشاب'!N19</f>
        <v>4</v>
      </c>
    </row>
    <row r="23" spans="1:5" ht="120" customHeight="1" x14ac:dyDescent="0.25">
      <c r="A23" s="4" t="s">
        <v>50</v>
      </c>
      <c r="C23" s="6" t="s">
        <v>139</v>
      </c>
      <c r="D23" s="5" t="s">
        <v>29</v>
      </c>
      <c r="E23" s="18">
        <f>'تفاصيل الأخشاب'!N19</f>
        <v>4</v>
      </c>
    </row>
    <row r="24" spans="1:5" ht="120" customHeight="1" x14ac:dyDescent="0.25">
      <c r="A24" s="4" t="s">
        <v>51</v>
      </c>
      <c r="C24" s="6" t="s">
        <v>140</v>
      </c>
      <c r="D24" s="5" t="s">
        <v>29</v>
      </c>
      <c r="E24" s="18">
        <f>'تفاصيل الأخشاب'!N20</f>
        <v>3</v>
      </c>
    </row>
    <row r="25" spans="1:5" ht="120" customHeight="1" x14ac:dyDescent="0.25">
      <c r="A25" s="4" t="s">
        <v>52</v>
      </c>
      <c r="C25" s="6" t="s">
        <v>141</v>
      </c>
      <c r="D25" s="5" t="s">
        <v>29</v>
      </c>
    </row>
    <row r="26" spans="1:5" ht="120" customHeight="1" x14ac:dyDescent="0.25">
      <c r="A26" s="4" t="s">
        <v>53</v>
      </c>
      <c r="C26" s="6" t="s">
        <v>142</v>
      </c>
      <c r="D26" s="5" t="s">
        <v>29</v>
      </c>
    </row>
    <row r="27" spans="1:5" ht="120" customHeight="1" x14ac:dyDescent="0.25">
      <c r="A27" s="4" t="s">
        <v>54</v>
      </c>
      <c r="C27" s="6" t="s">
        <v>145</v>
      </c>
      <c r="D27" s="5" t="s">
        <v>29</v>
      </c>
    </row>
    <row r="28" spans="1:5" ht="120" customHeight="1" x14ac:dyDescent="0.25">
      <c r="A28" s="4" t="s">
        <v>55</v>
      </c>
      <c r="C28" s="6" t="s">
        <v>146</v>
      </c>
      <c r="D28" s="5" t="s">
        <v>29</v>
      </c>
    </row>
    <row r="29" spans="1:5" ht="120" customHeight="1" x14ac:dyDescent="0.25">
      <c r="A29" s="4" t="s">
        <v>56</v>
      </c>
      <c r="C29" s="6" t="s">
        <v>147</v>
      </c>
      <c r="D29" s="5" t="s">
        <v>29</v>
      </c>
    </row>
    <row r="30" spans="1:5" ht="120" customHeight="1" x14ac:dyDescent="0.25">
      <c r="A30" s="4" t="s">
        <v>57</v>
      </c>
      <c r="C30" s="6" t="s">
        <v>148</v>
      </c>
      <c r="D30" s="5" t="s">
        <v>24</v>
      </c>
    </row>
    <row r="31" spans="1:5" ht="120" customHeight="1" x14ac:dyDescent="0.25">
      <c r="A31" s="4" t="s">
        <v>58</v>
      </c>
      <c r="C31" s="6" t="s">
        <v>149</v>
      </c>
      <c r="D31" s="5" t="s">
        <v>29</v>
      </c>
    </row>
    <row r="32" spans="1:5" ht="120" customHeight="1" x14ac:dyDescent="0.25">
      <c r="A32" s="4" t="s">
        <v>59</v>
      </c>
    </row>
    <row r="33" spans="1:1" ht="120" customHeight="1" x14ac:dyDescent="0.25">
      <c r="A33" s="4" t="s">
        <v>60</v>
      </c>
    </row>
    <row r="34" spans="1:1" ht="120" customHeight="1" x14ac:dyDescent="0.25">
      <c r="A34" s="4" t="s">
        <v>61</v>
      </c>
    </row>
    <row r="35" spans="1:1" ht="120" customHeight="1" x14ac:dyDescent="0.25">
      <c r="A35" s="4" t="s">
        <v>62</v>
      </c>
    </row>
    <row r="36" spans="1:1" ht="120" customHeight="1" x14ac:dyDescent="0.25">
      <c r="A36" s="4" t="s">
        <v>63</v>
      </c>
    </row>
    <row r="37" spans="1:1" ht="120" customHeight="1" x14ac:dyDescent="0.25">
      <c r="A37" s="4" t="s">
        <v>64</v>
      </c>
    </row>
    <row r="38" spans="1:1" ht="120" customHeight="1" x14ac:dyDescent="0.25">
      <c r="A38" s="4" t="s">
        <v>65</v>
      </c>
    </row>
    <row r="39" spans="1:1" ht="120" customHeight="1" x14ac:dyDescent="0.25">
      <c r="A39" s="4" t="s">
        <v>66</v>
      </c>
    </row>
    <row r="40" spans="1:1" ht="120" customHeight="1" x14ac:dyDescent="0.25">
      <c r="A40" s="4" t="s">
        <v>67</v>
      </c>
    </row>
    <row r="41" spans="1:1" ht="120" customHeight="1" x14ac:dyDescent="0.25">
      <c r="A41" s="4" t="s">
        <v>68</v>
      </c>
    </row>
    <row r="42" spans="1:1" ht="120" customHeight="1" x14ac:dyDescent="0.25">
      <c r="A42" s="4" t="s">
        <v>69</v>
      </c>
    </row>
    <row r="43" spans="1:1" ht="120" customHeight="1" x14ac:dyDescent="0.25">
      <c r="A43" s="4" t="s">
        <v>70</v>
      </c>
    </row>
    <row r="44" spans="1:1" ht="120" customHeight="1" x14ac:dyDescent="0.25">
      <c r="A44" s="4" t="s">
        <v>71</v>
      </c>
    </row>
    <row r="45" spans="1:1" ht="120" customHeight="1" x14ac:dyDescent="0.25">
      <c r="A45" s="4" t="s">
        <v>72</v>
      </c>
    </row>
    <row r="46" spans="1:1" ht="120" customHeight="1" x14ac:dyDescent="0.25">
      <c r="A46" s="4" t="s">
        <v>73</v>
      </c>
    </row>
    <row r="47" spans="1:1" ht="120" customHeight="1" x14ac:dyDescent="0.25">
      <c r="A47" s="4" t="s">
        <v>74</v>
      </c>
    </row>
    <row r="48" spans="1:1" ht="120" customHeight="1" x14ac:dyDescent="0.25">
      <c r="A48" s="4" t="s">
        <v>75</v>
      </c>
    </row>
    <row r="49" spans="1:1" ht="120" customHeight="1" x14ac:dyDescent="0.25">
      <c r="A49" s="4" t="s">
        <v>76</v>
      </c>
    </row>
    <row r="50" spans="1:1" ht="120" customHeight="1" x14ac:dyDescent="0.25">
      <c r="A50" s="4" t="s">
        <v>77</v>
      </c>
    </row>
    <row r="51" spans="1:1" ht="120" customHeight="1" x14ac:dyDescent="0.25">
      <c r="A51" s="4" t="s">
        <v>78</v>
      </c>
    </row>
    <row r="52" spans="1:1" ht="120" customHeight="1" x14ac:dyDescent="0.25">
      <c r="A52" s="4" t="s">
        <v>79</v>
      </c>
    </row>
    <row r="53" spans="1:1" ht="120" customHeight="1" x14ac:dyDescent="0.25">
      <c r="A53" s="4" t="s">
        <v>80</v>
      </c>
    </row>
    <row r="54" spans="1:1" ht="120" customHeight="1" x14ac:dyDescent="0.25">
      <c r="A54" s="4" t="s">
        <v>81</v>
      </c>
    </row>
    <row r="55" spans="1:1" ht="120" customHeight="1" x14ac:dyDescent="0.25">
      <c r="A55" s="4" t="s">
        <v>82</v>
      </c>
    </row>
    <row r="56" spans="1:1" ht="120" customHeight="1" x14ac:dyDescent="0.25">
      <c r="A56" s="4" t="s">
        <v>83</v>
      </c>
    </row>
    <row r="57" spans="1:1" ht="120" customHeight="1" x14ac:dyDescent="0.25">
      <c r="A57" s="4" t="s">
        <v>84</v>
      </c>
    </row>
    <row r="58" spans="1:1" ht="120" customHeight="1" x14ac:dyDescent="0.25">
      <c r="A58" s="4" t="s">
        <v>85</v>
      </c>
    </row>
    <row r="59" spans="1:1" ht="120" customHeight="1" x14ac:dyDescent="0.25">
      <c r="A59" s="4" t="s">
        <v>86</v>
      </c>
    </row>
    <row r="60" spans="1:1" ht="120" customHeight="1" x14ac:dyDescent="0.25">
      <c r="A60" s="4" t="s">
        <v>87</v>
      </c>
    </row>
    <row r="61" spans="1:1" ht="120" customHeight="1" x14ac:dyDescent="0.25">
      <c r="A61" s="4" t="s">
        <v>88</v>
      </c>
    </row>
    <row r="62" spans="1:1" ht="120" customHeight="1" x14ac:dyDescent="0.25">
      <c r="A62" s="4" t="s">
        <v>89</v>
      </c>
    </row>
    <row r="63" spans="1:1" ht="120" customHeight="1" x14ac:dyDescent="0.25">
      <c r="A63" s="4" t="s">
        <v>90</v>
      </c>
    </row>
    <row r="64" spans="1:1" ht="120" customHeight="1" x14ac:dyDescent="0.25">
      <c r="A64" s="4" t="s">
        <v>91</v>
      </c>
    </row>
    <row r="65" spans="1:1" ht="120" customHeight="1" x14ac:dyDescent="0.25">
      <c r="A65" s="4" t="s">
        <v>92</v>
      </c>
    </row>
    <row r="66" spans="1:1" ht="120" customHeight="1" x14ac:dyDescent="0.25">
      <c r="A66" s="4" t="s">
        <v>93</v>
      </c>
    </row>
    <row r="67" spans="1:1" ht="120" customHeight="1" x14ac:dyDescent="0.25">
      <c r="A67" s="4" t="s">
        <v>94</v>
      </c>
    </row>
    <row r="68" spans="1:1" ht="120" customHeight="1" x14ac:dyDescent="0.25">
      <c r="A68" s="4" t="s">
        <v>95</v>
      </c>
    </row>
    <row r="69" spans="1:1" ht="120" customHeight="1" x14ac:dyDescent="0.25">
      <c r="A69" s="4" t="s">
        <v>96</v>
      </c>
    </row>
    <row r="70" spans="1:1" ht="120" customHeight="1" x14ac:dyDescent="0.25">
      <c r="A70" s="4" t="s">
        <v>97</v>
      </c>
    </row>
    <row r="71" spans="1:1" ht="120" customHeight="1" x14ac:dyDescent="0.25">
      <c r="A71" s="4" t="s">
        <v>98</v>
      </c>
    </row>
    <row r="72" spans="1:1" ht="120" customHeight="1" x14ac:dyDescent="0.25">
      <c r="A72" s="4" t="s">
        <v>99</v>
      </c>
    </row>
    <row r="73" spans="1:1" ht="120" customHeight="1" x14ac:dyDescent="0.25">
      <c r="A73" s="4" t="s">
        <v>100</v>
      </c>
    </row>
    <row r="74" spans="1:1" ht="120" customHeight="1" x14ac:dyDescent="0.25">
      <c r="A74" s="4" t="s">
        <v>101</v>
      </c>
    </row>
    <row r="75" spans="1:1" ht="120" customHeight="1" x14ac:dyDescent="0.25">
      <c r="A75" s="4" t="s">
        <v>102</v>
      </c>
    </row>
    <row r="76" spans="1:1" ht="120" customHeight="1" x14ac:dyDescent="0.25">
      <c r="A76" s="4" t="s">
        <v>103</v>
      </c>
    </row>
    <row r="77" spans="1:1" ht="120" customHeight="1" x14ac:dyDescent="0.25">
      <c r="A77" s="4" t="s">
        <v>104</v>
      </c>
    </row>
    <row r="78" spans="1:1" ht="120" customHeight="1" x14ac:dyDescent="0.25">
      <c r="A78" s="4" t="s">
        <v>105</v>
      </c>
    </row>
    <row r="79" spans="1:1" ht="120" customHeight="1" x14ac:dyDescent="0.25">
      <c r="A79" s="4" t="s">
        <v>106</v>
      </c>
    </row>
    <row r="80" spans="1:1" ht="120" customHeight="1" x14ac:dyDescent="0.25">
      <c r="A80" s="4" t="s">
        <v>107</v>
      </c>
    </row>
    <row r="81" spans="1:1" ht="120" customHeight="1" x14ac:dyDescent="0.25">
      <c r="A81" s="4" t="s">
        <v>108</v>
      </c>
    </row>
    <row r="82" spans="1:1" ht="120" customHeight="1" x14ac:dyDescent="0.25">
      <c r="A82" s="4" t="s">
        <v>109</v>
      </c>
    </row>
    <row r="83" spans="1:1" ht="120" customHeight="1" x14ac:dyDescent="0.25">
      <c r="A83" s="4" t="s">
        <v>110</v>
      </c>
    </row>
    <row r="84" spans="1:1" ht="120" customHeight="1" x14ac:dyDescent="0.25">
      <c r="A84" s="4" t="s">
        <v>111</v>
      </c>
    </row>
    <row r="85" spans="1:1" ht="120" customHeight="1" x14ac:dyDescent="0.25">
      <c r="A85" s="4" t="s">
        <v>112</v>
      </c>
    </row>
    <row r="86" spans="1:1" ht="120" customHeight="1" x14ac:dyDescent="0.25">
      <c r="A86" s="4" t="s">
        <v>113</v>
      </c>
    </row>
    <row r="87" spans="1:1" ht="120" customHeight="1" x14ac:dyDescent="0.25">
      <c r="A87" s="4" t="s">
        <v>114</v>
      </c>
    </row>
    <row r="88" spans="1:1" ht="120" customHeight="1" x14ac:dyDescent="0.25">
      <c r="A88" s="4" t="s">
        <v>115</v>
      </c>
    </row>
  </sheetData>
  <autoFilter ref="A1:E88"/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دليل!$A$10:$A$1516</xm:f>
          </x14:formula1>
          <xm:sqref>D2:D61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rightToLeft="1" zoomScale="80" zoomScaleNormal="80" workbookViewId="0">
      <pane ySplit="2" topLeftCell="A19" activePane="bottomLeft" state="frozen"/>
      <selection pane="bottomLeft" activeCell="E23" sqref="E23:H36"/>
    </sheetView>
  </sheetViews>
  <sheetFormatPr defaultRowHeight="21" x14ac:dyDescent="0.25"/>
  <cols>
    <col min="1" max="1" width="8" style="2" bestFit="1" customWidth="1"/>
    <col min="2" max="2" width="11.7109375" style="2" bestFit="1" customWidth="1"/>
    <col min="3" max="3" width="15.7109375" style="2" bestFit="1" customWidth="1"/>
    <col min="4" max="4" width="14.140625" style="2" bestFit="1" customWidth="1"/>
    <col min="5" max="5" width="16" style="3" bestFit="1" customWidth="1"/>
    <col min="6" max="6" width="25" style="2" bestFit="1" customWidth="1"/>
    <col min="7" max="7" width="16" style="3" bestFit="1" customWidth="1"/>
    <col min="8" max="8" width="26" style="2" bestFit="1" customWidth="1"/>
    <col min="9" max="9" width="7.140625" style="2" customWidth="1"/>
    <col min="10" max="10" width="8.28515625" style="10" customWidth="1"/>
    <col min="11" max="11" width="7" style="12" customWidth="1"/>
    <col min="12" max="12" width="6.85546875" style="14" customWidth="1"/>
    <col min="13" max="13" width="9" style="16" customWidth="1"/>
    <col min="14" max="14" width="9.42578125" style="19" customWidth="1"/>
    <col min="15" max="15" width="12.7109375" style="3" customWidth="1"/>
    <col min="16" max="17" width="9.140625" style="2"/>
    <col min="18" max="18" width="9.140625" style="50"/>
    <col min="19" max="19" width="9.140625" style="2"/>
    <col min="20" max="20" width="12" style="2" customWidth="1"/>
    <col min="21" max="16384" width="9.140625" style="2"/>
  </cols>
  <sheetData>
    <row r="1" spans="1:20" s="7" customFormat="1" ht="53.25" customHeight="1" thickBot="1" x14ac:dyDescent="0.3">
      <c r="A1" s="8" t="s">
        <v>0</v>
      </c>
      <c r="B1" s="8" t="s">
        <v>1</v>
      </c>
      <c r="C1" s="8" t="s">
        <v>3</v>
      </c>
      <c r="D1" s="8" t="s">
        <v>134</v>
      </c>
      <c r="E1" s="9" t="s">
        <v>14</v>
      </c>
      <c r="F1" s="8" t="s">
        <v>15</v>
      </c>
      <c r="G1" s="9" t="s">
        <v>17</v>
      </c>
      <c r="H1" s="8" t="s">
        <v>16</v>
      </c>
      <c r="I1" s="8" t="s">
        <v>2</v>
      </c>
      <c r="J1" s="10" t="s">
        <v>6</v>
      </c>
      <c r="K1" s="11" t="s">
        <v>21</v>
      </c>
      <c r="L1" s="13" t="s">
        <v>20</v>
      </c>
      <c r="M1" s="15" t="s">
        <v>156</v>
      </c>
      <c r="N1" s="17" t="s">
        <v>137</v>
      </c>
      <c r="O1" s="9" t="s">
        <v>18</v>
      </c>
      <c r="P1" s="7" t="s">
        <v>150</v>
      </c>
      <c r="Q1" s="7" t="s">
        <v>151</v>
      </c>
      <c r="R1" s="8" t="s">
        <v>153</v>
      </c>
      <c r="S1" s="7" t="s">
        <v>154</v>
      </c>
      <c r="T1" s="7" t="s">
        <v>155</v>
      </c>
    </row>
    <row r="2" spans="1:20" ht="21.75" thickBot="1" x14ac:dyDescent="0.3">
      <c r="I2" s="44">
        <f t="shared" ref="I2" si="0">SUM(I3:I1000000)</f>
        <v>225</v>
      </c>
      <c r="J2" s="45">
        <f>SUM(J3:J1000000)</f>
        <v>675</v>
      </c>
      <c r="K2" s="46">
        <f>SUM(K3:K1000000)</f>
        <v>665</v>
      </c>
      <c r="L2" s="47">
        <f>SUM(L3:L1000000)</f>
        <v>10</v>
      </c>
      <c r="M2" s="48">
        <f>SUM(M3:M1000000)</f>
        <v>187</v>
      </c>
      <c r="N2" s="49">
        <f>SUM(N3:N1000000)</f>
        <v>478</v>
      </c>
    </row>
    <row r="3" spans="1:20" x14ac:dyDescent="0.25">
      <c r="A3" s="20" t="s">
        <v>143</v>
      </c>
      <c r="B3" s="21">
        <v>0.3</v>
      </c>
      <c r="C3" s="21" t="s">
        <v>4</v>
      </c>
      <c r="D3" s="21" t="s">
        <v>7</v>
      </c>
      <c r="E3" s="22" t="s">
        <v>8</v>
      </c>
      <c r="F3" s="21" t="str">
        <f>VLOOKUP(E3,'دليل الألوان'!$A$2:$C$1000000,3,0)</f>
        <v>تجزيعة خشبية  خشن غامق</v>
      </c>
      <c r="G3" s="22" t="s">
        <v>9</v>
      </c>
      <c r="H3" s="21" t="str">
        <f>VLOOKUP(G3,'دليل الألوان'!$A$2:$C$1000000,3,0)</f>
        <v>تجزيعة خشبية خشن فاتح</v>
      </c>
      <c r="I3" s="21">
        <f t="shared" ref="I3:I22" si="1">IF(D3="3 شيت",J3/3,J3/4)</f>
        <v>12</v>
      </c>
      <c r="J3" s="23">
        <v>36</v>
      </c>
      <c r="K3" s="24">
        <f t="shared" ref="K3:K22" si="2">J3-L3</f>
        <v>36</v>
      </c>
      <c r="L3" s="25">
        <v>0</v>
      </c>
      <c r="M3" s="26">
        <v>33</v>
      </c>
      <c r="N3" s="27">
        <f>K3-M3</f>
        <v>3</v>
      </c>
      <c r="O3" s="22" t="s">
        <v>19</v>
      </c>
      <c r="P3" s="21"/>
      <c r="Q3" s="21"/>
      <c r="R3" s="51">
        <v>3</v>
      </c>
      <c r="S3" s="21">
        <f t="shared" ref="S3:S66" si="3">J3-R3</f>
        <v>33</v>
      </c>
      <c r="T3" s="52" t="str">
        <f>IF(J3-R3=M3, "Equal","Not Equal")</f>
        <v>Equal</v>
      </c>
    </row>
    <row r="4" spans="1:20" x14ac:dyDescent="0.25">
      <c r="A4" s="28">
        <v>2</v>
      </c>
      <c r="B4" s="29">
        <v>0.3</v>
      </c>
      <c r="C4" s="29" t="s">
        <v>5</v>
      </c>
      <c r="D4" s="29" t="s">
        <v>7</v>
      </c>
      <c r="E4" s="30" t="s">
        <v>12</v>
      </c>
      <c r="F4" s="29" t="str">
        <f>VLOOKUP(E4,'دليل الألوان'!$A$2:$C$1000000,3,0)</f>
        <v>رخامي بني تجزيعة سوداء</v>
      </c>
      <c r="G4" s="30" t="s">
        <v>12</v>
      </c>
      <c r="H4" s="29" t="str">
        <f>VLOOKUP(G4,'دليل الألوان'!$A$2:$C$1000000,3,0)</f>
        <v>رخامي بني تجزيعة سوداء</v>
      </c>
      <c r="I4" s="29">
        <f t="shared" si="1"/>
        <v>2</v>
      </c>
      <c r="J4" s="31">
        <v>6</v>
      </c>
      <c r="K4" s="32">
        <f t="shared" si="2"/>
        <v>6</v>
      </c>
      <c r="L4" s="33">
        <v>0</v>
      </c>
      <c r="M4" s="34">
        <v>4</v>
      </c>
      <c r="N4" s="35">
        <f t="shared" ref="N4:N67" si="4">K4-M4</f>
        <v>2</v>
      </c>
      <c r="O4" s="30" t="s">
        <v>19</v>
      </c>
      <c r="P4" s="29"/>
      <c r="Q4" s="29"/>
      <c r="R4" s="53">
        <v>2</v>
      </c>
      <c r="S4" s="29">
        <f t="shared" si="3"/>
        <v>4</v>
      </c>
      <c r="T4" s="54" t="str">
        <f t="shared" ref="T4:T67" si="5">IF(J4-R4=M4, "Equal","Not Equal")</f>
        <v>Equal</v>
      </c>
    </row>
    <row r="5" spans="1:20" x14ac:dyDescent="0.25">
      <c r="A5" s="28">
        <v>3</v>
      </c>
      <c r="B5" s="29">
        <v>0.2</v>
      </c>
      <c r="C5" s="29" t="s">
        <v>4</v>
      </c>
      <c r="D5" s="29" t="s">
        <v>7</v>
      </c>
      <c r="E5" s="30" t="s">
        <v>32</v>
      </c>
      <c r="F5" s="29" t="str">
        <f>VLOOKUP(E5,'دليل الألوان'!$A$2:$C$1000000,3,0)</f>
        <v>رخامي هلامي مصفر</v>
      </c>
      <c r="G5" s="30" t="s">
        <v>33</v>
      </c>
      <c r="H5" s="29" t="str">
        <f>VLOOKUP(G5,'دليل الألوان'!$A$2:$C$1000000,3,0)</f>
        <v>رخامي ملطش محمر</v>
      </c>
      <c r="I5" s="29">
        <f t="shared" si="1"/>
        <v>2</v>
      </c>
      <c r="J5" s="31">
        <v>6</v>
      </c>
      <c r="K5" s="32">
        <f t="shared" si="2"/>
        <v>6</v>
      </c>
      <c r="L5" s="33">
        <v>0</v>
      </c>
      <c r="M5" s="34">
        <v>0</v>
      </c>
      <c r="N5" s="35">
        <f t="shared" si="4"/>
        <v>6</v>
      </c>
      <c r="O5" s="30" t="s">
        <v>19</v>
      </c>
      <c r="P5" s="29"/>
      <c r="Q5" s="29"/>
      <c r="R5" s="53">
        <v>6</v>
      </c>
      <c r="S5" s="29">
        <f t="shared" si="3"/>
        <v>0</v>
      </c>
      <c r="T5" s="54" t="str">
        <f t="shared" si="5"/>
        <v>Equal</v>
      </c>
    </row>
    <row r="6" spans="1:20" x14ac:dyDescent="0.25">
      <c r="A6" s="28">
        <v>4</v>
      </c>
      <c r="B6" s="29">
        <v>0.3</v>
      </c>
      <c r="C6" s="29" t="s">
        <v>4</v>
      </c>
      <c r="D6" s="29" t="s">
        <v>7</v>
      </c>
      <c r="E6" s="30" t="s">
        <v>34</v>
      </c>
      <c r="F6" s="29" t="str">
        <f>VLOOKUP(E6,'دليل الألوان'!$A$2:$C$1000000,3,0)</f>
        <v>رخامي ابيض فاتح</v>
      </c>
      <c r="G6" s="30" t="s">
        <v>35</v>
      </c>
      <c r="H6" s="29" t="str">
        <f>VLOOKUP(G6,'دليل الألوان'!$A$2:$C$1000000,3,0)</f>
        <v>بني تجزيعة بلب كبير</v>
      </c>
      <c r="I6" s="29">
        <f t="shared" si="1"/>
        <v>1</v>
      </c>
      <c r="J6" s="31">
        <v>3</v>
      </c>
      <c r="K6" s="32">
        <f t="shared" si="2"/>
        <v>3</v>
      </c>
      <c r="L6" s="33">
        <v>0</v>
      </c>
      <c r="M6" s="34">
        <v>1</v>
      </c>
      <c r="N6" s="35">
        <f t="shared" si="4"/>
        <v>2</v>
      </c>
      <c r="O6" s="30" t="s">
        <v>19</v>
      </c>
      <c r="P6" s="29"/>
      <c r="Q6" s="29"/>
      <c r="R6" s="53">
        <v>2</v>
      </c>
      <c r="S6" s="29">
        <f t="shared" si="3"/>
        <v>1</v>
      </c>
      <c r="T6" s="54" t="str">
        <f t="shared" si="5"/>
        <v>Equal</v>
      </c>
    </row>
    <row r="7" spans="1:20" x14ac:dyDescent="0.25">
      <c r="A7" s="28">
        <v>5</v>
      </c>
      <c r="B7" s="29">
        <v>0.3</v>
      </c>
      <c r="C7" s="29" t="s">
        <v>5</v>
      </c>
      <c r="D7" s="29" t="s">
        <v>7</v>
      </c>
      <c r="E7" s="30" t="s">
        <v>36</v>
      </c>
      <c r="F7" s="29" t="str">
        <f>VLOOKUP(E7,'دليل الألوان'!$A$2:$C$1000000,3,0)</f>
        <v>ورق حائط احمر بورده ذهبية</v>
      </c>
      <c r="G7" s="30" t="s">
        <v>36</v>
      </c>
      <c r="H7" s="29" t="str">
        <f>VLOOKUP(G7,'دليل الألوان'!$A$2:$C$1000000,3,0)</f>
        <v>ورق حائط احمر بورده ذهبية</v>
      </c>
      <c r="I7" s="29">
        <f t="shared" si="1"/>
        <v>1</v>
      </c>
      <c r="J7" s="31">
        <v>3</v>
      </c>
      <c r="K7" s="32">
        <f t="shared" si="2"/>
        <v>3</v>
      </c>
      <c r="L7" s="33">
        <v>0</v>
      </c>
      <c r="M7" s="34">
        <v>2</v>
      </c>
      <c r="N7" s="35">
        <f t="shared" si="4"/>
        <v>1</v>
      </c>
      <c r="O7" s="30" t="s">
        <v>19</v>
      </c>
      <c r="P7" s="29"/>
      <c r="Q7" s="29"/>
      <c r="R7" s="53">
        <v>1</v>
      </c>
      <c r="S7" s="29">
        <f t="shared" si="3"/>
        <v>2</v>
      </c>
      <c r="T7" s="54" t="str">
        <f t="shared" si="5"/>
        <v>Equal</v>
      </c>
    </row>
    <row r="8" spans="1:20" x14ac:dyDescent="0.25">
      <c r="A8" s="28">
        <v>6</v>
      </c>
      <c r="B8" s="29">
        <v>0.3</v>
      </c>
      <c r="C8" s="29" t="s">
        <v>4</v>
      </c>
      <c r="D8" s="29" t="s">
        <v>7</v>
      </c>
      <c r="E8" s="30" t="s">
        <v>37</v>
      </c>
      <c r="F8" s="29" t="str">
        <f>VLOOKUP(E8,'دليل الألوان'!$A$2:$C$1000000,3,0)</f>
        <v>تجزيعة خشبية فاتحة جدا</v>
      </c>
      <c r="G8" s="30" t="s">
        <v>35</v>
      </c>
      <c r="H8" s="29" t="str">
        <f>VLOOKUP(G8,'دليل الألوان'!$A$2:$C$1000000,3,0)</f>
        <v>بني تجزيعة بلب كبير</v>
      </c>
      <c r="I8" s="29">
        <f t="shared" si="1"/>
        <v>5</v>
      </c>
      <c r="J8" s="31">
        <v>15</v>
      </c>
      <c r="K8" s="32">
        <f t="shared" si="2"/>
        <v>15</v>
      </c>
      <c r="L8" s="33">
        <v>0</v>
      </c>
      <c r="M8" s="34">
        <v>6</v>
      </c>
      <c r="N8" s="35">
        <f t="shared" si="4"/>
        <v>9</v>
      </c>
      <c r="O8" s="30" t="s">
        <v>19</v>
      </c>
      <c r="P8" s="29"/>
      <c r="Q8" s="29"/>
      <c r="R8" s="53">
        <v>9</v>
      </c>
      <c r="S8" s="29">
        <f t="shared" si="3"/>
        <v>6</v>
      </c>
      <c r="T8" s="54" t="str">
        <f t="shared" si="5"/>
        <v>Equal</v>
      </c>
    </row>
    <row r="9" spans="1:20" x14ac:dyDescent="0.25">
      <c r="A9" s="28">
        <v>7</v>
      </c>
      <c r="B9" s="29">
        <v>0.3</v>
      </c>
      <c r="C9" s="29" t="s">
        <v>4</v>
      </c>
      <c r="D9" s="29" t="s">
        <v>7</v>
      </c>
      <c r="E9" s="30" t="s">
        <v>38</v>
      </c>
      <c r="F9" s="29" t="str">
        <f>VLOOKUP(E9,'دليل الألوان'!$A$2:$C$1000000,3,0)</f>
        <v>تجزيعة خشبية مصفرة فاتحه</v>
      </c>
      <c r="G9" s="30" t="s">
        <v>39</v>
      </c>
      <c r="H9" s="29" t="str">
        <f>VLOOKUP(G9,'دليل الألوان'!$A$2:$C$1000000,3,0)</f>
        <v>تجزيعة خشبية رأسية مصفرة</v>
      </c>
      <c r="I9" s="29">
        <f t="shared" si="1"/>
        <v>20</v>
      </c>
      <c r="J9" s="31">
        <v>60</v>
      </c>
      <c r="K9" s="32">
        <f t="shared" si="2"/>
        <v>60</v>
      </c>
      <c r="L9" s="33">
        <v>0</v>
      </c>
      <c r="M9" s="34">
        <v>20</v>
      </c>
      <c r="N9" s="35">
        <f t="shared" si="4"/>
        <v>40</v>
      </c>
      <c r="O9" s="30" t="s">
        <v>19</v>
      </c>
      <c r="P9" s="29"/>
      <c r="Q9" s="29"/>
      <c r="R9" s="53">
        <v>40</v>
      </c>
      <c r="S9" s="29">
        <f t="shared" si="3"/>
        <v>20</v>
      </c>
      <c r="T9" s="54" t="str">
        <f t="shared" si="5"/>
        <v>Equal</v>
      </c>
    </row>
    <row r="10" spans="1:20" x14ac:dyDescent="0.25">
      <c r="A10" s="28">
        <v>8</v>
      </c>
      <c r="B10" s="29">
        <v>0.3</v>
      </c>
      <c r="C10" s="29" t="s">
        <v>4</v>
      </c>
      <c r="D10" s="29" t="s">
        <v>7</v>
      </c>
      <c r="E10" s="30" t="s">
        <v>40</v>
      </c>
      <c r="F10" s="29" t="str">
        <f>VLOOKUP(E10,'دليل الألوان'!$A$2:$C$1000000,3,0)</f>
        <v>تجزيعة خشبية بني غامق</v>
      </c>
      <c r="G10" s="30" t="s">
        <v>41</v>
      </c>
      <c r="H10" s="29" t="str">
        <f>VLOOKUP(G10,'دليل الألوان'!$A$2:$C$1000000,3,0)</f>
        <v>تجزيعة خشبية واضحه</v>
      </c>
      <c r="I10" s="29">
        <f t="shared" si="1"/>
        <v>12</v>
      </c>
      <c r="J10" s="31">
        <f>9+4+4+5+5+7+2</f>
        <v>36</v>
      </c>
      <c r="K10" s="32">
        <f t="shared" si="2"/>
        <v>36</v>
      </c>
      <c r="L10" s="33">
        <v>0</v>
      </c>
      <c r="M10" s="34">
        <v>35</v>
      </c>
      <c r="N10" s="35">
        <f t="shared" si="4"/>
        <v>1</v>
      </c>
      <c r="O10" s="30" t="s">
        <v>19</v>
      </c>
      <c r="P10" s="29"/>
      <c r="Q10" s="29"/>
      <c r="R10" s="53">
        <v>1</v>
      </c>
      <c r="S10" s="29">
        <f t="shared" si="3"/>
        <v>35</v>
      </c>
      <c r="T10" s="54" t="str">
        <f t="shared" si="5"/>
        <v>Equal</v>
      </c>
    </row>
    <row r="11" spans="1:20" x14ac:dyDescent="0.25">
      <c r="A11" s="28">
        <v>9</v>
      </c>
      <c r="B11" s="29">
        <v>0.2</v>
      </c>
      <c r="C11" s="29" t="s">
        <v>4</v>
      </c>
      <c r="D11" s="29" t="s">
        <v>7</v>
      </c>
      <c r="E11" s="30" t="s">
        <v>42</v>
      </c>
      <c r="F11" s="29" t="str">
        <f>VLOOKUP(E11,'دليل الألوان'!$A$2:$C$1000000,3,0)</f>
        <v>رمادي بروزني لميع</v>
      </c>
      <c r="G11" s="30" t="s">
        <v>43</v>
      </c>
      <c r="H11" s="29" t="str">
        <f>VLOOKUP(G11,'دليل الألوان'!$A$2:$C$1000000,3,0)</f>
        <v>تجزيعة خشبية مصفر فاتح جدا</v>
      </c>
      <c r="I11" s="29">
        <f t="shared" si="1"/>
        <v>2</v>
      </c>
      <c r="J11" s="31">
        <v>6</v>
      </c>
      <c r="K11" s="32">
        <f t="shared" si="2"/>
        <v>6</v>
      </c>
      <c r="L11" s="33">
        <v>0</v>
      </c>
      <c r="M11" s="34">
        <v>1</v>
      </c>
      <c r="N11" s="35">
        <f t="shared" si="4"/>
        <v>5</v>
      </c>
      <c r="O11" s="30" t="s">
        <v>19</v>
      </c>
      <c r="P11" s="29"/>
      <c r="Q11" s="29"/>
      <c r="R11" s="53">
        <v>5</v>
      </c>
      <c r="S11" s="29">
        <f t="shared" si="3"/>
        <v>1</v>
      </c>
      <c r="T11" s="54" t="str">
        <f t="shared" si="5"/>
        <v>Equal</v>
      </c>
    </row>
    <row r="12" spans="1:20" x14ac:dyDescent="0.25">
      <c r="A12" s="28">
        <v>10</v>
      </c>
      <c r="B12" s="29">
        <v>0.3</v>
      </c>
      <c r="C12" s="29" t="s">
        <v>5</v>
      </c>
      <c r="D12" s="29" t="s">
        <v>7</v>
      </c>
      <c r="E12" s="30" t="s">
        <v>45</v>
      </c>
      <c r="F12" s="29" t="str">
        <f>VLOOKUP(E12,'دليل الألوان'!$A$2:$C$1000000,3,0)</f>
        <v>روز فاتح</v>
      </c>
      <c r="G12" s="30" t="s">
        <v>45</v>
      </c>
      <c r="H12" s="29" t="str">
        <f>VLOOKUP(G12,'دليل الألوان'!$A$2:$C$1000000,3,0)</f>
        <v>روز فاتح</v>
      </c>
      <c r="I12" s="29">
        <f t="shared" si="1"/>
        <v>3</v>
      </c>
      <c r="J12" s="31">
        <v>9</v>
      </c>
      <c r="K12" s="32">
        <f t="shared" si="2"/>
        <v>9</v>
      </c>
      <c r="L12" s="33">
        <v>0</v>
      </c>
      <c r="M12" s="34">
        <v>8</v>
      </c>
      <c r="N12" s="35">
        <f t="shared" si="4"/>
        <v>1</v>
      </c>
      <c r="O12" s="30" t="s">
        <v>19</v>
      </c>
      <c r="P12" s="29"/>
      <c r="Q12" s="29"/>
      <c r="R12" s="53">
        <v>1</v>
      </c>
      <c r="S12" s="29">
        <f t="shared" si="3"/>
        <v>8</v>
      </c>
      <c r="T12" s="54" t="str">
        <f t="shared" si="5"/>
        <v>Equal</v>
      </c>
    </row>
    <row r="13" spans="1:20" x14ac:dyDescent="0.25">
      <c r="A13" s="28">
        <v>11</v>
      </c>
      <c r="B13" s="29">
        <v>0.2</v>
      </c>
      <c r="C13" s="29" t="s">
        <v>5</v>
      </c>
      <c r="D13" s="29" t="s">
        <v>7</v>
      </c>
      <c r="E13" s="30" t="s">
        <v>46</v>
      </c>
      <c r="F13" s="29" t="str">
        <f>VLOOKUP(E13,'دليل الألوان'!$A$2:$C$1000000,3,0)</f>
        <v>أسود</v>
      </c>
      <c r="G13" s="30" t="s">
        <v>46</v>
      </c>
      <c r="H13" s="29" t="str">
        <f>VLOOKUP(G13,'دليل الألوان'!$A$2:$C$1000000,3,0)</f>
        <v>أسود</v>
      </c>
      <c r="I13" s="29">
        <f t="shared" si="1"/>
        <v>5</v>
      </c>
      <c r="J13" s="31">
        <f>15</f>
        <v>15</v>
      </c>
      <c r="K13" s="32">
        <f t="shared" si="2"/>
        <v>15</v>
      </c>
      <c r="L13" s="33">
        <v>0</v>
      </c>
      <c r="M13" s="34">
        <v>2</v>
      </c>
      <c r="N13" s="35">
        <f t="shared" si="4"/>
        <v>13</v>
      </c>
      <c r="O13" s="30" t="s">
        <v>19</v>
      </c>
      <c r="P13" s="29"/>
      <c r="Q13" s="29"/>
      <c r="R13" s="53">
        <v>13</v>
      </c>
      <c r="S13" s="29">
        <f t="shared" si="3"/>
        <v>2</v>
      </c>
      <c r="T13" s="54" t="str">
        <f t="shared" si="5"/>
        <v>Equal</v>
      </c>
    </row>
    <row r="14" spans="1:20" x14ac:dyDescent="0.25">
      <c r="A14" s="28">
        <v>12</v>
      </c>
      <c r="B14" s="29">
        <v>0.3</v>
      </c>
      <c r="C14" s="29" t="s">
        <v>5</v>
      </c>
      <c r="D14" s="29" t="s">
        <v>7</v>
      </c>
      <c r="E14" s="30" t="s">
        <v>46</v>
      </c>
      <c r="F14" s="29" t="str">
        <f>VLOOKUP(E14,'دليل الألوان'!$A$2:$C$1000000,3,0)</f>
        <v>أسود</v>
      </c>
      <c r="G14" s="30" t="s">
        <v>46</v>
      </c>
      <c r="H14" s="29" t="str">
        <f>VLOOKUP(G14,'دليل الألوان'!$A$2:$C$1000000,3,0)</f>
        <v>أسود</v>
      </c>
      <c r="I14" s="29">
        <f t="shared" si="1"/>
        <v>15</v>
      </c>
      <c r="J14" s="31">
        <f>13+6+8+5+6+3+4</f>
        <v>45</v>
      </c>
      <c r="K14" s="32">
        <f t="shared" si="2"/>
        <v>45</v>
      </c>
      <c r="L14" s="33">
        <v>0</v>
      </c>
      <c r="M14" s="34">
        <v>43</v>
      </c>
      <c r="N14" s="35">
        <f t="shared" si="4"/>
        <v>2</v>
      </c>
      <c r="O14" s="30" t="s">
        <v>19</v>
      </c>
      <c r="P14" s="29"/>
      <c r="Q14" s="29"/>
      <c r="R14" s="53">
        <v>2</v>
      </c>
      <c r="S14" s="29">
        <f t="shared" si="3"/>
        <v>43</v>
      </c>
      <c r="T14" s="54" t="str">
        <f t="shared" si="5"/>
        <v>Equal</v>
      </c>
    </row>
    <row r="15" spans="1:20" x14ac:dyDescent="0.25">
      <c r="A15" s="28">
        <v>13</v>
      </c>
      <c r="B15" s="29">
        <v>0.3</v>
      </c>
      <c r="C15" s="29" t="s">
        <v>5</v>
      </c>
      <c r="D15" s="29" t="s">
        <v>7</v>
      </c>
      <c r="E15" s="30" t="s">
        <v>42</v>
      </c>
      <c r="F15" s="29" t="str">
        <f>VLOOKUP(E15,'دليل الألوان'!$A$2:$C$1000000,3,0)</f>
        <v>رمادي بروزني لميع</v>
      </c>
      <c r="G15" s="30" t="s">
        <v>42</v>
      </c>
      <c r="H15" s="29" t="str">
        <f>VLOOKUP(G15,'دليل الألوان'!$A$2:$C$1000000,3,0)</f>
        <v>رمادي بروزني لميع</v>
      </c>
      <c r="I15" s="29">
        <f t="shared" si="1"/>
        <v>2</v>
      </c>
      <c r="J15" s="31">
        <v>6</v>
      </c>
      <c r="K15" s="32">
        <f t="shared" si="2"/>
        <v>6</v>
      </c>
      <c r="L15" s="33">
        <v>0</v>
      </c>
      <c r="M15" s="34">
        <v>5</v>
      </c>
      <c r="N15" s="35">
        <f t="shared" si="4"/>
        <v>1</v>
      </c>
      <c r="O15" s="30" t="s">
        <v>19</v>
      </c>
      <c r="P15" s="29"/>
      <c r="Q15" s="29"/>
      <c r="R15" s="53">
        <v>1</v>
      </c>
      <c r="S15" s="29">
        <f t="shared" si="3"/>
        <v>5</v>
      </c>
      <c r="T15" s="54" t="str">
        <f t="shared" si="5"/>
        <v>Equal</v>
      </c>
    </row>
    <row r="16" spans="1:20" x14ac:dyDescent="0.25">
      <c r="A16" s="28">
        <v>14</v>
      </c>
      <c r="B16" s="29">
        <v>0.3</v>
      </c>
      <c r="C16" s="29" t="s">
        <v>5</v>
      </c>
      <c r="D16" s="29" t="s">
        <v>7</v>
      </c>
      <c r="E16" s="30" t="s">
        <v>47</v>
      </c>
      <c r="F16" s="29" t="str">
        <f>VLOOKUP(E16,'دليل الألوان'!$A$2:$C$1000000,3,0)</f>
        <v>برتقاني</v>
      </c>
      <c r="G16" s="30" t="s">
        <v>47</v>
      </c>
      <c r="H16" s="29" t="str">
        <f>VLOOKUP(G16,'دليل الألوان'!$A$2:$C$1000000,3,0)</f>
        <v>برتقاني</v>
      </c>
      <c r="I16" s="29">
        <f t="shared" si="1"/>
        <v>2</v>
      </c>
      <c r="J16" s="31">
        <v>6</v>
      </c>
      <c r="K16" s="32">
        <f t="shared" si="2"/>
        <v>6</v>
      </c>
      <c r="L16" s="33">
        <v>0</v>
      </c>
      <c r="M16" s="34">
        <v>4</v>
      </c>
      <c r="N16" s="35">
        <f t="shared" si="4"/>
        <v>2</v>
      </c>
      <c r="O16" s="30" t="s">
        <v>19</v>
      </c>
      <c r="P16" s="29"/>
      <c r="Q16" s="29"/>
      <c r="R16" s="53">
        <v>2</v>
      </c>
      <c r="S16" s="29">
        <f t="shared" si="3"/>
        <v>4</v>
      </c>
      <c r="T16" s="54" t="str">
        <f t="shared" si="5"/>
        <v>Equal</v>
      </c>
    </row>
    <row r="17" spans="1:20" x14ac:dyDescent="0.25">
      <c r="A17" s="28">
        <v>15</v>
      </c>
      <c r="B17" s="29">
        <v>0.2</v>
      </c>
      <c r="C17" s="29" t="s">
        <v>5</v>
      </c>
      <c r="D17" s="29" t="s">
        <v>7</v>
      </c>
      <c r="E17" s="30" t="s">
        <v>48</v>
      </c>
      <c r="F17" s="29" t="str">
        <f>VLOOKUP(E17,'دليل الألوان'!$A$2:$C$1000000,3,0)</f>
        <v>أحمر</v>
      </c>
      <c r="G17" s="30" t="s">
        <v>48</v>
      </c>
      <c r="H17" s="29" t="str">
        <f>VLOOKUP(G17,'دليل الألوان'!$A$2:$C$1000000,3,0)</f>
        <v>أحمر</v>
      </c>
      <c r="I17" s="29">
        <f t="shared" si="1"/>
        <v>2</v>
      </c>
      <c r="J17" s="31">
        <v>6</v>
      </c>
      <c r="K17" s="32">
        <f t="shared" si="2"/>
        <v>0</v>
      </c>
      <c r="L17" s="33">
        <v>6</v>
      </c>
      <c r="M17" s="34">
        <v>0</v>
      </c>
      <c r="N17" s="35">
        <f t="shared" si="4"/>
        <v>0</v>
      </c>
      <c r="O17" s="30" t="s">
        <v>19</v>
      </c>
      <c r="P17" s="29"/>
      <c r="Q17" s="29"/>
      <c r="R17" s="53">
        <v>6</v>
      </c>
      <c r="S17" s="29">
        <f t="shared" si="3"/>
        <v>0</v>
      </c>
      <c r="T17" s="54" t="str">
        <f t="shared" si="5"/>
        <v>Equal</v>
      </c>
    </row>
    <row r="18" spans="1:20" x14ac:dyDescent="0.25">
      <c r="A18" s="28">
        <v>16</v>
      </c>
      <c r="B18" s="29">
        <v>0.3</v>
      </c>
      <c r="C18" s="29" t="s">
        <v>5</v>
      </c>
      <c r="D18" s="29" t="s">
        <v>7</v>
      </c>
      <c r="E18" s="30" t="s">
        <v>48</v>
      </c>
      <c r="F18" s="29" t="str">
        <f>VLOOKUP(E18,'دليل الألوان'!$A$2:$C$1000000,3,0)</f>
        <v>أحمر</v>
      </c>
      <c r="G18" s="30" t="s">
        <v>48</v>
      </c>
      <c r="H18" s="29" t="str">
        <f>VLOOKUP(G18,'دليل الألوان'!$A$2:$C$1000000,3,0)</f>
        <v>أحمر</v>
      </c>
      <c r="I18" s="29">
        <f t="shared" si="1"/>
        <v>7</v>
      </c>
      <c r="J18" s="31">
        <v>21</v>
      </c>
      <c r="K18" s="32">
        <f t="shared" si="2"/>
        <v>21</v>
      </c>
      <c r="L18" s="33">
        <v>0</v>
      </c>
      <c r="M18" s="34">
        <v>11</v>
      </c>
      <c r="N18" s="35">
        <f t="shared" si="4"/>
        <v>10</v>
      </c>
      <c r="O18" s="30" t="s">
        <v>19</v>
      </c>
      <c r="P18" s="29"/>
      <c r="Q18" s="29"/>
      <c r="R18" s="53">
        <v>10</v>
      </c>
      <c r="S18" s="29">
        <f t="shared" si="3"/>
        <v>11</v>
      </c>
      <c r="T18" s="54" t="str">
        <f t="shared" si="5"/>
        <v>Equal</v>
      </c>
    </row>
    <row r="19" spans="1:20" x14ac:dyDescent="0.25">
      <c r="A19" s="28">
        <v>17</v>
      </c>
      <c r="B19" s="29">
        <v>0.3</v>
      </c>
      <c r="C19" s="29" t="s">
        <v>4</v>
      </c>
      <c r="D19" s="29" t="s">
        <v>7</v>
      </c>
      <c r="E19" s="30" t="s">
        <v>49</v>
      </c>
      <c r="F19" s="29" t="str">
        <f>VLOOKUP(E19,'دليل الألوان'!$A$2:$C$1000000,3,0)</f>
        <v>أزرق</v>
      </c>
      <c r="G19" s="30" t="s">
        <v>50</v>
      </c>
      <c r="H19" s="29" t="str">
        <f>VLOOKUP(G19,'دليل الألوان'!$A$2:$C$1000000,3,0)</f>
        <v>لبني</v>
      </c>
      <c r="I19" s="29">
        <f t="shared" si="1"/>
        <v>5</v>
      </c>
      <c r="J19" s="31">
        <v>15</v>
      </c>
      <c r="K19" s="32">
        <f t="shared" si="2"/>
        <v>15</v>
      </c>
      <c r="L19" s="33">
        <v>0</v>
      </c>
      <c r="M19" s="34">
        <v>11</v>
      </c>
      <c r="N19" s="35">
        <f t="shared" ref="N19:N20" si="6">K19-M19</f>
        <v>4</v>
      </c>
      <c r="O19" s="30" t="s">
        <v>19</v>
      </c>
      <c r="P19" s="29"/>
      <c r="Q19" s="29"/>
      <c r="R19" s="53">
        <v>4</v>
      </c>
      <c r="S19" s="29">
        <f t="shared" si="3"/>
        <v>11</v>
      </c>
      <c r="T19" s="54" t="str">
        <f t="shared" si="5"/>
        <v>Equal</v>
      </c>
    </row>
    <row r="20" spans="1:20" x14ac:dyDescent="0.25">
      <c r="A20" s="28">
        <v>18</v>
      </c>
      <c r="B20" s="29">
        <v>0.3</v>
      </c>
      <c r="C20" s="29" t="s">
        <v>5</v>
      </c>
      <c r="D20" s="29" t="s">
        <v>7</v>
      </c>
      <c r="E20" s="30" t="s">
        <v>51</v>
      </c>
      <c r="F20" s="29" t="str">
        <f>VLOOKUP(E20,'دليل الألوان'!$A$2:$C$1000000,3,0)</f>
        <v>سيلفر</v>
      </c>
      <c r="G20" s="30" t="s">
        <v>51</v>
      </c>
      <c r="H20" s="29" t="str">
        <f>VLOOKUP(G20,'دليل الألوان'!$A$2:$C$1000000,3,0)</f>
        <v>سيلفر</v>
      </c>
      <c r="I20" s="29">
        <f t="shared" si="1"/>
        <v>1</v>
      </c>
      <c r="J20" s="31">
        <v>3</v>
      </c>
      <c r="K20" s="32">
        <f t="shared" si="2"/>
        <v>3</v>
      </c>
      <c r="L20" s="33">
        <v>0</v>
      </c>
      <c r="M20" s="34">
        <v>0</v>
      </c>
      <c r="N20" s="35">
        <f t="shared" si="6"/>
        <v>3</v>
      </c>
      <c r="O20" s="30" t="s">
        <v>19</v>
      </c>
      <c r="P20" s="29"/>
      <c r="Q20" s="29"/>
      <c r="R20" s="53">
        <v>3</v>
      </c>
      <c r="S20" s="29">
        <f t="shared" si="3"/>
        <v>0</v>
      </c>
      <c r="T20" s="54" t="str">
        <f t="shared" si="5"/>
        <v>Equal</v>
      </c>
    </row>
    <row r="21" spans="1:20" x14ac:dyDescent="0.25">
      <c r="A21" s="28">
        <v>19</v>
      </c>
      <c r="B21" s="29">
        <v>0.3</v>
      </c>
      <c r="C21" s="29" t="s">
        <v>5</v>
      </c>
      <c r="D21" s="29" t="s">
        <v>7</v>
      </c>
      <c r="E21" s="30" t="s">
        <v>52</v>
      </c>
      <c r="F21" s="29" t="str">
        <f>VLOOKUP(E21,'دليل الألوان'!$A$2:$C$1000000,3,0)</f>
        <v>أخضر زيتي غامق</v>
      </c>
      <c r="G21" s="30" t="s">
        <v>52</v>
      </c>
      <c r="H21" s="29" t="str">
        <f>VLOOKUP(G21,'دليل الألوان'!$A$2:$C$1000000,3,0)</f>
        <v>أخضر زيتي غامق</v>
      </c>
      <c r="I21" s="29">
        <f t="shared" si="1"/>
        <v>3</v>
      </c>
      <c r="J21" s="31">
        <v>9</v>
      </c>
      <c r="K21" s="32">
        <f t="shared" si="2"/>
        <v>9</v>
      </c>
      <c r="L21" s="33">
        <v>0</v>
      </c>
      <c r="M21" s="34"/>
      <c r="N21" s="35">
        <f t="shared" ref="N21:N22" si="7">K21-M21</f>
        <v>9</v>
      </c>
      <c r="O21" s="30" t="s">
        <v>19</v>
      </c>
      <c r="P21" s="29"/>
      <c r="Q21" s="29"/>
      <c r="R21" s="53"/>
      <c r="S21" s="29">
        <f t="shared" si="3"/>
        <v>9</v>
      </c>
      <c r="T21" s="54" t="str">
        <f t="shared" si="5"/>
        <v>Not Equal</v>
      </c>
    </row>
    <row r="22" spans="1:20" ht="21.75" thickBot="1" x14ac:dyDescent="0.3">
      <c r="A22" s="36">
        <v>20</v>
      </c>
      <c r="B22" s="37">
        <v>0.3</v>
      </c>
      <c r="C22" s="37" t="s">
        <v>5</v>
      </c>
      <c r="D22" s="37" t="s">
        <v>7</v>
      </c>
      <c r="E22" s="38" t="s">
        <v>53</v>
      </c>
      <c r="F22" s="37" t="str">
        <f>VLOOKUP(E22,'دليل الألوان'!$A$2:$C$1000000,3,0)</f>
        <v>أبيض سبليمشن</v>
      </c>
      <c r="G22" s="38" t="s">
        <v>53</v>
      </c>
      <c r="H22" s="37" t="str">
        <f>VLOOKUP(G22,'دليل الألوان'!$A$2:$C$1000000,3,0)</f>
        <v>أبيض سبليمشن</v>
      </c>
      <c r="I22" s="37">
        <f t="shared" si="1"/>
        <v>7</v>
      </c>
      <c r="J22" s="39">
        <f>6+6+9</f>
        <v>21</v>
      </c>
      <c r="K22" s="40">
        <f t="shared" si="2"/>
        <v>20</v>
      </c>
      <c r="L22" s="41">
        <v>1</v>
      </c>
      <c r="M22" s="42"/>
      <c r="N22" s="43">
        <f t="shared" si="7"/>
        <v>20</v>
      </c>
      <c r="O22" s="38" t="s">
        <v>19</v>
      </c>
      <c r="P22" s="37"/>
      <c r="Q22" s="37"/>
      <c r="R22" s="55"/>
      <c r="S22" s="37">
        <f t="shared" si="3"/>
        <v>21</v>
      </c>
      <c r="T22" s="56" t="str">
        <f t="shared" si="5"/>
        <v>Not Equal</v>
      </c>
    </row>
    <row r="23" spans="1:20" x14ac:dyDescent="0.25">
      <c r="A23" s="28">
        <v>21</v>
      </c>
      <c r="B23" s="29">
        <v>0.3</v>
      </c>
      <c r="C23" s="29" t="s">
        <v>5</v>
      </c>
      <c r="D23" s="29" t="s">
        <v>7</v>
      </c>
      <c r="E23" s="30" t="s">
        <v>45</v>
      </c>
      <c r="F23" s="29" t="str">
        <f>VLOOKUP(E23,'دليل الألوان'!$A$2:$C$1000000,3,0)</f>
        <v>روز فاتح</v>
      </c>
      <c r="G23" s="30" t="s">
        <v>45</v>
      </c>
      <c r="H23" s="29" t="str">
        <f>VLOOKUP(G23,'دليل الألوان'!$A$2:$C$1000000,3,0)</f>
        <v>روز فاتح</v>
      </c>
      <c r="I23" s="29">
        <f t="shared" ref="I23:I82" si="8">IF(D23="3 شيت",J23/3,J23/4)</f>
        <v>10</v>
      </c>
      <c r="J23" s="31">
        <v>30</v>
      </c>
      <c r="K23" s="32">
        <f t="shared" ref="K23:K82" si="9">J23-L23</f>
        <v>27</v>
      </c>
      <c r="L23" s="33">
        <v>3</v>
      </c>
      <c r="M23" s="34"/>
      <c r="N23" s="35">
        <f t="shared" si="4"/>
        <v>27</v>
      </c>
      <c r="O23" s="30" t="s">
        <v>144</v>
      </c>
      <c r="P23" s="29">
        <v>10</v>
      </c>
      <c r="Q23" s="29">
        <f>I23-P23</f>
        <v>0</v>
      </c>
      <c r="R23" s="53"/>
      <c r="S23" s="29">
        <f t="shared" si="3"/>
        <v>30</v>
      </c>
      <c r="T23" s="54" t="str">
        <f t="shared" si="5"/>
        <v>Not Equal</v>
      </c>
    </row>
    <row r="24" spans="1:20" x14ac:dyDescent="0.25">
      <c r="A24" s="28">
        <v>22</v>
      </c>
      <c r="B24" s="29">
        <v>0.3</v>
      </c>
      <c r="C24" s="29" t="s">
        <v>5</v>
      </c>
      <c r="D24" s="29" t="s">
        <v>7</v>
      </c>
      <c r="E24" s="30" t="s">
        <v>42</v>
      </c>
      <c r="F24" s="29" t="str">
        <f>VLOOKUP(E24,'دليل الألوان'!$A$2:$C$1000000,3,0)</f>
        <v>رمادي بروزني لميع</v>
      </c>
      <c r="G24" s="30" t="s">
        <v>42</v>
      </c>
      <c r="H24" s="29" t="str">
        <f>VLOOKUP(G24,'دليل الألوان'!$A$2:$C$1000000,3,0)</f>
        <v>رمادي بروزني لميع</v>
      </c>
      <c r="I24" s="29">
        <f t="shared" ref="I24" si="10">IF(D24="3 شيت",J24/3,J24/4)</f>
        <v>10</v>
      </c>
      <c r="J24" s="31">
        <v>30</v>
      </c>
      <c r="K24" s="32">
        <f t="shared" ref="K24" si="11">J24-L24</f>
        <v>30</v>
      </c>
      <c r="L24" s="33">
        <v>0</v>
      </c>
      <c r="M24" s="34"/>
      <c r="N24" s="35">
        <f t="shared" ref="N24" si="12">K24-M24</f>
        <v>30</v>
      </c>
      <c r="O24" s="30" t="s">
        <v>144</v>
      </c>
      <c r="P24" s="29"/>
      <c r="Q24" s="29"/>
      <c r="R24" s="53"/>
      <c r="S24" s="29">
        <f t="shared" si="3"/>
        <v>30</v>
      </c>
      <c r="T24" s="54" t="str">
        <f t="shared" si="5"/>
        <v>Not Equal</v>
      </c>
    </row>
    <row r="25" spans="1:20" x14ac:dyDescent="0.25">
      <c r="A25" s="28">
        <v>23</v>
      </c>
      <c r="B25" s="29">
        <v>0.3</v>
      </c>
      <c r="C25" s="29" t="s">
        <v>5</v>
      </c>
      <c r="D25" s="29" t="s">
        <v>7</v>
      </c>
      <c r="E25" s="30" t="s">
        <v>47</v>
      </c>
      <c r="F25" s="29" t="str">
        <f>VLOOKUP(E25,'دليل الألوان'!$A$2:$C$1000000,3,0)</f>
        <v>برتقاني</v>
      </c>
      <c r="G25" s="30" t="s">
        <v>47</v>
      </c>
      <c r="H25" s="29" t="str">
        <f>VLOOKUP(G25,'دليل الألوان'!$A$2:$C$1000000,3,0)</f>
        <v>برتقاني</v>
      </c>
      <c r="I25" s="29">
        <f t="shared" ref="I25" si="13">IF(D25="3 شيت",J25/3,J25/4)</f>
        <v>5</v>
      </c>
      <c r="J25" s="31">
        <v>15</v>
      </c>
      <c r="K25" s="32">
        <f t="shared" ref="K25" si="14">J25-L25</f>
        <v>15</v>
      </c>
      <c r="L25" s="33">
        <v>0</v>
      </c>
      <c r="M25" s="34"/>
      <c r="N25" s="35">
        <f t="shared" ref="N25" si="15">K25-M25</f>
        <v>15</v>
      </c>
      <c r="O25" s="30" t="s">
        <v>144</v>
      </c>
      <c r="P25" s="29">
        <v>5</v>
      </c>
      <c r="Q25" s="29">
        <f>I25-P25</f>
        <v>0</v>
      </c>
      <c r="R25" s="53"/>
      <c r="S25" s="29">
        <f t="shared" si="3"/>
        <v>15</v>
      </c>
      <c r="T25" s="54" t="str">
        <f t="shared" si="5"/>
        <v>Not Equal</v>
      </c>
    </row>
    <row r="26" spans="1:20" x14ac:dyDescent="0.25">
      <c r="A26" s="28">
        <v>24</v>
      </c>
      <c r="B26" s="29">
        <v>0.3</v>
      </c>
      <c r="C26" s="29" t="s">
        <v>5</v>
      </c>
      <c r="D26" s="29" t="s">
        <v>7</v>
      </c>
      <c r="E26" s="30" t="s">
        <v>48</v>
      </c>
      <c r="F26" s="29" t="str">
        <f>VLOOKUP(E26,'دليل الألوان'!$A$2:$C$1000000,3,0)</f>
        <v>أحمر</v>
      </c>
      <c r="G26" s="30" t="s">
        <v>48</v>
      </c>
      <c r="H26" s="29" t="str">
        <f>VLOOKUP(G26,'دليل الألوان'!$A$2:$C$1000000,3,0)</f>
        <v>أحمر</v>
      </c>
      <c r="I26" s="29">
        <f t="shared" si="8"/>
        <v>10</v>
      </c>
      <c r="J26" s="31">
        <v>30</v>
      </c>
      <c r="K26" s="32">
        <f t="shared" si="9"/>
        <v>30</v>
      </c>
      <c r="L26" s="33"/>
      <c r="M26" s="34"/>
      <c r="N26" s="35">
        <f t="shared" si="4"/>
        <v>30</v>
      </c>
      <c r="O26" s="30" t="s">
        <v>144</v>
      </c>
      <c r="P26" s="29">
        <v>10</v>
      </c>
      <c r="Q26" s="29">
        <f>I26-P26</f>
        <v>0</v>
      </c>
      <c r="R26" s="53"/>
      <c r="S26" s="29">
        <f t="shared" si="3"/>
        <v>30</v>
      </c>
      <c r="T26" s="54" t="str">
        <f t="shared" si="5"/>
        <v>Not Equal</v>
      </c>
    </row>
    <row r="27" spans="1:20" x14ac:dyDescent="0.25">
      <c r="A27" s="28">
        <v>25</v>
      </c>
      <c r="B27" s="29">
        <v>0.3</v>
      </c>
      <c r="C27" s="29" t="s">
        <v>4</v>
      </c>
      <c r="D27" s="29" t="s">
        <v>7</v>
      </c>
      <c r="E27" s="30" t="s">
        <v>49</v>
      </c>
      <c r="F27" s="29" t="str">
        <f>VLOOKUP(E27,'دليل الألوان'!$A$2:$C$1000000,3,0)</f>
        <v>أزرق</v>
      </c>
      <c r="G27" s="30" t="s">
        <v>50</v>
      </c>
      <c r="H27" s="29" t="str">
        <f>VLOOKUP(G27,'دليل الألوان'!$A$2:$C$1000000,3,0)</f>
        <v>لبني</v>
      </c>
      <c r="I27" s="29">
        <f t="shared" si="8"/>
        <v>10</v>
      </c>
      <c r="J27" s="31">
        <v>30</v>
      </c>
      <c r="K27" s="32">
        <f t="shared" si="9"/>
        <v>30</v>
      </c>
      <c r="L27" s="33"/>
      <c r="M27" s="34"/>
      <c r="N27" s="35">
        <f t="shared" si="4"/>
        <v>30</v>
      </c>
      <c r="O27" s="30" t="s">
        <v>144</v>
      </c>
      <c r="P27" s="29">
        <v>10</v>
      </c>
      <c r="Q27" s="29">
        <f>I27-P27</f>
        <v>0</v>
      </c>
      <c r="R27" s="53"/>
      <c r="S27" s="29">
        <f t="shared" si="3"/>
        <v>30</v>
      </c>
      <c r="T27" s="54" t="str">
        <f t="shared" si="5"/>
        <v>Not Equal</v>
      </c>
    </row>
    <row r="28" spans="1:20" x14ac:dyDescent="0.25">
      <c r="A28" s="28">
        <v>26</v>
      </c>
      <c r="B28" s="29">
        <v>0.3</v>
      </c>
      <c r="C28" s="29" t="s">
        <v>5</v>
      </c>
      <c r="D28" s="29" t="s">
        <v>7</v>
      </c>
      <c r="E28" s="30" t="s">
        <v>52</v>
      </c>
      <c r="F28" s="29" t="str">
        <f>VLOOKUP(E28,'دليل الألوان'!$A$2:$C$1000000,3,0)</f>
        <v>أخضر زيتي غامق</v>
      </c>
      <c r="G28" s="30" t="s">
        <v>52</v>
      </c>
      <c r="H28" s="29" t="str">
        <f>VLOOKUP(G28,'دليل الألوان'!$A$2:$C$1000000,3,0)</f>
        <v>أخضر زيتي غامق</v>
      </c>
      <c r="I28" s="29">
        <f t="shared" si="8"/>
        <v>5</v>
      </c>
      <c r="J28" s="31">
        <v>15</v>
      </c>
      <c r="K28" s="32">
        <f t="shared" si="9"/>
        <v>15</v>
      </c>
      <c r="L28" s="33"/>
      <c r="M28" s="34"/>
      <c r="N28" s="35">
        <f t="shared" si="4"/>
        <v>15</v>
      </c>
      <c r="O28" s="30" t="s">
        <v>144</v>
      </c>
      <c r="P28" s="29">
        <v>5</v>
      </c>
      <c r="Q28" s="29">
        <f>I28-P28</f>
        <v>0</v>
      </c>
      <c r="R28" s="53"/>
      <c r="S28" s="29">
        <f t="shared" si="3"/>
        <v>15</v>
      </c>
      <c r="T28" s="54" t="str">
        <f t="shared" si="5"/>
        <v>Not Equal</v>
      </c>
    </row>
    <row r="29" spans="1:20" x14ac:dyDescent="0.25">
      <c r="A29" s="28">
        <v>27</v>
      </c>
      <c r="B29" s="29">
        <v>0.3</v>
      </c>
      <c r="C29" s="29" t="s">
        <v>4</v>
      </c>
      <c r="D29" s="29" t="s">
        <v>7</v>
      </c>
      <c r="E29" s="30" t="s">
        <v>54</v>
      </c>
      <c r="F29" s="29" t="str">
        <f>VLOOKUP(E29,'دليل الألوان'!$A$2:$C$1000000,3,0)</f>
        <v>موف فاتح</v>
      </c>
      <c r="G29" s="30" t="s">
        <v>55</v>
      </c>
      <c r="H29" s="29" t="str">
        <f>VLOOKUP(G29,'دليل الألوان'!$A$2:$C$1000000,3,0)</f>
        <v>موف غامق</v>
      </c>
      <c r="I29" s="29">
        <f t="shared" si="8"/>
        <v>9</v>
      </c>
      <c r="J29" s="31">
        <v>27</v>
      </c>
      <c r="K29" s="32">
        <f t="shared" si="9"/>
        <v>27</v>
      </c>
      <c r="L29" s="33"/>
      <c r="M29" s="34"/>
      <c r="N29" s="35">
        <f t="shared" si="4"/>
        <v>27</v>
      </c>
      <c r="O29" s="30" t="s">
        <v>144</v>
      </c>
      <c r="P29" s="29">
        <v>10</v>
      </c>
      <c r="Q29" s="29">
        <f>I29-P29</f>
        <v>-1</v>
      </c>
      <c r="R29" s="53"/>
      <c r="S29" s="29">
        <f t="shared" si="3"/>
        <v>27</v>
      </c>
      <c r="T29" s="54" t="str">
        <f t="shared" si="5"/>
        <v>Not Equal</v>
      </c>
    </row>
    <row r="30" spans="1:20" x14ac:dyDescent="0.25">
      <c r="A30" s="28">
        <v>28</v>
      </c>
      <c r="B30" s="29">
        <v>0.3</v>
      </c>
      <c r="C30" s="29" t="s">
        <v>5</v>
      </c>
      <c r="D30" s="29" t="s">
        <v>7</v>
      </c>
      <c r="E30" s="30" t="s">
        <v>55</v>
      </c>
      <c r="F30" s="29" t="str">
        <f>VLOOKUP(E30,'دليل الألوان'!$A$2:$C$1000000,3,0)</f>
        <v>موف غامق</v>
      </c>
      <c r="G30" s="30" t="s">
        <v>55</v>
      </c>
      <c r="H30" s="29" t="str">
        <f>VLOOKUP(G30,'دليل الألوان'!$A$2:$C$1000000,3,0)</f>
        <v>موف غامق</v>
      </c>
      <c r="I30" s="29">
        <f t="shared" si="8"/>
        <v>2</v>
      </c>
      <c r="J30" s="31">
        <v>6</v>
      </c>
      <c r="K30" s="32">
        <f t="shared" si="9"/>
        <v>6</v>
      </c>
      <c r="L30" s="33"/>
      <c r="M30" s="34"/>
      <c r="N30" s="35">
        <f t="shared" si="4"/>
        <v>6</v>
      </c>
      <c r="O30" s="30" t="s">
        <v>144</v>
      </c>
      <c r="P30" s="29">
        <v>0</v>
      </c>
      <c r="Q30" s="29">
        <f>I30-P30</f>
        <v>2</v>
      </c>
      <c r="R30" s="53"/>
      <c r="S30" s="29">
        <f t="shared" si="3"/>
        <v>6</v>
      </c>
      <c r="T30" s="54" t="str">
        <f t="shared" si="5"/>
        <v>Not Equal</v>
      </c>
    </row>
    <row r="31" spans="1:20" x14ac:dyDescent="0.25">
      <c r="A31" s="28">
        <v>29</v>
      </c>
      <c r="B31" s="29">
        <v>0.3</v>
      </c>
      <c r="C31" s="29" t="s">
        <v>5</v>
      </c>
      <c r="D31" s="29" t="s">
        <v>7</v>
      </c>
      <c r="E31" s="30" t="s">
        <v>56</v>
      </c>
      <c r="F31" s="29" t="str">
        <f>VLOOKUP(E31,'دليل الألوان'!$A$2:$C$1000000,3,0)</f>
        <v>أخضر تفاحي فاتح</v>
      </c>
      <c r="G31" s="30" t="s">
        <v>56</v>
      </c>
      <c r="H31" s="29" t="str">
        <f>VLOOKUP(G31,'دليل الألوان'!$A$2:$C$1000000,3,0)</f>
        <v>أخضر تفاحي فاتح</v>
      </c>
      <c r="I31" s="29">
        <f t="shared" si="8"/>
        <v>5</v>
      </c>
      <c r="J31" s="31">
        <v>15</v>
      </c>
      <c r="K31" s="32">
        <f t="shared" si="9"/>
        <v>15</v>
      </c>
      <c r="L31" s="33"/>
      <c r="M31" s="34"/>
      <c r="N31" s="35">
        <f t="shared" si="4"/>
        <v>15</v>
      </c>
      <c r="O31" s="30" t="s">
        <v>144</v>
      </c>
      <c r="P31" s="29">
        <v>5</v>
      </c>
      <c r="Q31" s="29">
        <f>I31-P31</f>
        <v>0</v>
      </c>
      <c r="R31" s="53"/>
      <c r="S31" s="29">
        <f t="shared" si="3"/>
        <v>15</v>
      </c>
      <c r="T31" s="54" t="str">
        <f t="shared" si="5"/>
        <v>Not Equal</v>
      </c>
    </row>
    <row r="32" spans="1:20" x14ac:dyDescent="0.25">
      <c r="A32" s="28">
        <v>30</v>
      </c>
      <c r="B32" s="29">
        <v>0.3</v>
      </c>
      <c r="C32" s="29" t="s">
        <v>5</v>
      </c>
      <c r="D32" s="29" t="s">
        <v>7</v>
      </c>
      <c r="E32" s="30" t="s">
        <v>36</v>
      </c>
      <c r="F32" s="29" t="str">
        <f>VLOOKUP(E32,'دليل الألوان'!$A$2:$C$1000000,3,0)</f>
        <v>ورق حائط احمر بورده ذهبية</v>
      </c>
      <c r="G32" s="30" t="s">
        <v>36</v>
      </c>
      <c r="H32" s="29" t="str">
        <f>VLOOKUP(G32,'دليل الألوان'!$A$2:$C$1000000,3,0)</f>
        <v>ورق حائط احمر بورده ذهبية</v>
      </c>
      <c r="I32" s="29">
        <f t="shared" si="8"/>
        <v>5</v>
      </c>
      <c r="J32" s="31">
        <v>15</v>
      </c>
      <c r="K32" s="32">
        <f t="shared" si="9"/>
        <v>15</v>
      </c>
      <c r="L32" s="33"/>
      <c r="M32" s="34"/>
      <c r="N32" s="35">
        <f t="shared" si="4"/>
        <v>15</v>
      </c>
      <c r="O32" s="30" t="s">
        <v>144</v>
      </c>
      <c r="P32" s="29">
        <v>5</v>
      </c>
      <c r="Q32" s="29">
        <f>I32-P32</f>
        <v>0</v>
      </c>
      <c r="R32" s="53"/>
      <c r="S32" s="29">
        <f t="shared" si="3"/>
        <v>15</v>
      </c>
      <c r="T32" s="54" t="str">
        <f t="shared" si="5"/>
        <v>Not Equal</v>
      </c>
    </row>
    <row r="33" spans="1:20" x14ac:dyDescent="0.25">
      <c r="A33" s="28">
        <v>31</v>
      </c>
      <c r="B33" s="29">
        <v>0.3</v>
      </c>
      <c r="C33" s="29" t="s">
        <v>4</v>
      </c>
      <c r="D33" s="29" t="s">
        <v>7</v>
      </c>
      <c r="E33" s="30" t="s">
        <v>34</v>
      </c>
      <c r="F33" s="29" t="str">
        <f>VLOOKUP(E33,'دليل الألوان'!$A$2:$C$1000000,3,0)</f>
        <v>رخامي ابيض فاتح</v>
      </c>
      <c r="G33" s="30" t="s">
        <v>57</v>
      </c>
      <c r="H33" s="29" t="str">
        <f>VLOOKUP(G33,'دليل الألوان'!$A$2:$C$1000000,3,0)</f>
        <v>بني غامق محروق</v>
      </c>
      <c r="I33" s="29">
        <f t="shared" si="8"/>
        <v>10</v>
      </c>
      <c r="J33" s="31">
        <v>30</v>
      </c>
      <c r="K33" s="32">
        <f t="shared" si="9"/>
        <v>30</v>
      </c>
      <c r="L33" s="33"/>
      <c r="M33" s="34"/>
      <c r="N33" s="35">
        <f t="shared" si="4"/>
        <v>30</v>
      </c>
      <c r="O33" s="30" t="s">
        <v>144</v>
      </c>
      <c r="P33" s="29">
        <v>10</v>
      </c>
      <c r="Q33" s="29">
        <f>I33-P33</f>
        <v>0</v>
      </c>
      <c r="R33" s="53"/>
      <c r="S33" s="29">
        <f t="shared" si="3"/>
        <v>30</v>
      </c>
      <c r="T33" s="54" t="str">
        <f t="shared" si="5"/>
        <v>Not Equal</v>
      </c>
    </row>
    <row r="34" spans="1:20" x14ac:dyDescent="0.25">
      <c r="A34" s="28">
        <v>32</v>
      </c>
      <c r="B34" s="29">
        <v>0.3</v>
      </c>
      <c r="C34" s="29" t="s">
        <v>4</v>
      </c>
      <c r="D34" s="29" t="s">
        <v>7</v>
      </c>
      <c r="E34" s="30" t="s">
        <v>8</v>
      </c>
      <c r="F34" s="29" t="str">
        <f>VLOOKUP(E34,'دليل الألوان'!$A$2:$C$1000000,3,0)</f>
        <v>تجزيعة خشبية  خشن غامق</v>
      </c>
      <c r="G34" s="30" t="s">
        <v>9</v>
      </c>
      <c r="H34" s="29" t="str">
        <f>VLOOKUP(G34,'دليل الألوان'!$A$2:$C$1000000,3,0)</f>
        <v>تجزيعة خشبية خشن فاتح</v>
      </c>
      <c r="I34" s="29">
        <f t="shared" si="8"/>
        <v>15</v>
      </c>
      <c r="J34" s="31">
        <v>45</v>
      </c>
      <c r="K34" s="32">
        <f t="shared" si="9"/>
        <v>45</v>
      </c>
      <c r="L34" s="33"/>
      <c r="M34" s="34"/>
      <c r="N34" s="35">
        <f t="shared" si="4"/>
        <v>45</v>
      </c>
      <c r="O34" s="30" t="s">
        <v>144</v>
      </c>
      <c r="P34" s="29">
        <v>15</v>
      </c>
      <c r="Q34" s="29">
        <f>I34-P34</f>
        <v>0</v>
      </c>
      <c r="R34" s="53"/>
      <c r="S34" s="29">
        <f t="shared" si="3"/>
        <v>45</v>
      </c>
      <c r="T34" s="54" t="str">
        <f t="shared" si="5"/>
        <v>Not Equal</v>
      </c>
    </row>
    <row r="35" spans="1:20" x14ac:dyDescent="0.25">
      <c r="A35" s="28">
        <v>33</v>
      </c>
      <c r="B35" s="29">
        <v>0.3</v>
      </c>
      <c r="C35" s="29" t="s">
        <v>4</v>
      </c>
      <c r="D35" s="29" t="s">
        <v>7</v>
      </c>
      <c r="E35" s="30" t="s">
        <v>12</v>
      </c>
      <c r="F35" s="29" t="str">
        <f>VLOOKUP(E35,'دليل الألوان'!$A$2:$C$1000000,3,0)</f>
        <v>رخامي بني تجزيعة سوداء</v>
      </c>
      <c r="G35" s="30" t="s">
        <v>32</v>
      </c>
      <c r="H35" s="29" t="str">
        <f>VLOOKUP(G35,'دليل الألوان'!$A$2:$C$1000000,3,0)</f>
        <v>رخامي هلامي مصفر</v>
      </c>
      <c r="I35" s="29">
        <f t="shared" si="8"/>
        <v>10</v>
      </c>
      <c r="J35" s="31">
        <v>30</v>
      </c>
      <c r="K35" s="32">
        <f t="shared" si="9"/>
        <v>30</v>
      </c>
      <c r="L35" s="33"/>
      <c r="M35" s="34">
        <v>1</v>
      </c>
      <c r="N35" s="35">
        <f t="shared" si="4"/>
        <v>29</v>
      </c>
      <c r="O35" s="30" t="s">
        <v>144</v>
      </c>
      <c r="P35" s="29">
        <v>10</v>
      </c>
      <c r="Q35" s="29">
        <f>I35-P35</f>
        <v>0</v>
      </c>
      <c r="R35" s="53"/>
      <c r="S35" s="29">
        <f t="shared" si="3"/>
        <v>30</v>
      </c>
      <c r="T35" s="54" t="str">
        <f t="shared" si="5"/>
        <v>Not Equal</v>
      </c>
    </row>
    <row r="36" spans="1:20" ht="21.75" thickBot="1" x14ac:dyDescent="0.3">
      <c r="A36" s="36">
        <v>34</v>
      </c>
      <c r="B36" s="37">
        <v>0.3</v>
      </c>
      <c r="C36" s="37" t="s">
        <v>5</v>
      </c>
      <c r="D36" s="37" t="s">
        <v>7</v>
      </c>
      <c r="E36" s="38" t="s">
        <v>58</v>
      </c>
      <c r="F36" s="37" t="str">
        <f>VLOOKUP(E36,'دليل الألوان'!$A$2:$C$1000000,3,0)</f>
        <v>أبيض مش سبليمشن</v>
      </c>
      <c r="G36" s="38" t="s">
        <v>58</v>
      </c>
      <c r="H36" s="37" t="str">
        <f>VLOOKUP(G36,'دليل الألوان'!$A$2:$C$1000000,3,0)</f>
        <v>أبيض مش سبليمشن</v>
      </c>
      <c r="I36" s="37">
        <f t="shared" si="8"/>
        <v>10</v>
      </c>
      <c r="J36" s="39">
        <v>30</v>
      </c>
      <c r="K36" s="40">
        <f t="shared" si="9"/>
        <v>30</v>
      </c>
      <c r="L36" s="41"/>
      <c r="M36" s="42"/>
      <c r="N36" s="43">
        <f t="shared" si="4"/>
        <v>30</v>
      </c>
      <c r="O36" s="38" t="s">
        <v>144</v>
      </c>
      <c r="P36" s="37">
        <v>10</v>
      </c>
      <c r="Q36" s="37">
        <f>I36-P36</f>
        <v>0</v>
      </c>
      <c r="R36" s="55"/>
      <c r="S36" s="37">
        <f t="shared" si="3"/>
        <v>30</v>
      </c>
      <c r="T36" s="56" t="str">
        <f t="shared" si="5"/>
        <v>Not Equal</v>
      </c>
    </row>
    <row r="37" spans="1:20" x14ac:dyDescent="0.25">
      <c r="A37" s="2">
        <v>35</v>
      </c>
      <c r="C37" s="29"/>
      <c r="D37" s="29" t="s">
        <v>7</v>
      </c>
      <c r="E37" s="30"/>
      <c r="F37" s="29" t="e">
        <f>VLOOKUP(E37,'دليل الألوان'!$A$2:$C$1000000,3,0)</f>
        <v>#N/A</v>
      </c>
      <c r="G37" s="30"/>
      <c r="H37" s="29" t="e">
        <f>VLOOKUP(G37,'دليل الألوان'!$A$2:$C$1000000,3,0)</f>
        <v>#N/A</v>
      </c>
      <c r="I37" s="29">
        <f t="shared" si="8"/>
        <v>0</v>
      </c>
      <c r="J37" s="31"/>
      <c r="K37" s="32">
        <f t="shared" si="9"/>
        <v>0</v>
      </c>
      <c r="L37" s="33"/>
      <c r="M37" s="34"/>
      <c r="N37" s="35">
        <f t="shared" si="4"/>
        <v>0</v>
      </c>
      <c r="O37" s="30"/>
      <c r="S37" s="2">
        <f t="shared" si="3"/>
        <v>0</v>
      </c>
      <c r="T37" s="2" t="str">
        <f t="shared" si="5"/>
        <v>Equal</v>
      </c>
    </row>
    <row r="38" spans="1:20" x14ac:dyDescent="0.25">
      <c r="A38" s="2">
        <v>36</v>
      </c>
      <c r="C38" s="29"/>
      <c r="D38" s="29" t="s">
        <v>7</v>
      </c>
      <c r="E38" s="30"/>
      <c r="F38" s="29" t="e">
        <f>VLOOKUP(E38,'دليل الألوان'!$A$2:$C$1000000,3,0)</f>
        <v>#N/A</v>
      </c>
      <c r="G38" s="30"/>
      <c r="H38" s="29" t="e">
        <f>VLOOKUP(G38,'دليل الألوان'!$A$2:$C$1000000,3,0)</f>
        <v>#N/A</v>
      </c>
      <c r="I38" s="29">
        <f t="shared" si="8"/>
        <v>0</v>
      </c>
      <c r="J38" s="31"/>
      <c r="K38" s="32">
        <f t="shared" si="9"/>
        <v>0</v>
      </c>
      <c r="L38" s="33"/>
      <c r="M38" s="34"/>
      <c r="N38" s="35">
        <f t="shared" si="4"/>
        <v>0</v>
      </c>
      <c r="O38" s="30"/>
      <c r="S38" s="2">
        <f t="shared" si="3"/>
        <v>0</v>
      </c>
      <c r="T38" s="2" t="str">
        <f t="shared" si="5"/>
        <v>Equal</v>
      </c>
    </row>
    <row r="39" spans="1:20" x14ac:dyDescent="0.25">
      <c r="A39" s="2">
        <v>37</v>
      </c>
      <c r="C39" s="29"/>
      <c r="D39" s="29" t="s">
        <v>7</v>
      </c>
      <c r="E39" s="30"/>
      <c r="F39" s="29" t="e">
        <f>VLOOKUP(E39,'دليل الألوان'!$A$2:$C$1000000,3,0)</f>
        <v>#N/A</v>
      </c>
      <c r="G39" s="30"/>
      <c r="H39" s="29" t="e">
        <f>VLOOKUP(G39,'دليل الألوان'!$A$2:$C$1000000,3,0)</f>
        <v>#N/A</v>
      </c>
      <c r="I39" s="29">
        <f t="shared" si="8"/>
        <v>0</v>
      </c>
      <c r="J39" s="31"/>
      <c r="K39" s="32">
        <f t="shared" si="9"/>
        <v>0</v>
      </c>
      <c r="L39" s="33"/>
      <c r="M39" s="34"/>
      <c r="N39" s="35">
        <f t="shared" si="4"/>
        <v>0</v>
      </c>
      <c r="O39" s="30"/>
      <c r="S39" s="2">
        <f t="shared" si="3"/>
        <v>0</v>
      </c>
      <c r="T39" s="2" t="str">
        <f t="shared" si="5"/>
        <v>Equal</v>
      </c>
    </row>
    <row r="40" spans="1:20" x14ac:dyDescent="0.25">
      <c r="A40" s="2">
        <v>38</v>
      </c>
      <c r="C40" s="29"/>
      <c r="D40" s="29" t="s">
        <v>7</v>
      </c>
      <c r="E40" s="30"/>
      <c r="F40" s="29" t="e">
        <f>VLOOKUP(E40,'دليل الألوان'!$A$2:$C$1000000,3,0)</f>
        <v>#N/A</v>
      </c>
      <c r="G40" s="30"/>
      <c r="H40" s="29" t="e">
        <f>VLOOKUP(G40,'دليل الألوان'!$A$2:$C$1000000,3,0)</f>
        <v>#N/A</v>
      </c>
      <c r="I40" s="29">
        <f t="shared" si="8"/>
        <v>0</v>
      </c>
      <c r="J40" s="31"/>
      <c r="K40" s="32">
        <f t="shared" si="9"/>
        <v>0</v>
      </c>
      <c r="L40" s="33"/>
      <c r="M40" s="34"/>
      <c r="N40" s="35">
        <f t="shared" si="4"/>
        <v>0</v>
      </c>
      <c r="O40" s="30"/>
      <c r="S40" s="2">
        <f t="shared" si="3"/>
        <v>0</v>
      </c>
      <c r="T40" s="2" t="str">
        <f t="shared" si="5"/>
        <v>Equal</v>
      </c>
    </row>
    <row r="41" spans="1:20" x14ac:dyDescent="0.25">
      <c r="A41" s="2">
        <v>39</v>
      </c>
      <c r="C41" s="29"/>
      <c r="D41" s="29" t="s">
        <v>7</v>
      </c>
      <c r="E41" s="30"/>
      <c r="F41" s="29" t="e">
        <f>VLOOKUP(E41,'دليل الألوان'!$A$2:$C$1000000,3,0)</f>
        <v>#N/A</v>
      </c>
      <c r="G41" s="30"/>
      <c r="H41" s="29" t="e">
        <f>VLOOKUP(G41,'دليل الألوان'!$A$2:$C$1000000,3,0)</f>
        <v>#N/A</v>
      </c>
      <c r="I41" s="29">
        <f t="shared" si="8"/>
        <v>0</v>
      </c>
      <c r="J41" s="31"/>
      <c r="K41" s="32">
        <f t="shared" si="9"/>
        <v>0</v>
      </c>
      <c r="L41" s="33"/>
      <c r="M41" s="34"/>
      <c r="N41" s="35">
        <f t="shared" si="4"/>
        <v>0</v>
      </c>
      <c r="O41" s="30"/>
      <c r="S41" s="2">
        <f t="shared" si="3"/>
        <v>0</v>
      </c>
      <c r="T41" s="2" t="str">
        <f t="shared" si="5"/>
        <v>Equal</v>
      </c>
    </row>
    <row r="42" spans="1:20" x14ac:dyDescent="0.25">
      <c r="A42" s="2">
        <v>40</v>
      </c>
      <c r="C42" s="29"/>
      <c r="D42" s="29" t="s">
        <v>7</v>
      </c>
      <c r="E42" s="30"/>
      <c r="F42" s="29" t="e">
        <f>VLOOKUP(E42,'دليل الألوان'!$A$2:$C$1000000,3,0)</f>
        <v>#N/A</v>
      </c>
      <c r="G42" s="30"/>
      <c r="H42" s="29" t="e">
        <f>VLOOKUP(G42,'دليل الألوان'!$A$2:$C$1000000,3,0)</f>
        <v>#N/A</v>
      </c>
      <c r="I42" s="29">
        <f t="shared" si="8"/>
        <v>0</v>
      </c>
      <c r="J42" s="31"/>
      <c r="K42" s="32">
        <f t="shared" si="9"/>
        <v>0</v>
      </c>
      <c r="L42" s="33"/>
      <c r="M42" s="34"/>
      <c r="N42" s="35">
        <f t="shared" si="4"/>
        <v>0</v>
      </c>
      <c r="O42" s="30"/>
      <c r="S42" s="2">
        <f t="shared" si="3"/>
        <v>0</v>
      </c>
      <c r="T42" s="2" t="str">
        <f t="shared" si="5"/>
        <v>Equal</v>
      </c>
    </row>
    <row r="43" spans="1:20" x14ac:dyDescent="0.25">
      <c r="A43" s="2">
        <v>41</v>
      </c>
      <c r="C43" s="29"/>
      <c r="D43" s="29" t="s">
        <v>7</v>
      </c>
      <c r="E43" s="30"/>
      <c r="F43" s="29" t="e">
        <f>VLOOKUP(E43,'دليل الألوان'!$A$2:$C$1000000,3,0)</f>
        <v>#N/A</v>
      </c>
      <c r="G43" s="30"/>
      <c r="H43" s="29" t="e">
        <f>VLOOKUP(G43,'دليل الألوان'!$A$2:$C$1000000,3,0)</f>
        <v>#N/A</v>
      </c>
      <c r="I43" s="29">
        <f t="shared" si="8"/>
        <v>0</v>
      </c>
      <c r="J43" s="31"/>
      <c r="K43" s="32">
        <f t="shared" si="9"/>
        <v>0</v>
      </c>
      <c r="L43" s="33"/>
      <c r="M43" s="34"/>
      <c r="N43" s="35">
        <f t="shared" si="4"/>
        <v>0</v>
      </c>
      <c r="O43" s="30"/>
      <c r="S43" s="2">
        <f t="shared" si="3"/>
        <v>0</v>
      </c>
      <c r="T43" s="2" t="str">
        <f t="shared" si="5"/>
        <v>Equal</v>
      </c>
    </row>
    <row r="44" spans="1:20" x14ac:dyDescent="0.25">
      <c r="A44" s="2">
        <v>42</v>
      </c>
      <c r="C44" s="29"/>
      <c r="D44" s="29" t="s">
        <v>7</v>
      </c>
      <c r="E44" s="30"/>
      <c r="F44" s="29" t="e">
        <f>VLOOKUP(E44,'دليل الألوان'!$A$2:$C$1000000,3,0)</f>
        <v>#N/A</v>
      </c>
      <c r="G44" s="30"/>
      <c r="H44" s="29" t="e">
        <f>VLOOKUP(G44,'دليل الألوان'!$A$2:$C$1000000,3,0)</f>
        <v>#N/A</v>
      </c>
      <c r="I44" s="29">
        <f t="shared" si="8"/>
        <v>0</v>
      </c>
      <c r="J44" s="31"/>
      <c r="K44" s="32">
        <f t="shared" si="9"/>
        <v>0</v>
      </c>
      <c r="L44" s="33"/>
      <c r="M44" s="34"/>
      <c r="N44" s="35">
        <f t="shared" si="4"/>
        <v>0</v>
      </c>
      <c r="O44" s="30"/>
      <c r="S44" s="2">
        <f t="shared" si="3"/>
        <v>0</v>
      </c>
      <c r="T44" s="2" t="str">
        <f t="shared" si="5"/>
        <v>Equal</v>
      </c>
    </row>
    <row r="45" spans="1:20" x14ac:dyDescent="0.25">
      <c r="A45" s="2">
        <v>43</v>
      </c>
      <c r="C45" s="29"/>
      <c r="D45" s="29" t="s">
        <v>7</v>
      </c>
      <c r="E45" s="30"/>
      <c r="F45" s="29" t="e">
        <f>VLOOKUP(E45,'دليل الألوان'!$A$2:$C$1000000,3,0)</f>
        <v>#N/A</v>
      </c>
      <c r="G45" s="30"/>
      <c r="H45" s="29" t="e">
        <f>VLOOKUP(G45,'دليل الألوان'!$A$2:$C$1000000,3,0)</f>
        <v>#N/A</v>
      </c>
      <c r="I45" s="29">
        <f t="shared" si="8"/>
        <v>0</v>
      </c>
      <c r="J45" s="31"/>
      <c r="K45" s="32">
        <f t="shared" si="9"/>
        <v>0</v>
      </c>
      <c r="L45" s="33"/>
      <c r="M45" s="34"/>
      <c r="N45" s="35">
        <f t="shared" si="4"/>
        <v>0</v>
      </c>
      <c r="O45" s="30"/>
      <c r="S45" s="2">
        <f t="shared" si="3"/>
        <v>0</v>
      </c>
      <c r="T45" s="2" t="str">
        <f t="shared" si="5"/>
        <v>Equal</v>
      </c>
    </row>
    <row r="46" spans="1:20" x14ac:dyDescent="0.25">
      <c r="A46" s="2">
        <v>44</v>
      </c>
      <c r="D46" s="2" t="s">
        <v>7</v>
      </c>
      <c r="F46" s="2" t="e">
        <f>VLOOKUP(E46,'دليل الألوان'!$A$2:$C$1000000,3,0)</f>
        <v>#N/A</v>
      </c>
      <c r="H46" s="2" t="e">
        <f>VLOOKUP(G46,'دليل الألوان'!$A$2:$C$1000000,3,0)</f>
        <v>#N/A</v>
      </c>
      <c r="I46" s="2">
        <f t="shared" si="8"/>
        <v>0</v>
      </c>
      <c r="K46" s="12">
        <f t="shared" si="9"/>
        <v>0</v>
      </c>
      <c r="N46" s="19">
        <f t="shared" si="4"/>
        <v>0</v>
      </c>
      <c r="S46" s="2">
        <f t="shared" si="3"/>
        <v>0</v>
      </c>
      <c r="T46" s="2" t="str">
        <f t="shared" si="5"/>
        <v>Equal</v>
      </c>
    </row>
    <row r="47" spans="1:20" x14ac:dyDescent="0.25">
      <c r="A47" s="2">
        <v>45</v>
      </c>
      <c r="D47" s="2" t="s">
        <v>7</v>
      </c>
      <c r="F47" s="2" t="e">
        <f>VLOOKUP(E47,'دليل الألوان'!$A$2:$C$1000000,3,0)</f>
        <v>#N/A</v>
      </c>
      <c r="H47" s="2" t="e">
        <f>VLOOKUP(G47,'دليل الألوان'!$A$2:$C$1000000,3,0)</f>
        <v>#N/A</v>
      </c>
      <c r="I47" s="2">
        <f t="shared" si="8"/>
        <v>0</v>
      </c>
      <c r="K47" s="12">
        <f t="shared" si="9"/>
        <v>0</v>
      </c>
      <c r="N47" s="19">
        <f t="shared" si="4"/>
        <v>0</v>
      </c>
      <c r="S47" s="2">
        <f t="shared" si="3"/>
        <v>0</v>
      </c>
      <c r="T47" s="2" t="str">
        <f t="shared" si="5"/>
        <v>Equal</v>
      </c>
    </row>
    <row r="48" spans="1:20" x14ac:dyDescent="0.25">
      <c r="A48" s="2">
        <v>46</v>
      </c>
      <c r="D48" s="2" t="s">
        <v>7</v>
      </c>
      <c r="F48" s="2" t="e">
        <f>VLOOKUP(E48,'دليل الألوان'!$A$2:$C$1000000,3,0)</f>
        <v>#N/A</v>
      </c>
      <c r="H48" s="2" t="e">
        <f>VLOOKUP(G48,'دليل الألوان'!$A$2:$C$1000000,3,0)</f>
        <v>#N/A</v>
      </c>
      <c r="I48" s="2">
        <f t="shared" si="8"/>
        <v>0</v>
      </c>
      <c r="K48" s="12">
        <f t="shared" si="9"/>
        <v>0</v>
      </c>
      <c r="N48" s="19">
        <f t="shared" si="4"/>
        <v>0</v>
      </c>
      <c r="S48" s="2">
        <f t="shared" si="3"/>
        <v>0</v>
      </c>
      <c r="T48" s="2" t="str">
        <f t="shared" si="5"/>
        <v>Equal</v>
      </c>
    </row>
    <row r="49" spans="1:20" x14ac:dyDescent="0.25">
      <c r="A49" s="2">
        <v>47</v>
      </c>
      <c r="D49" s="2" t="s">
        <v>7</v>
      </c>
      <c r="F49" s="2" t="e">
        <f>VLOOKUP(E49,'دليل الألوان'!$A$2:$C$1000000,3,0)</f>
        <v>#N/A</v>
      </c>
      <c r="H49" s="2" t="e">
        <f>VLOOKUP(G49,'دليل الألوان'!$A$2:$C$1000000,3,0)</f>
        <v>#N/A</v>
      </c>
      <c r="I49" s="2">
        <f t="shared" si="8"/>
        <v>0</v>
      </c>
      <c r="K49" s="12">
        <f t="shared" si="9"/>
        <v>0</v>
      </c>
      <c r="N49" s="19">
        <f t="shared" si="4"/>
        <v>0</v>
      </c>
      <c r="S49" s="2">
        <f t="shared" si="3"/>
        <v>0</v>
      </c>
      <c r="T49" s="2" t="str">
        <f t="shared" si="5"/>
        <v>Equal</v>
      </c>
    </row>
    <row r="50" spans="1:20" x14ac:dyDescent="0.25">
      <c r="A50" s="2">
        <v>48</v>
      </c>
      <c r="D50" s="2" t="s">
        <v>7</v>
      </c>
      <c r="F50" s="2" t="e">
        <f>VLOOKUP(E50,'دليل الألوان'!$A$2:$C$1000000,3,0)</f>
        <v>#N/A</v>
      </c>
      <c r="H50" s="2" t="e">
        <f>VLOOKUP(G50,'دليل الألوان'!$A$2:$C$1000000,3,0)</f>
        <v>#N/A</v>
      </c>
      <c r="I50" s="2">
        <f t="shared" si="8"/>
        <v>0</v>
      </c>
      <c r="K50" s="12">
        <f t="shared" si="9"/>
        <v>0</v>
      </c>
      <c r="N50" s="19">
        <f t="shared" si="4"/>
        <v>0</v>
      </c>
      <c r="S50" s="2">
        <f t="shared" si="3"/>
        <v>0</v>
      </c>
      <c r="T50" s="2" t="str">
        <f t="shared" si="5"/>
        <v>Equal</v>
      </c>
    </row>
    <row r="51" spans="1:20" x14ac:dyDescent="0.25">
      <c r="A51" s="2">
        <v>49</v>
      </c>
      <c r="D51" s="2" t="s">
        <v>7</v>
      </c>
      <c r="F51" s="2" t="e">
        <f>VLOOKUP(E51,'دليل الألوان'!$A$2:$C$1000000,3,0)</f>
        <v>#N/A</v>
      </c>
      <c r="H51" s="2" t="e">
        <f>VLOOKUP(G51,'دليل الألوان'!$A$2:$C$1000000,3,0)</f>
        <v>#N/A</v>
      </c>
      <c r="I51" s="2">
        <f t="shared" si="8"/>
        <v>0</v>
      </c>
      <c r="K51" s="12">
        <f t="shared" si="9"/>
        <v>0</v>
      </c>
      <c r="N51" s="19">
        <f t="shared" si="4"/>
        <v>0</v>
      </c>
      <c r="S51" s="2">
        <f t="shared" si="3"/>
        <v>0</v>
      </c>
      <c r="T51" s="2" t="str">
        <f t="shared" si="5"/>
        <v>Equal</v>
      </c>
    </row>
    <row r="52" spans="1:20" x14ac:dyDescent="0.25">
      <c r="A52" s="2">
        <v>50</v>
      </c>
      <c r="D52" s="2" t="s">
        <v>7</v>
      </c>
      <c r="F52" s="2" t="e">
        <f>VLOOKUP(E52,'دليل الألوان'!$A$2:$C$1000000,3,0)</f>
        <v>#N/A</v>
      </c>
      <c r="H52" s="2" t="e">
        <f>VLOOKUP(G52,'دليل الألوان'!$A$2:$C$1000000,3,0)</f>
        <v>#N/A</v>
      </c>
      <c r="I52" s="2">
        <f t="shared" si="8"/>
        <v>0</v>
      </c>
      <c r="K52" s="12">
        <f t="shared" si="9"/>
        <v>0</v>
      </c>
      <c r="N52" s="19">
        <f t="shared" si="4"/>
        <v>0</v>
      </c>
      <c r="S52" s="2">
        <f t="shared" si="3"/>
        <v>0</v>
      </c>
      <c r="T52" s="2" t="str">
        <f t="shared" si="5"/>
        <v>Equal</v>
      </c>
    </row>
    <row r="53" spans="1:20" x14ac:dyDescent="0.25">
      <c r="A53" s="2">
        <v>51</v>
      </c>
      <c r="D53" s="2" t="s">
        <v>7</v>
      </c>
      <c r="F53" s="2" t="e">
        <f>VLOOKUP(E53,'دليل الألوان'!$A$2:$C$1000000,3,0)</f>
        <v>#N/A</v>
      </c>
      <c r="H53" s="2" t="e">
        <f>VLOOKUP(G53,'دليل الألوان'!$A$2:$C$1000000,3,0)</f>
        <v>#N/A</v>
      </c>
      <c r="I53" s="2">
        <f t="shared" si="8"/>
        <v>0</v>
      </c>
      <c r="K53" s="12">
        <f t="shared" si="9"/>
        <v>0</v>
      </c>
      <c r="N53" s="19">
        <f t="shared" si="4"/>
        <v>0</v>
      </c>
      <c r="S53" s="2">
        <f t="shared" si="3"/>
        <v>0</v>
      </c>
      <c r="T53" s="2" t="str">
        <f t="shared" si="5"/>
        <v>Equal</v>
      </c>
    </row>
    <row r="54" spans="1:20" x14ac:dyDescent="0.25">
      <c r="A54" s="2">
        <v>52</v>
      </c>
      <c r="D54" s="2" t="s">
        <v>7</v>
      </c>
      <c r="F54" s="2" t="e">
        <f>VLOOKUP(E54,'دليل الألوان'!$A$2:$C$1000000,3,0)</f>
        <v>#N/A</v>
      </c>
      <c r="H54" s="2" t="e">
        <f>VLOOKUP(G54,'دليل الألوان'!$A$2:$C$1000000,3,0)</f>
        <v>#N/A</v>
      </c>
      <c r="I54" s="2">
        <f t="shared" si="8"/>
        <v>0</v>
      </c>
      <c r="K54" s="12">
        <f t="shared" si="9"/>
        <v>0</v>
      </c>
      <c r="N54" s="19">
        <f t="shared" si="4"/>
        <v>0</v>
      </c>
      <c r="S54" s="2">
        <f t="shared" si="3"/>
        <v>0</v>
      </c>
      <c r="T54" s="2" t="str">
        <f t="shared" si="5"/>
        <v>Equal</v>
      </c>
    </row>
    <row r="55" spans="1:20" x14ac:dyDescent="0.25">
      <c r="A55" s="2">
        <v>53</v>
      </c>
      <c r="D55" s="2" t="s">
        <v>7</v>
      </c>
      <c r="F55" s="2" t="e">
        <f>VLOOKUP(E55,'دليل الألوان'!$A$2:$C$1000000,3,0)</f>
        <v>#N/A</v>
      </c>
      <c r="H55" s="2" t="e">
        <f>VLOOKUP(G55,'دليل الألوان'!$A$2:$C$1000000,3,0)</f>
        <v>#N/A</v>
      </c>
      <c r="I55" s="2">
        <f t="shared" si="8"/>
        <v>0</v>
      </c>
      <c r="K55" s="12">
        <f t="shared" si="9"/>
        <v>0</v>
      </c>
      <c r="N55" s="19">
        <f t="shared" si="4"/>
        <v>0</v>
      </c>
      <c r="S55" s="2">
        <f t="shared" si="3"/>
        <v>0</v>
      </c>
      <c r="T55" s="2" t="str">
        <f t="shared" si="5"/>
        <v>Equal</v>
      </c>
    </row>
    <row r="56" spans="1:20" x14ac:dyDescent="0.25">
      <c r="A56" s="2">
        <v>54</v>
      </c>
      <c r="D56" s="2" t="s">
        <v>7</v>
      </c>
      <c r="F56" s="2" t="e">
        <f>VLOOKUP(E56,'دليل الألوان'!$A$2:$C$1000000,3,0)</f>
        <v>#N/A</v>
      </c>
      <c r="H56" s="2" t="e">
        <f>VLOOKUP(G56,'دليل الألوان'!$A$2:$C$1000000,3,0)</f>
        <v>#N/A</v>
      </c>
      <c r="I56" s="2">
        <f t="shared" si="8"/>
        <v>0</v>
      </c>
      <c r="K56" s="12">
        <f t="shared" si="9"/>
        <v>0</v>
      </c>
      <c r="N56" s="19">
        <f t="shared" si="4"/>
        <v>0</v>
      </c>
      <c r="S56" s="2">
        <f t="shared" si="3"/>
        <v>0</v>
      </c>
      <c r="T56" s="2" t="str">
        <f t="shared" si="5"/>
        <v>Equal</v>
      </c>
    </row>
    <row r="57" spans="1:20" x14ac:dyDescent="0.25">
      <c r="A57" s="2">
        <v>55</v>
      </c>
      <c r="D57" s="2" t="s">
        <v>7</v>
      </c>
      <c r="F57" s="2" t="e">
        <f>VLOOKUP(E57,'دليل الألوان'!$A$2:$C$1000000,3,0)</f>
        <v>#N/A</v>
      </c>
      <c r="H57" s="2" t="e">
        <f>VLOOKUP(G57,'دليل الألوان'!$A$2:$C$1000000,3,0)</f>
        <v>#N/A</v>
      </c>
      <c r="I57" s="2">
        <f t="shared" si="8"/>
        <v>0</v>
      </c>
      <c r="K57" s="12">
        <f t="shared" si="9"/>
        <v>0</v>
      </c>
      <c r="N57" s="19">
        <f t="shared" si="4"/>
        <v>0</v>
      </c>
      <c r="S57" s="2">
        <f t="shared" si="3"/>
        <v>0</v>
      </c>
      <c r="T57" s="2" t="str">
        <f t="shared" si="5"/>
        <v>Equal</v>
      </c>
    </row>
    <row r="58" spans="1:20" x14ac:dyDescent="0.25">
      <c r="A58" s="2">
        <v>56</v>
      </c>
      <c r="D58" s="2" t="s">
        <v>7</v>
      </c>
      <c r="F58" s="2" t="e">
        <f>VLOOKUP(E58,'دليل الألوان'!$A$2:$C$1000000,3,0)</f>
        <v>#N/A</v>
      </c>
      <c r="H58" s="2" t="e">
        <f>VLOOKUP(G58,'دليل الألوان'!$A$2:$C$1000000,3,0)</f>
        <v>#N/A</v>
      </c>
      <c r="I58" s="2">
        <f t="shared" si="8"/>
        <v>0</v>
      </c>
      <c r="K58" s="12">
        <f t="shared" si="9"/>
        <v>0</v>
      </c>
      <c r="N58" s="19">
        <f t="shared" si="4"/>
        <v>0</v>
      </c>
      <c r="S58" s="2">
        <f t="shared" si="3"/>
        <v>0</v>
      </c>
      <c r="T58" s="2" t="str">
        <f t="shared" si="5"/>
        <v>Equal</v>
      </c>
    </row>
    <row r="59" spans="1:20" x14ac:dyDescent="0.25">
      <c r="A59" s="2">
        <v>57</v>
      </c>
      <c r="D59" s="2" t="s">
        <v>7</v>
      </c>
      <c r="F59" s="2" t="e">
        <f>VLOOKUP(E59,'دليل الألوان'!$A$2:$C$1000000,3,0)</f>
        <v>#N/A</v>
      </c>
      <c r="H59" s="2" t="e">
        <f>VLOOKUP(G59,'دليل الألوان'!$A$2:$C$1000000,3,0)</f>
        <v>#N/A</v>
      </c>
      <c r="I59" s="2">
        <f t="shared" si="8"/>
        <v>0</v>
      </c>
      <c r="K59" s="12">
        <f t="shared" si="9"/>
        <v>0</v>
      </c>
      <c r="N59" s="19">
        <f t="shared" si="4"/>
        <v>0</v>
      </c>
      <c r="S59" s="2">
        <f t="shared" si="3"/>
        <v>0</v>
      </c>
      <c r="T59" s="2" t="str">
        <f t="shared" si="5"/>
        <v>Equal</v>
      </c>
    </row>
    <row r="60" spans="1:20" x14ac:dyDescent="0.25">
      <c r="A60" s="2">
        <v>58</v>
      </c>
      <c r="D60" s="2" t="s">
        <v>7</v>
      </c>
      <c r="F60" s="2" t="e">
        <f>VLOOKUP(E60,'دليل الألوان'!$A$2:$C$1000000,3,0)</f>
        <v>#N/A</v>
      </c>
      <c r="H60" s="2" t="e">
        <f>VLOOKUP(G60,'دليل الألوان'!$A$2:$C$1000000,3,0)</f>
        <v>#N/A</v>
      </c>
      <c r="I60" s="2">
        <f t="shared" si="8"/>
        <v>0</v>
      </c>
      <c r="K60" s="12">
        <f t="shared" si="9"/>
        <v>0</v>
      </c>
      <c r="N60" s="19">
        <f t="shared" si="4"/>
        <v>0</v>
      </c>
      <c r="S60" s="2">
        <f t="shared" si="3"/>
        <v>0</v>
      </c>
      <c r="T60" s="2" t="str">
        <f t="shared" si="5"/>
        <v>Equal</v>
      </c>
    </row>
    <row r="61" spans="1:20" x14ac:dyDescent="0.25">
      <c r="A61" s="2">
        <v>59</v>
      </c>
      <c r="D61" s="2" t="s">
        <v>7</v>
      </c>
      <c r="F61" s="2" t="e">
        <f>VLOOKUP(E61,'دليل الألوان'!$A$2:$C$1000000,3,0)</f>
        <v>#N/A</v>
      </c>
      <c r="H61" s="2" t="e">
        <f>VLOOKUP(G61,'دليل الألوان'!$A$2:$C$1000000,3,0)</f>
        <v>#N/A</v>
      </c>
      <c r="I61" s="2">
        <f t="shared" si="8"/>
        <v>0</v>
      </c>
      <c r="K61" s="12">
        <f t="shared" si="9"/>
        <v>0</v>
      </c>
      <c r="N61" s="19">
        <f t="shared" si="4"/>
        <v>0</v>
      </c>
      <c r="S61" s="2">
        <f t="shared" si="3"/>
        <v>0</v>
      </c>
      <c r="T61" s="2" t="str">
        <f t="shared" si="5"/>
        <v>Equal</v>
      </c>
    </row>
    <row r="62" spans="1:20" x14ac:dyDescent="0.25">
      <c r="A62" s="2">
        <v>60</v>
      </c>
      <c r="D62" s="2" t="s">
        <v>7</v>
      </c>
      <c r="F62" s="2" t="e">
        <f>VLOOKUP(E62,'دليل الألوان'!$A$2:$C$1000000,3,0)</f>
        <v>#N/A</v>
      </c>
      <c r="H62" s="2" t="e">
        <f>VLOOKUP(G62,'دليل الألوان'!$A$2:$C$1000000,3,0)</f>
        <v>#N/A</v>
      </c>
      <c r="I62" s="2">
        <f t="shared" si="8"/>
        <v>0</v>
      </c>
      <c r="K62" s="12">
        <f t="shared" si="9"/>
        <v>0</v>
      </c>
      <c r="N62" s="19">
        <f t="shared" si="4"/>
        <v>0</v>
      </c>
      <c r="S62" s="2">
        <f t="shared" si="3"/>
        <v>0</v>
      </c>
      <c r="T62" s="2" t="str">
        <f t="shared" si="5"/>
        <v>Equal</v>
      </c>
    </row>
    <row r="63" spans="1:20" x14ac:dyDescent="0.25">
      <c r="A63" s="2">
        <v>61</v>
      </c>
      <c r="D63" s="2" t="s">
        <v>7</v>
      </c>
      <c r="F63" s="2" t="e">
        <f>VLOOKUP(E63,'دليل الألوان'!$A$2:$C$1000000,3,0)</f>
        <v>#N/A</v>
      </c>
      <c r="H63" s="2" t="e">
        <f>VLOOKUP(G63,'دليل الألوان'!$A$2:$C$1000000,3,0)</f>
        <v>#N/A</v>
      </c>
      <c r="I63" s="2">
        <f t="shared" si="8"/>
        <v>0</v>
      </c>
      <c r="K63" s="12">
        <f t="shared" si="9"/>
        <v>0</v>
      </c>
      <c r="N63" s="19">
        <f t="shared" si="4"/>
        <v>0</v>
      </c>
      <c r="S63" s="2">
        <f t="shared" si="3"/>
        <v>0</v>
      </c>
      <c r="T63" s="2" t="str">
        <f t="shared" si="5"/>
        <v>Equal</v>
      </c>
    </row>
    <row r="64" spans="1:20" x14ac:dyDescent="0.25">
      <c r="A64" s="2">
        <v>62</v>
      </c>
      <c r="D64" s="2" t="s">
        <v>7</v>
      </c>
      <c r="F64" s="2" t="e">
        <f>VLOOKUP(E64,'دليل الألوان'!$A$2:$C$1000000,3,0)</f>
        <v>#N/A</v>
      </c>
      <c r="H64" s="2" t="e">
        <f>VLOOKUP(G64,'دليل الألوان'!$A$2:$C$1000000,3,0)</f>
        <v>#N/A</v>
      </c>
      <c r="I64" s="2">
        <f t="shared" si="8"/>
        <v>0</v>
      </c>
      <c r="K64" s="12">
        <f t="shared" si="9"/>
        <v>0</v>
      </c>
      <c r="N64" s="19">
        <f t="shared" si="4"/>
        <v>0</v>
      </c>
      <c r="S64" s="2">
        <f t="shared" si="3"/>
        <v>0</v>
      </c>
      <c r="T64" s="2" t="str">
        <f t="shared" si="5"/>
        <v>Equal</v>
      </c>
    </row>
    <row r="65" spans="1:20" x14ac:dyDescent="0.25">
      <c r="A65" s="2">
        <v>63</v>
      </c>
      <c r="D65" s="2" t="s">
        <v>7</v>
      </c>
      <c r="F65" s="2" t="e">
        <f>VLOOKUP(E65,'دليل الألوان'!$A$2:$C$1000000,3,0)</f>
        <v>#N/A</v>
      </c>
      <c r="H65" s="2" t="e">
        <f>VLOOKUP(G65,'دليل الألوان'!$A$2:$C$1000000,3,0)</f>
        <v>#N/A</v>
      </c>
      <c r="I65" s="2">
        <f t="shared" si="8"/>
        <v>0</v>
      </c>
      <c r="K65" s="12">
        <f t="shared" si="9"/>
        <v>0</v>
      </c>
      <c r="N65" s="19">
        <f t="shared" si="4"/>
        <v>0</v>
      </c>
      <c r="S65" s="2">
        <f t="shared" si="3"/>
        <v>0</v>
      </c>
      <c r="T65" s="2" t="str">
        <f t="shared" si="5"/>
        <v>Equal</v>
      </c>
    </row>
    <row r="66" spans="1:20" x14ac:dyDescent="0.25">
      <c r="A66" s="2">
        <v>64</v>
      </c>
      <c r="D66" s="2" t="s">
        <v>7</v>
      </c>
      <c r="F66" s="2" t="e">
        <f>VLOOKUP(E66,'دليل الألوان'!$A$2:$C$1000000,3,0)</f>
        <v>#N/A</v>
      </c>
      <c r="H66" s="2" t="e">
        <f>VLOOKUP(G66,'دليل الألوان'!$A$2:$C$1000000,3,0)</f>
        <v>#N/A</v>
      </c>
      <c r="I66" s="2">
        <f t="shared" si="8"/>
        <v>0</v>
      </c>
      <c r="K66" s="12">
        <f t="shared" si="9"/>
        <v>0</v>
      </c>
      <c r="N66" s="19">
        <f t="shared" si="4"/>
        <v>0</v>
      </c>
      <c r="S66" s="2">
        <f t="shared" si="3"/>
        <v>0</v>
      </c>
      <c r="T66" s="2" t="str">
        <f t="shared" si="5"/>
        <v>Equal</v>
      </c>
    </row>
    <row r="67" spans="1:20" x14ac:dyDescent="0.25">
      <c r="A67" s="2">
        <v>65</v>
      </c>
      <c r="D67" s="2" t="s">
        <v>7</v>
      </c>
      <c r="F67" s="2" t="e">
        <f>VLOOKUP(E67,'دليل الألوان'!$A$2:$C$1000000,3,0)</f>
        <v>#N/A</v>
      </c>
      <c r="H67" s="2" t="e">
        <f>VLOOKUP(G67,'دليل الألوان'!$A$2:$C$1000000,3,0)</f>
        <v>#N/A</v>
      </c>
      <c r="I67" s="2">
        <f t="shared" si="8"/>
        <v>0</v>
      </c>
      <c r="K67" s="12">
        <f t="shared" si="9"/>
        <v>0</v>
      </c>
      <c r="N67" s="19">
        <f t="shared" si="4"/>
        <v>0</v>
      </c>
      <c r="S67" s="2">
        <f t="shared" ref="S67:S105" si="16">J67-R67</f>
        <v>0</v>
      </c>
      <c r="T67" s="2" t="str">
        <f t="shared" si="5"/>
        <v>Equal</v>
      </c>
    </row>
    <row r="68" spans="1:20" x14ac:dyDescent="0.25">
      <c r="A68" s="2">
        <v>66</v>
      </c>
      <c r="D68" s="2" t="s">
        <v>7</v>
      </c>
      <c r="F68" s="2" t="e">
        <f>VLOOKUP(E68,'دليل الألوان'!$A$2:$C$1000000,3,0)</f>
        <v>#N/A</v>
      </c>
      <c r="H68" s="2" t="e">
        <f>VLOOKUP(G68,'دليل الألوان'!$A$2:$C$1000000,3,0)</f>
        <v>#N/A</v>
      </c>
      <c r="I68" s="2">
        <f t="shared" si="8"/>
        <v>0</v>
      </c>
      <c r="K68" s="12">
        <f t="shared" si="9"/>
        <v>0</v>
      </c>
      <c r="N68" s="19">
        <f t="shared" ref="N68:N105" si="17">K68-M68</f>
        <v>0</v>
      </c>
      <c r="S68" s="2">
        <f t="shared" si="16"/>
        <v>0</v>
      </c>
      <c r="T68" s="2" t="str">
        <f t="shared" ref="T68:T105" si="18">IF(J68-R68=M68, "Equal","Not Equal")</f>
        <v>Equal</v>
      </c>
    </row>
    <row r="69" spans="1:20" x14ac:dyDescent="0.25">
      <c r="A69" s="2">
        <v>67</v>
      </c>
      <c r="D69" s="2" t="s">
        <v>7</v>
      </c>
      <c r="F69" s="2" t="e">
        <f>VLOOKUP(E69,'دليل الألوان'!$A$2:$C$1000000,3,0)</f>
        <v>#N/A</v>
      </c>
      <c r="H69" s="2" t="e">
        <f>VLOOKUP(G69,'دليل الألوان'!$A$2:$C$1000000,3,0)</f>
        <v>#N/A</v>
      </c>
      <c r="I69" s="2">
        <f t="shared" si="8"/>
        <v>0</v>
      </c>
      <c r="K69" s="12">
        <f t="shared" si="9"/>
        <v>0</v>
      </c>
      <c r="N69" s="19">
        <f t="shared" si="17"/>
        <v>0</v>
      </c>
      <c r="S69" s="2">
        <f t="shared" si="16"/>
        <v>0</v>
      </c>
      <c r="T69" s="2" t="str">
        <f t="shared" si="18"/>
        <v>Equal</v>
      </c>
    </row>
    <row r="70" spans="1:20" x14ac:dyDescent="0.25">
      <c r="A70" s="2">
        <v>68</v>
      </c>
      <c r="D70" s="2" t="s">
        <v>7</v>
      </c>
      <c r="F70" s="2" t="e">
        <f>VLOOKUP(E70,'دليل الألوان'!$A$2:$C$1000000,3,0)</f>
        <v>#N/A</v>
      </c>
      <c r="H70" s="2" t="e">
        <f>VLOOKUP(G70,'دليل الألوان'!$A$2:$C$1000000,3,0)</f>
        <v>#N/A</v>
      </c>
      <c r="I70" s="2">
        <f t="shared" si="8"/>
        <v>0</v>
      </c>
      <c r="K70" s="12">
        <f t="shared" si="9"/>
        <v>0</v>
      </c>
      <c r="N70" s="19">
        <f t="shared" si="17"/>
        <v>0</v>
      </c>
      <c r="S70" s="2">
        <f t="shared" si="16"/>
        <v>0</v>
      </c>
      <c r="T70" s="2" t="str">
        <f t="shared" si="18"/>
        <v>Equal</v>
      </c>
    </row>
    <row r="71" spans="1:20" x14ac:dyDescent="0.25">
      <c r="A71" s="2">
        <v>69</v>
      </c>
      <c r="D71" s="2" t="s">
        <v>7</v>
      </c>
      <c r="F71" s="2" t="e">
        <f>VLOOKUP(E71,'دليل الألوان'!$A$2:$C$1000000,3,0)</f>
        <v>#N/A</v>
      </c>
      <c r="H71" s="2" t="e">
        <f>VLOOKUP(G71,'دليل الألوان'!$A$2:$C$1000000,3,0)</f>
        <v>#N/A</v>
      </c>
      <c r="I71" s="2">
        <f t="shared" si="8"/>
        <v>0</v>
      </c>
      <c r="K71" s="12">
        <f t="shared" si="9"/>
        <v>0</v>
      </c>
      <c r="N71" s="19">
        <f t="shared" si="17"/>
        <v>0</v>
      </c>
      <c r="S71" s="2">
        <f t="shared" si="16"/>
        <v>0</v>
      </c>
      <c r="T71" s="2" t="str">
        <f t="shared" si="18"/>
        <v>Equal</v>
      </c>
    </row>
    <row r="72" spans="1:20" x14ac:dyDescent="0.25">
      <c r="A72" s="2">
        <v>70</v>
      </c>
      <c r="D72" s="2" t="s">
        <v>7</v>
      </c>
      <c r="F72" s="2" t="e">
        <f>VLOOKUP(E72,'دليل الألوان'!$A$2:$C$1000000,3,0)</f>
        <v>#N/A</v>
      </c>
      <c r="H72" s="2" t="e">
        <f>VLOOKUP(G72,'دليل الألوان'!$A$2:$C$1000000,3,0)</f>
        <v>#N/A</v>
      </c>
      <c r="I72" s="2">
        <f t="shared" si="8"/>
        <v>0</v>
      </c>
      <c r="K72" s="12">
        <f t="shared" si="9"/>
        <v>0</v>
      </c>
      <c r="N72" s="19">
        <f t="shared" si="17"/>
        <v>0</v>
      </c>
      <c r="S72" s="2">
        <f t="shared" si="16"/>
        <v>0</v>
      </c>
      <c r="T72" s="2" t="str">
        <f t="shared" si="18"/>
        <v>Equal</v>
      </c>
    </row>
    <row r="73" spans="1:20" x14ac:dyDescent="0.25">
      <c r="A73" s="2">
        <v>71</v>
      </c>
      <c r="D73" s="2" t="s">
        <v>7</v>
      </c>
      <c r="F73" s="2" t="e">
        <f>VLOOKUP(E73,'دليل الألوان'!$A$2:$C$1000000,3,0)</f>
        <v>#N/A</v>
      </c>
      <c r="H73" s="2" t="e">
        <f>VLOOKUP(G73,'دليل الألوان'!$A$2:$C$1000000,3,0)</f>
        <v>#N/A</v>
      </c>
      <c r="I73" s="2">
        <f t="shared" si="8"/>
        <v>0</v>
      </c>
      <c r="K73" s="12">
        <f t="shared" si="9"/>
        <v>0</v>
      </c>
      <c r="N73" s="19">
        <f t="shared" si="17"/>
        <v>0</v>
      </c>
      <c r="S73" s="2">
        <f t="shared" si="16"/>
        <v>0</v>
      </c>
      <c r="T73" s="2" t="str">
        <f t="shared" si="18"/>
        <v>Equal</v>
      </c>
    </row>
    <row r="74" spans="1:20" x14ac:dyDescent="0.25">
      <c r="A74" s="2">
        <v>72</v>
      </c>
      <c r="D74" s="2" t="s">
        <v>7</v>
      </c>
      <c r="F74" s="2" t="e">
        <f>VLOOKUP(E74,'دليل الألوان'!$A$2:$C$1000000,3,0)</f>
        <v>#N/A</v>
      </c>
      <c r="H74" s="2" t="e">
        <f>VLOOKUP(G74,'دليل الألوان'!$A$2:$C$1000000,3,0)</f>
        <v>#N/A</v>
      </c>
      <c r="I74" s="2">
        <f t="shared" si="8"/>
        <v>0</v>
      </c>
      <c r="K74" s="12">
        <f t="shared" si="9"/>
        <v>0</v>
      </c>
      <c r="N74" s="19">
        <f t="shared" si="17"/>
        <v>0</v>
      </c>
      <c r="S74" s="2">
        <f t="shared" si="16"/>
        <v>0</v>
      </c>
      <c r="T74" s="2" t="str">
        <f t="shared" si="18"/>
        <v>Equal</v>
      </c>
    </row>
    <row r="75" spans="1:20" x14ac:dyDescent="0.25">
      <c r="A75" s="2">
        <v>73</v>
      </c>
      <c r="D75" s="2" t="s">
        <v>7</v>
      </c>
      <c r="F75" s="2" t="e">
        <f>VLOOKUP(E75,'دليل الألوان'!$A$2:$C$1000000,3,0)</f>
        <v>#N/A</v>
      </c>
      <c r="H75" s="2" t="e">
        <f>VLOOKUP(G75,'دليل الألوان'!$A$2:$C$1000000,3,0)</f>
        <v>#N/A</v>
      </c>
      <c r="I75" s="2">
        <f t="shared" si="8"/>
        <v>0</v>
      </c>
      <c r="K75" s="12">
        <f t="shared" si="9"/>
        <v>0</v>
      </c>
      <c r="N75" s="19">
        <f t="shared" si="17"/>
        <v>0</v>
      </c>
      <c r="S75" s="2">
        <f t="shared" si="16"/>
        <v>0</v>
      </c>
      <c r="T75" s="2" t="str">
        <f t="shared" si="18"/>
        <v>Equal</v>
      </c>
    </row>
    <row r="76" spans="1:20" x14ac:dyDescent="0.25">
      <c r="A76" s="2">
        <v>74</v>
      </c>
      <c r="D76" s="2" t="s">
        <v>7</v>
      </c>
      <c r="F76" s="2" t="e">
        <f>VLOOKUP(E76,'دليل الألوان'!$A$2:$C$1000000,3,0)</f>
        <v>#N/A</v>
      </c>
      <c r="H76" s="2" t="e">
        <f>VLOOKUP(G76,'دليل الألوان'!$A$2:$C$1000000,3,0)</f>
        <v>#N/A</v>
      </c>
      <c r="I76" s="2">
        <f t="shared" si="8"/>
        <v>0</v>
      </c>
      <c r="K76" s="12">
        <f t="shared" si="9"/>
        <v>0</v>
      </c>
      <c r="N76" s="19">
        <f t="shared" si="17"/>
        <v>0</v>
      </c>
      <c r="S76" s="2">
        <f t="shared" si="16"/>
        <v>0</v>
      </c>
      <c r="T76" s="2" t="str">
        <f t="shared" si="18"/>
        <v>Equal</v>
      </c>
    </row>
    <row r="77" spans="1:20" x14ac:dyDescent="0.25">
      <c r="A77" s="2">
        <v>75</v>
      </c>
      <c r="D77" s="2" t="s">
        <v>7</v>
      </c>
      <c r="F77" s="2" t="e">
        <f>VLOOKUP(E77,'دليل الألوان'!$A$2:$C$1000000,3,0)</f>
        <v>#N/A</v>
      </c>
      <c r="H77" s="2" t="e">
        <f>VLOOKUP(G77,'دليل الألوان'!$A$2:$C$1000000,3,0)</f>
        <v>#N/A</v>
      </c>
      <c r="I77" s="2">
        <f t="shared" si="8"/>
        <v>0</v>
      </c>
      <c r="K77" s="12">
        <f t="shared" si="9"/>
        <v>0</v>
      </c>
      <c r="N77" s="19">
        <f t="shared" si="17"/>
        <v>0</v>
      </c>
      <c r="S77" s="2">
        <f t="shared" si="16"/>
        <v>0</v>
      </c>
      <c r="T77" s="2" t="str">
        <f t="shared" si="18"/>
        <v>Equal</v>
      </c>
    </row>
    <row r="78" spans="1:20" x14ac:dyDescent="0.25">
      <c r="A78" s="2">
        <v>76</v>
      </c>
      <c r="D78" s="2" t="s">
        <v>7</v>
      </c>
      <c r="F78" s="2" t="e">
        <f>VLOOKUP(E78,'دليل الألوان'!$A$2:$C$1000000,3,0)</f>
        <v>#N/A</v>
      </c>
      <c r="H78" s="2" t="e">
        <f>VLOOKUP(G78,'دليل الألوان'!$A$2:$C$1000000,3,0)</f>
        <v>#N/A</v>
      </c>
      <c r="I78" s="2">
        <f t="shared" si="8"/>
        <v>0</v>
      </c>
      <c r="K78" s="12">
        <f t="shared" si="9"/>
        <v>0</v>
      </c>
      <c r="N78" s="19">
        <f t="shared" si="17"/>
        <v>0</v>
      </c>
      <c r="S78" s="2">
        <f t="shared" si="16"/>
        <v>0</v>
      </c>
      <c r="T78" s="2" t="str">
        <f t="shared" si="18"/>
        <v>Equal</v>
      </c>
    </row>
    <row r="79" spans="1:20" x14ac:dyDescent="0.25">
      <c r="A79" s="2">
        <v>77</v>
      </c>
      <c r="D79" s="2" t="s">
        <v>7</v>
      </c>
      <c r="F79" s="2" t="e">
        <f>VLOOKUP(E79,'دليل الألوان'!$A$2:$C$1000000,3,0)</f>
        <v>#N/A</v>
      </c>
      <c r="H79" s="2" t="e">
        <f>VLOOKUP(G79,'دليل الألوان'!$A$2:$C$1000000,3,0)</f>
        <v>#N/A</v>
      </c>
      <c r="I79" s="2">
        <f t="shared" si="8"/>
        <v>0</v>
      </c>
      <c r="K79" s="12">
        <f t="shared" si="9"/>
        <v>0</v>
      </c>
      <c r="N79" s="19">
        <f t="shared" si="17"/>
        <v>0</v>
      </c>
      <c r="S79" s="2">
        <f t="shared" si="16"/>
        <v>0</v>
      </c>
      <c r="T79" s="2" t="str">
        <f t="shared" si="18"/>
        <v>Equal</v>
      </c>
    </row>
    <row r="80" spans="1:20" x14ac:dyDescent="0.25">
      <c r="A80" s="2">
        <v>78</v>
      </c>
      <c r="D80" s="2" t="s">
        <v>7</v>
      </c>
      <c r="F80" s="2" t="e">
        <f>VLOOKUP(E80,'دليل الألوان'!$A$2:$C$1000000,3,0)</f>
        <v>#N/A</v>
      </c>
      <c r="H80" s="2" t="e">
        <f>VLOOKUP(G80,'دليل الألوان'!$A$2:$C$1000000,3,0)</f>
        <v>#N/A</v>
      </c>
      <c r="I80" s="2">
        <f t="shared" si="8"/>
        <v>0</v>
      </c>
      <c r="K80" s="12">
        <f t="shared" si="9"/>
        <v>0</v>
      </c>
      <c r="N80" s="19">
        <f t="shared" si="17"/>
        <v>0</v>
      </c>
      <c r="S80" s="2">
        <f t="shared" si="16"/>
        <v>0</v>
      </c>
      <c r="T80" s="2" t="str">
        <f t="shared" si="18"/>
        <v>Equal</v>
      </c>
    </row>
    <row r="81" spans="1:20" x14ac:dyDescent="0.25">
      <c r="A81" s="2">
        <v>79</v>
      </c>
      <c r="D81" s="2" t="s">
        <v>7</v>
      </c>
      <c r="F81" s="2" t="e">
        <f>VLOOKUP(E81,'دليل الألوان'!$A$2:$C$1000000,3,0)</f>
        <v>#N/A</v>
      </c>
      <c r="H81" s="2" t="e">
        <f>VLOOKUP(G81,'دليل الألوان'!$A$2:$C$1000000,3,0)</f>
        <v>#N/A</v>
      </c>
      <c r="I81" s="2">
        <f t="shared" si="8"/>
        <v>0</v>
      </c>
      <c r="K81" s="12">
        <f t="shared" si="9"/>
        <v>0</v>
      </c>
      <c r="N81" s="19">
        <f t="shared" si="17"/>
        <v>0</v>
      </c>
      <c r="S81" s="2">
        <f t="shared" si="16"/>
        <v>0</v>
      </c>
      <c r="T81" s="2" t="str">
        <f t="shared" si="18"/>
        <v>Equal</v>
      </c>
    </row>
    <row r="82" spans="1:20" x14ac:dyDescent="0.25">
      <c r="A82" s="2">
        <v>80</v>
      </c>
      <c r="D82" s="2" t="s">
        <v>7</v>
      </c>
      <c r="F82" s="2" t="e">
        <f>VLOOKUP(E82,'دليل الألوان'!$A$2:$C$1000000,3,0)</f>
        <v>#N/A</v>
      </c>
      <c r="H82" s="2" t="e">
        <f>VLOOKUP(G82,'دليل الألوان'!$A$2:$C$1000000,3,0)</f>
        <v>#N/A</v>
      </c>
      <c r="I82" s="2">
        <f t="shared" si="8"/>
        <v>0</v>
      </c>
      <c r="K82" s="12">
        <f t="shared" si="9"/>
        <v>0</v>
      </c>
      <c r="N82" s="19">
        <f t="shared" si="17"/>
        <v>0</v>
      </c>
      <c r="S82" s="2">
        <f t="shared" si="16"/>
        <v>0</v>
      </c>
      <c r="T82" s="2" t="str">
        <f t="shared" si="18"/>
        <v>Equal</v>
      </c>
    </row>
    <row r="83" spans="1:20" x14ac:dyDescent="0.25">
      <c r="A83" s="2">
        <v>81</v>
      </c>
      <c r="D83" s="2" t="s">
        <v>7</v>
      </c>
      <c r="F83" s="2" t="e">
        <f>VLOOKUP(E83,'دليل الألوان'!$A$2:$C$1000000,3,0)</f>
        <v>#N/A</v>
      </c>
      <c r="H83" s="2" t="e">
        <f>VLOOKUP(G83,'دليل الألوان'!$A$2:$C$1000000,3,0)</f>
        <v>#N/A</v>
      </c>
      <c r="I83" s="2">
        <f t="shared" ref="I83:I105" si="19">IF(D83="3 شيت",J83/3,J83/4)</f>
        <v>0</v>
      </c>
      <c r="K83" s="12">
        <f t="shared" ref="K83:K105" si="20">J83-L83</f>
        <v>0</v>
      </c>
      <c r="N83" s="19">
        <f t="shared" si="17"/>
        <v>0</v>
      </c>
      <c r="S83" s="2">
        <f t="shared" si="16"/>
        <v>0</v>
      </c>
      <c r="T83" s="2" t="str">
        <f t="shared" si="18"/>
        <v>Equal</v>
      </c>
    </row>
    <row r="84" spans="1:20" x14ac:dyDescent="0.25">
      <c r="A84" s="2">
        <v>82</v>
      </c>
      <c r="D84" s="2" t="s">
        <v>7</v>
      </c>
      <c r="F84" s="2" t="e">
        <f>VLOOKUP(E84,'دليل الألوان'!$A$2:$C$1000000,3,0)</f>
        <v>#N/A</v>
      </c>
      <c r="H84" s="2" t="e">
        <f>VLOOKUP(G84,'دليل الألوان'!$A$2:$C$1000000,3,0)</f>
        <v>#N/A</v>
      </c>
      <c r="I84" s="2">
        <f t="shared" si="19"/>
        <v>0</v>
      </c>
      <c r="K84" s="12">
        <f t="shared" si="20"/>
        <v>0</v>
      </c>
      <c r="N84" s="19">
        <f t="shared" si="17"/>
        <v>0</v>
      </c>
      <c r="S84" s="2">
        <f t="shared" si="16"/>
        <v>0</v>
      </c>
      <c r="T84" s="2" t="str">
        <f t="shared" si="18"/>
        <v>Equal</v>
      </c>
    </row>
    <row r="85" spans="1:20" x14ac:dyDescent="0.25">
      <c r="A85" s="2">
        <v>83</v>
      </c>
      <c r="D85" s="2" t="s">
        <v>7</v>
      </c>
      <c r="F85" s="2" t="e">
        <f>VLOOKUP(E85,'دليل الألوان'!$A$2:$C$1000000,3,0)</f>
        <v>#N/A</v>
      </c>
      <c r="H85" s="2" t="e">
        <f>VLOOKUP(G85,'دليل الألوان'!$A$2:$C$1000000,3,0)</f>
        <v>#N/A</v>
      </c>
      <c r="I85" s="2">
        <f t="shared" si="19"/>
        <v>0</v>
      </c>
      <c r="K85" s="12">
        <f t="shared" si="20"/>
        <v>0</v>
      </c>
      <c r="N85" s="19">
        <f t="shared" si="17"/>
        <v>0</v>
      </c>
      <c r="S85" s="2">
        <f t="shared" si="16"/>
        <v>0</v>
      </c>
      <c r="T85" s="2" t="str">
        <f t="shared" si="18"/>
        <v>Equal</v>
      </c>
    </row>
    <row r="86" spans="1:20" x14ac:dyDescent="0.25">
      <c r="A86" s="2">
        <v>84</v>
      </c>
      <c r="D86" s="2" t="s">
        <v>7</v>
      </c>
      <c r="F86" s="2" t="e">
        <f>VLOOKUP(E86,'دليل الألوان'!$A$2:$C$1000000,3,0)</f>
        <v>#N/A</v>
      </c>
      <c r="H86" s="2" t="e">
        <f>VLOOKUP(G86,'دليل الألوان'!$A$2:$C$1000000,3,0)</f>
        <v>#N/A</v>
      </c>
      <c r="I86" s="2">
        <f t="shared" si="19"/>
        <v>0</v>
      </c>
      <c r="K86" s="12">
        <f t="shared" si="20"/>
        <v>0</v>
      </c>
      <c r="N86" s="19">
        <f t="shared" si="17"/>
        <v>0</v>
      </c>
      <c r="S86" s="2">
        <f t="shared" si="16"/>
        <v>0</v>
      </c>
      <c r="T86" s="2" t="str">
        <f t="shared" si="18"/>
        <v>Equal</v>
      </c>
    </row>
    <row r="87" spans="1:20" x14ac:dyDescent="0.25">
      <c r="A87" s="2">
        <v>85</v>
      </c>
      <c r="D87" s="2" t="s">
        <v>7</v>
      </c>
      <c r="F87" s="2" t="e">
        <f>VLOOKUP(E87,'دليل الألوان'!$A$2:$C$1000000,3,0)</f>
        <v>#N/A</v>
      </c>
      <c r="H87" s="2" t="e">
        <f>VLOOKUP(G87,'دليل الألوان'!$A$2:$C$1000000,3,0)</f>
        <v>#N/A</v>
      </c>
      <c r="I87" s="2">
        <f t="shared" si="19"/>
        <v>0</v>
      </c>
      <c r="K87" s="12">
        <f t="shared" si="20"/>
        <v>0</v>
      </c>
      <c r="N87" s="19">
        <f t="shared" si="17"/>
        <v>0</v>
      </c>
      <c r="S87" s="2">
        <f t="shared" si="16"/>
        <v>0</v>
      </c>
      <c r="T87" s="2" t="str">
        <f t="shared" si="18"/>
        <v>Equal</v>
      </c>
    </row>
    <row r="88" spans="1:20" x14ac:dyDescent="0.25">
      <c r="A88" s="2">
        <v>86</v>
      </c>
      <c r="D88" s="2" t="s">
        <v>7</v>
      </c>
      <c r="F88" s="2" t="e">
        <f>VLOOKUP(E88,'دليل الألوان'!$A$2:$C$1000000,3,0)</f>
        <v>#N/A</v>
      </c>
      <c r="H88" s="2" t="e">
        <f>VLOOKUP(G88,'دليل الألوان'!$A$2:$C$1000000,3,0)</f>
        <v>#N/A</v>
      </c>
      <c r="I88" s="2">
        <f t="shared" si="19"/>
        <v>0</v>
      </c>
      <c r="K88" s="12">
        <f t="shared" si="20"/>
        <v>0</v>
      </c>
      <c r="N88" s="19">
        <f t="shared" si="17"/>
        <v>0</v>
      </c>
      <c r="S88" s="2">
        <f t="shared" si="16"/>
        <v>0</v>
      </c>
      <c r="T88" s="2" t="str">
        <f t="shared" si="18"/>
        <v>Equal</v>
      </c>
    </row>
    <row r="89" spans="1:20" x14ac:dyDescent="0.25">
      <c r="A89" s="2">
        <v>87</v>
      </c>
      <c r="D89" s="2" t="s">
        <v>7</v>
      </c>
      <c r="F89" s="2" t="e">
        <f>VLOOKUP(E89,'دليل الألوان'!$A$2:$C$1000000,3,0)</f>
        <v>#N/A</v>
      </c>
      <c r="H89" s="2" t="e">
        <f>VLOOKUP(G89,'دليل الألوان'!$A$2:$C$1000000,3,0)</f>
        <v>#N/A</v>
      </c>
      <c r="I89" s="2">
        <f t="shared" si="19"/>
        <v>0</v>
      </c>
      <c r="K89" s="12">
        <f t="shared" si="20"/>
        <v>0</v>
      </c>
      <c r="N89" s="19">
        <f t="shared" si="17"/>
        <v>0</v>
      </c>
      <c r="S89" s="2">
        <f t="shared" si="16"/>
        <v>0</v>
      </c>
      <c r="T89" s="2" t="str">
        <f t="shared" si="18"/>
        <v>Equal</v>
      </c>
    </row>
    <row r="90" spans="1:20" x14ac:dyDescent="0.25">
      <c r="A90" s="2">
        <v>88</v>
      </c>
      <c r="D90" s="2" t="s">
        <v>7</v>
      </c>
      <c r="F90" s="2" t="e">
        <f>VLOOKUP(E90,'دليل الألوان'!$A$2:$C$1000000,3,0)</f>
        <v>#N/A</v>
      </c>
      <c r="H90" s="2" t="e">
        <f>VLOOKUP(G90,'دليل الألوان'!$A$2:$C$1000000,3,0)</f>
        <v>#N/A</v>
      </c>
      <c r="I90" s="2">
        <f t="shared" si="19"/>
        <v>0</v>
      </c>
      <c r="K90" s="12">
        <f t="shared" si="20"/>
        <v>0</v>
      </c>
      <c r="N90" s="19">
        <f t="shared" si="17"/>
        <v>0</v>
      </c>
      <c r="S90" s="2">
        <f t="shared" si="16"/>
        <v>0</v>
      </c>
      <c r="T90" s="2" t="str">
        <f t="shared" si="18"/>
        <v>Equal</v>
      </c>
    </row>
    <row r="91" spans="1:20" x14ac:dyDescent="0.25">
      <c r="A91" s="2">
        <v>89</v>
      </c>
      <c r="D91" s="2" t="s">
        <v>7</v>
      </c>
      <c r="F91" s="2" t="e">
        <f>VLOOKUP(E91,'دليل الألوان'!$A$2:$C$1000000,3,0)</f>
        <v>#N/A</v>
      </c>
      <c r="H91" s="2" t="e">
        <f>VLOOKUP(G91,'دليل الألوان'!$A$2:$C$1000000,3,0)</f>
        <v>#N/A</v>
      </c>
      <c r="I91" s="2">
        <f t="shared" si="19"/>
        <v>0</v>
      </c>
      <c r="K91" s="12">
        <f t="shared" si="20"/>
        <v>0</v>
      </c>
      <c r="N91" s="19">
        <f t="shared" si="17"/>
        <v>0</v>
      </c>
      <c r="S91" s="2">
        <f t="shared" si="16"/>
        <v>0</v>
      </c>
      <c r="T91" s="2" t="str">
        <f t="shared" si="18"/>
        <v>Equal</v>
      </c>
    </row>
    <row r="92" spans="1:20" x14ac:dyDescent="0.25">
      <c r="A92" s="2">
        <v>90</v>
      </c>
      <c r="D92" s="2" t="s">
        <v>7</v>
      </c>
      <c r="F92" s="2" t="e">
        <f>VLOOKUP(E92,'دليل الألوان'!$A$2:$C$1000000,3,0)</f>
        <v>#N/A</v>
      </c>
      <c r="H92" s="2" t="e">
        <f>VLOOKUP(G92,'دليل الألوان'!$A$2:$C$1000000,3,0)</f>
        <v>#N/A</v>
      </c>
      <c r="I92" s="2">
        <f t="shared" si="19"/>
        <v>0</v>
      </c>
      <c r="K92" s="12">
        <f t="shared" si="20"/>
        <v>0</v>
      </c>
      <c r="N92" s="19">
        <f t="shared" si="17"/>
        <v>0</v>
      </c>
      <c r="S92" s="2">
        <f t="shared" si="16"/>
        <v>0</v>
      </c>
      <c r="T92" s="2" t="str">
        <f t="shared" si="18"/>
        <v>Equal</v>
      </c>
    </row>
    <row r="93" spans="1:20" x14ac:dyDescent="0.25">
      <c r="A93" s="2">
        <v>91</v>
      </c>
      <c r="D93" s="2" t="s">
        <v>7</v>
      </c>
      <c r="F93" s="2" t="e">
        <f>VLOOKUP(E93,'دليل الألوان'!$A$2:$C$1000000,3,0)</f>
        <v>#N/A</v>
      </c>
      <c r="H93" s="2" t="e">
        <f>VLOOKUP(G93,'دليل الألوان'!$A$2:$C$1000000,3,0)</f>
        <v>#N/A</v>
      </c>
      <c r="I93" s="2">
        <f t="shared" si="19"/>
        <v>0</v>
      </c>
      <c r="K93" s="12">
        <f t="shared" si="20"/>
        <v>0</v>
      </c>
      <c r="N93" s="19">
        <f t="shared" si="17"/>
        <v>0</v>
      </c>
      <c r="S93" s="2">
        <f t="shared" si="16"/>
        <v>0</v>
      </c>
      <c r="T93" s="2" t="str">
        <f t="shared" si="18"/>
        <v>Equal</v>
      </c>
    </row>
    <row r="94" spans="1:20" x14ac:dyDescent="0.25">
      <c r="A94" s="2">
        <v>92</v>
      </c>
      <c r="D94" s="2" t="s">
        <v>7</v>
      </c>
      <c r="F94" s="2" t="e">
        <f>VLOOKUP(E94,'دليل الألوان'!$A$2:$C$1000000,3,0)</f>
        <v>#N/A</v>
      </c>
      <c r="H94" s="2" t="e">
        <f>VLOOKUP(G94,'دليل الألوان'!$A$2:$C$1000000,3,0)</f>
        <v>#N/A</v>
      </c>
      <c r="I94" s="2">
        <f t="shared" si="19"/>
        <v>0</v>
      </c>
      <c r="K94" s="12">
        <f t="shared" si="20"/>
        <v>0</v>
      </c>
      <c r="N94" s="19">
        <f t="shared" si="17"/>
        <v>0</v>
      </c>
      <c r="S94" s="2">
        <f t="shared" si="16"/>
        <v>0</v>
      </c>
      <c r="T94" s="2" t="str">
        <f t="shared" si="18"/>
        <v>Equal</v>
      </c>
    </row>
    <row r="95" spans="1:20" x14ac:dyDescent="0.25">
      <c r="A95" s="2">
        <v>93</v>
      </c>
      <c r="D95" s="2" t="s">
        <v>7</v>
      </c>
      <c r="F95" s="2" t="e">
        <f>VLOOKUP(E95,'دليل الألوان'!$A$2:$C$1000000,3,0)</f>
        <v>#N/A</v>
      </c>
      <c r="H95" s="2" t="e">
        <f>VLOOKUP(G95,'دليل الألوان'!$A$2:$C$1000000,3,0)</f>
        <v>#N/A</v>
      </c>
      <c r="I95" s="2">
        <f t="shared" si="19"/>
        <v>0</v>
      </c>
      <c r="K95" s="12">
        <f t="shared" si="20"/>
        <v>0</v>
      </c>
      <c r="N95" s="19">
        <f t="shared" si="17"/>
        <v>0</v>
      </c>
      <c r="S95" s="2">
        <f t="shared" si="16"/>
        <v>0</v>
      </c>
      <c r="T95" s="2" t="str">
        <f t="shared" si="18"/>
        <v>Equal</v>
      </c>
    </row>
    <row r="96" spans="1:20" x14ac:dyDescent="0.25">
      <c r="A96" s="2">
        <v>94</v>
      </c>
      <c r="D96" s="2" t="s">
        <v>7</v>
      </c>
      <c r="F96" s="2" t="e">
        <f>VLOOKUP(E96,'دليل الألوان'!$A$2:$C$1000000,3,0)</f>
        <v>#N/A</v>
      </c>
      <c r="H96" s="2" t="e">
        <f>VLOOKUP(G96,'دليل الألوان'!$A$2:$C$1000000,3,0)</f>
        <v>#N/A</v>
      </c>
      <c r="I96" s="2">
        <f t="shared" si="19"/>
        <v>0</v>
      </c>
      <c r="K96" s="12">
        <f t="shared" si="20"/>
        <v>0</v>
      </c>
      <c r="N96" s="19">
        <f t="shared" si="17"/>
        <v>0</v>
      </c>
      <c r="S96" s="2">
        <f t="shared" si="16"/>
        <v>0</v>
      </c>
      <c r="T96" s="2" t="str">
        <f t="shared" si="18"/>
        <v>Equal</v>
      </c>
    </row>
    <row r="97" spans="1:20" x14ac:dyDescent="0.25">
      <c r="A97" s="2">
        <v>95</v>
      </c>
      <c r="D97" s="2" t="s">
        <v>7</v>
      </c>
      <c r="F97" s="2" t="e">
        <f>VLOOKUP(E97,'دليل الألوان'!$A$2:$C$1000000,3,0)</f>
        <v>#N/A</v>
      </c>
      <c r="H97" s="2" t="e">
        <f>VLOOKUP(G97,'دليل الألوان'!$A$2:$C$1000000,3,0)</f>
        <v>#N/A</v>
      </c>
      <c r="I97" s="2">
        <f t="shared" si="19"/>
        <v>0</v>
      </c>
      <c r="K97" s="12">
        <f t="shared" si="20"/>
        <v>0</v>
      </c>
      <c r="N97" s="19">
        <f t="shared" si="17"/>
        <v>0</v>
      </c>
      <c r="S97" s="2">
        <f t="shared" si="16"/>
        <v>0</v>
      </c>
      <c r="T97" s="2" t="str">
        <f t="shared" si="18"/>
        <v>Equal</v>
      </c>
    </row>
    <row r="98" spans="1:20" x14ac:dyDescent="0.25">
      <c r="A98" s="2">
        <v>96</v>
      </c>
      <c r="D98" s="2" t="s">
        <v>7</v>
      </c>
      <c r="F98" s="2" t="e">
        <f>VLOOKUP(E98,'دليل الألوان'!$A$2:$C$1000000,3,0)</f>
        <v>#N/A</v>
      </c>
      <c r="H98" s="2" t="e">
        <f>VLOOKUP(G98,'دليل الألوان'!$A$2:$C$1000000,3,0)</f>
        <v>#N/A</v>
      </c>
      <c r="I98" s="2">
        <f t="shared" si="19"/>
        <v>0</v>
      </c>
      <c r="K98" s="12">
        <f t="shared" si="20"/>
        <v>0</v>
      </c>
      <c r="N98" s="19">
        <f t="shared" si="17"/>
        <v>0</v>
      </c>
      <c r="S98" s="2">
        <f t="shared" si="16"/>
        <v>0</v>
      </c>
      <c r="T98" s="2" t="str">
        <f t="shared" si="18"/>
        <v>Equal</v>
      </c>
    </row>
    <row r="99" spans="1:20" x14ac:dyDescent="0.25">
      <c r="A99" s="2">
        <v>97</v>
      </c>
      <c r="D99" s="2" t="s">
        <v>7</v>
      </c>
      <c r="F99" s="2" t="e">
        <f>VLOOKUP(E99,'دليل الألوان'!$A$2:$C$1000000,3,0)</f>
        <v>#N/A</v>
      </c>
      <c r="H99" s="2" t="e">
        <f>VLOOKUP(G99,'دليل الألوان'!$A$2:$C$1000000,3,0)</f>
        <v>#N/A</v>
      </c>
      <c r="I99" s="2">
        <f t="shared" si="19"/>
        <v>0</v>
      </c>
      <c r="K99" s="12">
        <f t="shared" si="20"/>
        <v>0</v>
      </c>
      <c r="N99" s="19">
        <f t="shared" si="17"/>
        <v>0</v>
      </c>
      <c r="S99" s="2">
        <f t="shared" si="16"/>
        <v>0</v>
      </c>
      <c r="T99" s="2" t="str">
        <f t="shared" si="18"/>
        <v>Equal</v>
      </c>
    </row>
    <row r="100" spans="1:20" x14ac:dyDescent="0.25">
      <c r="A100" s="2">
        <v>98</v>
      </c>
      <c r="D100" s="2" t="s">
        <v>7</v>
      </c>
      <c r="F100" s="2" t="e">
        <f>VLOOKUP(E100,'دليل الألوان'!$A$2:$C$1000000,3,0)</f>
        <v>#N/A</v>
      </c>
      <c r="H100" s="2" t="e">
        <f>VLOOKUP(G100,'دليل الألوان'!$A$2:$C$1000000,3,0)</f>
        <v>#N/A</v>
      </c>
      <c r="I100" s="2">
        <f t="shared" si="19"/>
        <v>0</v>
      </c>
      <c r="K100" s="12">
        <f t="shared" si="20"/>
        <v>0</v>
      </c>
      <c r="N100" s="19">
        <f t="shared" si="17"/>
        <v>0</v>
      </c>
      <c r="S100" s="2">
        <f t="shared" si="16"/>
        <v>0</v>
      </c>
      <c r="T100" s="2" t="str">
        <f t="shared" si="18"/>
        <v>Equal</v>
      </c>
    </row>
    <row r="101" spans="1:20" x14ac:dyDescent="0.25">
      <c r="A101" s="2">
        <v>99</v>
      </c>
      <c r="D101" s="2" t="s">
        <v>7</v>
      </c>
      <c r="F101" s="2" t="e">
        <f>VLOOKUP(E101,'دليل الألوان'!$A$2:$C$1000000,3,0)</f>
        <v>#N/A</v>
      </c>
      <c r="H101" s="2" t="e">
        <f>VLOOKUP(G101,'دليل الألوان'!$A$2:$C$1000000,3,0)</f>
        <v>#N/A</v>
      </c>
      <c r="I101" s="2">
        <f t="shared" si="19"/>
        <v>0</v>
      </c>
      <c r="K101" s="12">
        <f t="shared" si="20"/>
        <v>0</v>
      </c>
      <c r="N101" s="19">
        <f t="shared" si="17"/>
        <v>0</v>
      </c>
      <c r="S101" s="2">
        <f t="shared" si="16"/>
        <v>0</v>
      </c>
      <c r="T101" s="2" t="str">
        <f t="shared" si="18"/>
        <v>Equal</v>
      </c>
    </row>
    <row r="102" spans="1:20" x14ac:dyDescent="0.25">
      <c r="A102" s="2">
        <v>100</v>
      </c>
      <c r="D102" s="2" t="s">
        <v>7</v>
      </c>
      <c r="F102" s="2" t="e">
        <f>VLOOKUP(E102,'دليل الألوان'!$A$2:$C$1000000,3,0)</f>
        <v>#N/A</v>
      </c>
      <c r="H102" s="2" t="e">
        <f>VLOOKUP(G102,'دليل الألوان'!$A$2:$C$1000000,3,0)</f>
        <v>#N/A</v>
      </c>
      <c r="I102" s="2">
        <f t="shared" si="19"/>
        <v>0</v>
      </c>
      <c r="K102" s="12">
        <f t="shared" si="20"/>
        <v>0</v>
      </c>
      <c r="N102" s="19">
        <f t="shared" si="17"/>
        <v>0</v>
      </c>
      <c r="S102" s="2">
        <f t="shared" si="16"/>
        <v>0</v>
      </c>
      <c r="T102" s="2" t="str">
        <f t="shared" si="18"/>
        <v>Equal</v>
      </c>
    </row>
    <row r="103" spans="1:20" x14ac:dyDescent="0.25">
      <c r="A103" s="2">
        <v>101</v>
      </c>
      <c r="D103" s="2" t="s">
        <v>7</v>
      </c>
      <c r="F103" s="2" t="e">
        <f>VLOOKUP(E103,'دليل الألوان'!$A$2:$C$1000000,3,0)</f>
        <v>#N/A</v>
      </c>
      <c r="H103" s="2" t="e">
        <f>VLOOKUP(G103,'دليل الألوان'!$A$2:$C$1000000,3,0)</f>
        <v>#N/A</v>
      </c>
      <c r="I103" s="2">
        <f t="shared" si="19"/>
        <v>0</v>
      </c>
      <c r="K103" s="12">
        <f t="shared" si="20"/>
        <v>0</v>
      </c>
      <c r="N103" s="19">
        <f t="shared" si="17"/>
        <v>0</v>
      </c>
      <c r="S103" s="2">
        <f t="shared" si="16"/>
        <v>0</v>
      </c>
      <c r="T103" s="2" t="str">
        <f t="shared" si="18"/>
        <v>Equal</v>
      </c>
    </row>
    <row r="104" spans="1:20" x14ac:dyDescent="0.25">
      <c r="A104" s="2">
        <v>102</v>
      </c>
      <c r="D104" s="2" t="s">
        <v>7</v>
      </c>
      <c r="F104" s="2" t="e">
        <f>VLOOKUP(E104,'دليل الألوان'!$A$2:$C$1000000,3,0)</f>
        <v>#N/A</v>
      </c>
      <c r="H104" s="2" t="e">
        <f>VLOOKUP(G104,'دليل الألوان'!$A$2:$C$1000000,3,0)</f>
        <v>#N/A</v>
      </c>
      <c r="I104" s="2">
        <f t="shared" si="19"/>
        <v>0</v>
      </c>
      <c r="K104" s="12">
        <f t="shared" si="20"/>
        <v>0</v>
      </c>
      <c r="N104" s="19">
        <f t="shared" si="17"/>
        <v>0</v>
      </c>
      <c r="S104" s="2">
        <f t="shared" si="16"/>
        <v>0</v>
      </c>
      <c r="T104" s="2" t="str">
        <f t="shared" si="18"/>
        <v>Equal</v>
      </c>
    </row>
    <row r="105" spans="1:20" x14ac:dyDescent="0.25">
      <c r="A105" s="2">
        <v>103</v>
      </c>
      <c r="D105" s="2" t="s">
        <v>7</v>
      </c>
      <c r="F105" s="2" t="e">
        <f>VLOOKUP(E105,'دليل الألوان'!$A$2:$C$1000000,3,0)</f>
        <v>#N/A</v>
      </c>
      <c r="H105" s="2" t="e">
        <f>VLOOKUP(G105,'دليل الألوان'!$A$2:$C$1000000,3,0)</f>
        <v>#N/A</v>
      </c>
      <c r="I105" s="2">
        <f t="shared" si="19"/>
        <v>0</v>
      </c>
      <c r="K105" s="12">
        <f t="shared" si="20"/>
        <v>0</v>
      </c>
      <c r="N105" s="19">
        <f t="shared" si="17"/>
        <v>0</v>
      </c>
      <c r="S105" s="2">
        <f t="shared" si="16"/>
        <v>0</v>
      </c>
      <c r="T105" s="2" t="str">
        <f t="shared" si="18"/>
        <v>Equal</v>
      </c>
    </row>
  </sheetData>
  <autoFilter ref="A1:O105"/>
  <conditionalFormatting sqref="T1:T1048576">
    <cfRule type="cellIs" dxfId="1" priority="1" operator="equal">
      <formula>"Not Equal"</formula>
    </cfRule>
    <cfRule type="cellIs" dxfId="0" priority="2" operator="equal">
      <formula>"Equal"</formula>
    </cfRule>
  </conditionalFormatting>
  <pageMargins left="0.25" right="0.25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دليل!$A$2:$A$3</xm:f>
          </x14:formula1>
          <xm:sqref>C3:C105</xm:sqref>
        </x14:dataValidation>
        <x14:dataValidation type="list" allowBlank="1" showInputMessage="1" showErrorMessage="1">
          <x14:formula1>
            <xm:f>دليل!$A$6:$A$7</xm:f>
          </x14:formula1>
          <xm:sqref>D3:D105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rightToLeft="1" tabSelected="1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140625" style="57"/>
    <col min="2" max="2" width="6.85546875" style="57" customWidth="1"/>
    <col min="3" max="3" width="7" style="57" customWidth="1"/>
    <col min="4" max="4" width="15.7109375" style="57" customWidth="1"/>
    <col min="5" max="5" width="8.28515625" style="57" bestFit="1" customWidth="1"/>
    <col min="6" max="6" width="15.7109375" style="57" customWidth="1"/>
    <col min="7" max="7" width="79.85546875" style="57" customWidth="1"/>
    <col min="8" max="8" width="83" style="57" customWidth="1"/>
    <col min="9" max="16384" width="9.140625" style="57"/>
  </cols>
  <sheetData>
    <row r="1" spans="1:7" ht="32.25" thickBot="1" x14ac:dyDescent="0.3">
      <c r="A1" s="66" t="s">
        <v>0</v>
      </c>
      <c r="B1" s="64" t="s">
        <v>1</v>
      </c>
      <c r="C1" s="65" t="s">
        <v>14</v>
      </c>
      <c r="D1" s="64" t="s">
        <v>15</v>
      </c>
      <c r="E1" s="65" t="s">
        <v>17</v>
      </c>
      <c r="F1" s="64" t="s">
        <v>16</v>
      </c>
      <c r="G1" s="64" t="s">
        <v>156</v>
      </c>
    </row>
    <row r="2" spans="1:7" ht="50.1" customHeight="1" x14ac:dyDescent="0.25">
      <c r="A2" s="58">
        <v>1</v>
      </c>
      <c r="B2" s="59">
        <v>0.3</v>
      </c>
      <c r="C2" s="60" t="s">
        <v>8</v>
      </c>
      <c r="D2" s="59" t="str">
        <f>VLOOKUP(C2,'دليل الألوان'!$A$2:$C$1000000,3,0)</f>
        <v>تجزيعة خشبية  خشن غامق</v>
      </c>
      <c r="E2" s="60" t="s">
        <v>9</v>
      </c>
      <c r="F2" s="59" t="str">
        <f>VLOOKUP(E2,'دليل الألوان'!$A$2:$C$1000000,3,0)</f>
        <v>تجزيعة خشبية خشن فاتح</v>
      </c>
      <c r="G2" s="58"/>
    </row>
    <row r="3" spans="1:7" ht="50.1" customHeight="1" x14ac:dyDescent="0.25">
      <c r="A3" s="61">
        <v>2</v>
      </c>
      <c r="B3" s="62">
        <v>0.3</v>
      </c>
      <c r="C3" s="63" t="s">
        <v>12</v>
      </c>
      <c r="D3" s="62" t="str">
        <f>VLOOKUP(C3,'دليل الألوان'!$A$2:$C$1000000,3,0)</f>
        <v>رخامي بني تجزيعة سوداء</v>
      </c>
      <c r="E3" s="63" t="s">
        <v>12</v>
      </c>
      <c r="F3" s="62" t="str">
        <f>VLOOKUP(E3,'دليل الألوان'!$A$2:$C$1000000,3,0)</f>
        <v>رخامي بني تجزيعة سوداء</v>
      </c>
      <c r="G3" s="61"/>
    </row>
    <row r="4" spans="1:7" ht="50.1" customHeight="1" x14ac:dyDescent="0.25">
      <c r="A4" s="58">
        <v>3</v>
      </c>
      <c r="B4" s="59">
        <v>0.3</v>
      </c>
      <c r="C4" s="60" t="s">
        <v>32</v>
      </c>
      <c r="D4" s="59" t="str">
        <f>VLOOKUP(C4,'دليل الألوان'!$A$2:$C$1000000,3,0)</f>
        <v>رخامي هلامي مصفر</v>
      </c>
      <c r="E4" s="60" t="s">
        <v>33</v>
      </c>
      <c r="F4" s="59" t="str">
        <f>VLOOKUP(E4,'دليل الألوان'!$A$2:$C$1000000,3,0)</f>
        <v>رخامي ملطش محمر</v>
      </c>
      <c r="G4" s="58"/>
    </row>
    <row r="5" spans="1:7" ht="50.1" customHeight="1" x14ac:dyDescent="0.25">
      <c r="A5" s="61">
        <v>4</v>
      </c>
      <c r="B5" s="62">
        <v>0.3</v>
      </c>
      <c r="C5" s="63" t="s">
        <v>34</v>
      </c>
      <c r="D5" s="62" t="str">
        <f>VLOOKUP(C5,'دليل الألوان'!$A$2:$C$1000000,3,0)</f>
        <v>رخامي ابيض فاتح</v>
      </c>
      <c r="E5" s="63" t="s">
        <v>35</v>
      </c>
      <c r="F5" s="62" t="str">
        <f>VLOOKUP(E5,'دليل الألوان'!$A$2:$C$1000000,3,0)</f>
        <v>بني تجزيعة بلب كبير</v>
      </c>
      <c r="G5" s="61"/>
    </row>
    <row r="6" spans="1:7" ht="50.1" customHeight="1" x14ac:dyDescent="0.25">
      <c r="A6" s="58">
        <v>5</v>
      </c>
      <c r="B6" s="59">
        <v>0.3</v>
      </c>
      <c r="C6" s="60" t="s">
        <v>36</v>
      </c>
      <c r="D6" s="59" t="str">
        <f>VLOOKUP(C6,'دليل الألوان'!$A$2:$C$1000000,3,0)</f>
        <v>ورق حائط احمر بورده ذهبية</v>
      </c>
      <c r="E6" s="60" t="s">
        <v>36</v>
      </c>
      <c r="F6" s="59" t="str">
        <f>VLOOKUP(E6,'دليل الألوان'!$A$2:$C$1000000,3,0)</f>
        <v>ورق حائط احمر بورده ذهبية</v>
      </c>
      <c r="G6" s="58"/>
    </row>
    <row r="7" spans="1:7" ht="50.1" customHeight="1" x14ac:dyDescent="0.25">
      <c r="A7" s="61">
        <v>6</v>
      </c>
      <c r="B7" s="62">
        <v>0.3</v>
      </c>
      <c r="C7" s="63" t="s">
        <v>37</v>
      </c>
      <c r="D7" s="62" t="str">
        <f>VLOOKUP(C7,'دليل الألوان'!$A$2:$C$1000000,3,0)</f>
        <v>تجزيعة خشبية فاتحة جدا</v>
      </c>
      <c r="E7" s="63" t="s">
        <v>35</v>
      </c>
      <c r="F7" s="62" t="str">
        <f>VLOOKUP(E7,'دليل الألوان'!$A$2:$C$1000000,3,0)</f>
        <v>بني تجزيعة بلب كبير</v>
      </c>
      <c r="G7" s="61"/>
    </row>
    <row r="8" spans="1:7" ht="50.1" customHeight="1" x14ac:dyDescent="0.25">
      <c r="A8" s="58">
        <v>7</v>
      </c>
      <c r="B8" s="59">
        <v>0.3</v>
      </c>
      <c r="C8" s="60" t="s">
        <v>38</v>
      </c>
      <c r="D8" s="59" t="str">
        <f>VLOOKUP(C8,'دليل الألوان'!$A$2:$C$1000000,3,0)</f>
        <v>تجزيعة خشبية مصفرة فاتحه</v>
      </c>
      <c r="E8" s="60" t="s">
        <v>39</v>
      </c>
      <c r="F8" s="59" t="str">
        <f>VLOOKUP(E8,'دليل الألوان'!$A$2:$C$1000000,3,0)</f>
        <v>تجزيعة خشبية رأسية مصفرة</v>
      </c>
      <c r="G8" s="58"/>
    </row>
    <row r="9" spans="1:7" ht="50.1" customHeight="1" x14ac:dyDescent="0.25">
      <c r="A9" s="61">
        <v>8</v>
      </c>
      <c r="B9" s="62">
        <v>0.3</v>
      </c>
      <c r="C9" s="63" t="s">
        <v>40</v>
      </c>
      <c r="D9" s="62" t="str">
        <f>VLOOKUP(C9,'دليل الألوان'!$A$2:$C$1000000,3,0)</f>
        <v>تجزيعة خشبية بني غامق</v>
      </c>
      <c r="E9" s="63" t="s">
        <v>41</v>
      </c>
      <c r="F9" s="62" t="str">
        <f>VLOOKUP(E9,'دليل الألوان'!$A$2:$C$1000000,3,0)</f>
        <v>تجزيعة خشبية واضحه</v>
      </c>
      <c r="G9" s="61"/>
    </row>
    <row r="10" spans="1:7" ht="50.1" customHeight="1" x14ac:dyDescent="0.25">
      <c r="A10" s="58">
        <v>9</v>
      </c>
      <c r="B10" s="59">
        <v>0.3</v>
      </c>
      <c r="C10" s="60" t="s">
        <v>45</v>
      </c>
      <c r="D10" s="59" t="str">
        <f>VLOOKUP(C10,'دليل الألوان'!$A$2:$C$1000000,3,0)</f>
        <v>روز فاتح</v>
      </c>
      <c r="E10" s="60" t="s">
        <v>45</v>
      </c>
      <c r="F10" s="59" t="str">
        <f>VLOOKUP(E10,'دليل الألوان'!$A$2:$C$1000000,3,0)</f>
        <v>روز فاتح</v>
      </c>
      <c r="G10" s="58"/>
    </row>
    <row r="11" spans="1:7" ht="50.1" customHeight="1" x14ac:dyDescent="0.25">
      <c r="A11" s="61">
        <v>10</v>
      </c>
      <c r="B11" s="62">
        <v>0.3</v>
      </c>
      <c r="C11" s="63" t="s">
        <v>46</v>
      </c>
      <c r="D11" s="62" t="str">
        <f>VLOOKUP(C11,'دليل الألوان'!$A$2:$C$1000000,3,0)</f>
        <v>أسود</v>
      </c>
      <c r="E11" s="63" t="s">
        <v>46</v>
      </c>
      <c r="F11" s="62" t="str">
        <f>VLOOKUP(E11,'دليل الألوان'!$A$2:$C$1000000,3,0)</f>
        <v>أسود</v>
      </c>
      <c r="G11" s="61"/>
    </row>
    <row r="12" spans="1:7" ht="50.1" customHeight="1" x14ac:dyDescent="0.25">
      <c r="A12" s="58">
        <v>11</v>
      </c>
      <c r="B12" s="59">
        <v>0.3</v>
      </c>
      <c r="C12" s="60" t="s">
        <v>42</v>
      </c>
      <c r="D12" s="59" t="str">
        <f>VLOOKUP(C12,'دليل الألوان'!$A$2:$C$1000000,3,0)</f>
        <v>رمادي بروزني لميع</v>
      </c>
      <c r="E12" s="60" t="s">
        <v>42</v>
      </c>
      <c r="F12" s="59" t="str">
        <f>VLOOKUP(E12,'دليل الألوان'!$A$2:$C$1000000,3,0)</f>
        <v>رمادي بروزني لميع</v>
      </c>
      <c r="G12" s="58"/>
    </row>
    <row r="13" spans="1:7" ht="50.1" customHeight="1" x14ac:dyDescent="0.25">
      <c r="A13" s="61">
        <v>12</v>
      </c>
      <c r="B13" s="62">
        <v>0.3</v>
      </c>
      <c r="C13" s="63" t="s">
        <v>47</v>
      </c>
      <c r="D13" s="62" t="str">
        <f>VLOOKUP(C13,'دليل الألوان'!$A$2:$C$1000000,3,0)</f>
        <v>برتقاني</v>
      </c>
      <c r="E13" s="63" t="s">
        <v>47</v>
      </c>
      <c r="F13" s="62" t="str">
        <f>VLOOKUP(E13,'دليل الألوان'!$A$2:$C$1000000,3,0)</f>
        <v>برتقاني</v>
      </c>
      <c r="G13" s="61"/>
    </row>
    <row r="14" spans="1:7" ht="50.1" customHeight="1" x14ac:dyDescent="0.25">
      <c r="A14" s="58">
        <v>13</v>
      </c>
      <c r="B14" s="59">
        <v>0.3</v>
      </c>
      <c r="C14" s="60" t="s">
        <v>48</v>
      </c>
      <c r="D14" s="59" t="str">
        <f>VLOOKUP(C14,'دليل الألوان'!$A$2:$C$1000000,3,0)</f>
        <v>أحمر</v>
      </c>
      <c r="E14" s="60" t="s">
        <v>48</v>
      </c>
      <c r="F14" s="59" t="str">
        <f>VLOOKUP(E14,'دليل الألوان'!$A$2:$C$1000000,3,0)</f>
        <v>أحمر</v>
      </c>
      <c r="G14" s="58"/>
    </row>
    <row r="15" spans="1:7" ht="50.1" customHeight="1" x14ac:dyDescent="0.25">
      <c r="A15" s="61">
        <v>14</v>
      </c>
      <c r="B15" s="62">
        <v>0.3</v>
      </c>
      <c r="C15" s="63" t="s">
        <v>49</v>
      </c>
      <c r="D15" s="62" t="str">
        <f>VLOOKUP(C15,'دليل الألوان'!$A$2:$C$1000000,3,0)</f>
        <v>أزرق</v>
      </c>
      <c r="E15" s="63" t="s">
        <v>50</v>
      </c>
      <c r="F15" s="62" t="str">
        <f>VLOOKUP(E15,'دليل الألوان'!$A$2:$C$1000000,3,0)</f>
        <v>لبني</v>
      </c>
      <c r="G15" s="61"/>
    </row>
    <row r="16" spans="1:7" ht="50.1" customHeight="1" x14ac:dyDescent="0.25">
      <c r="A16" s="58">
        <v>15</v>
      </c>
      <c r="B16" s="59">
        <v>0.3</v>
      </c>
      <c r="C16" s="60" t="s">
        <v>51</v>
      </c>
      <c r="D16" s="59" t="str">
        <f>VLOOKUP(C16,'دليل الألوان'!$A$2:$C$1000000,3,0)</f>
        <v>سيلفر</v>
      </c>
      <c r="E16" s="60" t="s">
        <v>51</v>
      </c>
      <c r="F16" s="59" t="str">
        <f>VLOOKUP(E16,'دليل الألوان'!$A$2:$C$1000000,3,0)</f>
        <v>سيلفر</v>
      </c>
      <c r="G16" s="58"/>
    </row>
    <row r="17" spans="1:7" ht="50.1" customHeight="1" x14ac:dyDescent="0.25">
      <c r="A17" s="61">
        <v>16</v>
      </c>
      <c r="B17" s="62">
        <v>0.3</v>
      </c>
      <c r="C17" s="63" t="s">
        <v>52</v>
      </c>
      <c r="D17" s="62" t="str">
        <f>VLOOKUP(C17,'دليل الألوان'!$A$2:$C$1000000,3,0)</f>
        <v>أخضر زيتي غامق</v>
      </c>
      <c r="E17" s="63" t="s">
        <v>52</v>
      </c>
      <c r="F17" s="62" t="str">
        <f>VLOOKUP(E17,'دليل الألوان'!$A$2:$C$1000000,3,0)</f>
        <v>أخضر زيتي غامق</v>
      </c>
      <c r="G17" s="61"/>
    </row>
    <row r="18" spans="1:7" ht="50.1" customHeight="1" x14ac:dyDescent="0.25">
      <c r="A18" s="58">
        <v>17</v>
      </c>
      <c r="B18" s="59">
        <v>0.3</v>
      </c>
      <c r="C18" s="60" t="s">
        <v>53</v>
      </c>
      <c r="D18" s="59" t="str">
        <f>VLOOKUP(C18,'دليل الألوان'!$A$2:$C$1000000,3,0)</f>
        <v>أبيض سبليمشن</v>
      </c>
      <c r="E18" s="60" t="s">
        <v>53</v>
      </c>
      <c r="F18" s="59" t="str">
        <f>VLOOKUP(E18,'دليل الألوان'!$A$2:$C$1000000,3,0)</f>
        <v>أبيض سبليمشن</v>
      </c>
      <c r="G18" s="58"/>
    </row>
    <row r="19" spans="1:7" ht="50.1" customHeight="1" x14ac:dyDescent="0.25">
      <c r="A19" s="61">
        <v>18</v>
      </c>
      <c r="B19" s="62">
        <v>0.3</v>
      </c>
      <c r="C19" s="63" t="s">
        <v>54</v>
      </c>
      <c r="D19" s="62" t="str">
        <f>VLOOKUP(C19,'دليل الألوان'!$A$2:$C$1000000,3,0)</f>
        <v>موف فاتح</v>
      </c>
      <c r="E19" s="63" t="s">
        <v>55</v>
      </c>
      <c r="F19" s="62" t="str">
        <f>VLOOKUP(E19,'دليل الألوان'!$A$2:$C$1000000,3,0)</f>
        <v>موف غامق</v>
      </c>
      <c r="G19" s="61"/>
    </row>
    <row r="20" spans="1:7" ht="50.1" customHeight="1" x14ac:dyDescent="0.25">
      <c r="A20" s="58">
        <v>19</v>
      </c>
      <c r="B20" s="59">
        <v>0.3</v>
      </c>
      <c r="C20" s="60" t="s">
        <v>55</v>
      </c>
      <c r="D20" s="59" t="str">
        <f>VLOOKUP(C20,'دليل الألوان'!$A$2:$C$1000000,3,0)</f>
        <v>موف غامق</v>
      </c>
      <c r="E20" s="60" t="s">
        <v>55</v>
      </c>
      <c r="F20" s="59" t="str">
        <f>VLOOKUP(E20,'دليل الألوان'!$A$2:$C$1000000,3,0)</f>
        <v>موف غامق</v>
      </c>
      <c r="G20" s="58"/>
    </row>
    <row r="21" spans="1:7" ht="50.1" customHeight="1" x14ac:dyDescent="0.25">
      <c r="A21" s="61">
        <v>20</v>
      </c>
      <c r="B21" s="62">
        <v>0.3</v>
      </c>
      <c r="C21" s="63" t="s">
        <v>56</v>
      </c>
      <c r="D21" s="62" t="str">
        <f>VLOOKUP(C21,'دليل الألوان'!$A$2:$C$1000000,3,0)</f>
        <v>أخضر تفاحي فاتح</v>
      </c>
      <c r="E21" s="63" t="s">
        <v>56</v>
      </c>
      <c r="F21" s="62" t="str">
        <f>VLOOKUP(E21,'دليل الألوان'!$A$2:$C$1000000,3,0)</f>
        <v>أخضر تفاحي فاتح</v>
      </c>
      <c r="G21" s="61"/>
    </row>
    <row r="22" spans="1:7" ht="50.1" customHeight="1" x14ac:dyDescent="0.25">
      <c r="A22" s="58">
        <v>21</v>
      </c>
      <c r="B22" s="59">
        <v>0.3</v>
      </c>
      <c r="C22" s="60" t="s">
        <v>58</v>
      </c>
      <c r="D22" s="59" t="str">
        <f>VLOOKUP(C22,'دليل الألوان'!$A$2:$C$1000000,3,0)</f>
        <v>أبيض مش سبليمشن</v>
      </c>
      <c r="E22" s="60" t="s">
        <v>58</v>
      </c>
      <c r="F22" s="59" t="str">
        <f>VLOOKUP(E22,'دليل الألوان'!$A$2:$C$1000000,3,0)</f>
        <v>أبيض مش سبليمشن</v>
      </c>
      <c r="G22" s="58"/>
    </row>
    <row r="23" spans="1:7" ht="50.1" customHeight="1" x14ac:dyDescent="0.25"/>
    <row r="24" spans="1:7" ht="50.1" customHeight="1" x14ac:dyDescent="0.25"/>
    <row r="25" spans="1:7" ht="50.1" customHeight="1" x14ac:dyDescent="0.25"/>
    <row r="26" spans="1:7" ht="50.1" customHeight="1" x14ac:dyDescent="0.25"/>
    <row r="27" spans="1:7" ht="50.1" customHeight="1" x14ac:dyDescent="0.25"/>
    <row r="28" spans="1:7" ht="50.1" customHeight="1" x14ac:dyDescent="0.25"/>
    <row r="29" spans="1:7" ht="50.1" customHeight="1" x14ac:dyDescent="0.25"/>
    <row r="30" spans="1:7" ht="50.1" customHeight="1" x14ac:dyDescent="0.25"/>
    <row r="31" spans="1:7" ht="50.1" customHeight="1" x14ac:dyDescent="0.25"/>
    <row r="32" spans="1:7" ht="50.1" customHeight="1" x14ac:dyDescent="0.25"/>
    <row r="33" ht="50.1" customHeight="1" x14ac:dyDescent="0.25"/>
    <row r="34" ht="50.1" customHeight="1" x14ac:dyDescent="0.25"/>
    <row r="35" ht="50.1" customHeight="1" x14ac:dyDescent="0.25"/>
    <row r="36" ht="50.1" customHeight="1" x14ac:dyDescent="0.25"/>
    <row r="37" ht="50.1" customHeight="1" x14ac:dyDescent="0.25"/>
    <row r="38" ht="50.1" customHeight="1" x14ac:dyDescent="0.25"/>
    <row r="39" ht="50.1" customHeight="1" x14ac:dyDescent="0.25"/>
    <row r="40" ht="50.1" customHeight="1" x14ac:dyDescent="0.25"/>
    <row r="41" ht="50.1" customHeight="1" x14ac:dyDescent="0.25"/>
    <row r="42" ht="50.1" customHeight="1" x14ac:dyDescent="0.25"/>
    <row r="43" ht="50.1" customHeight="1" x14ac:dyDescent="0.25"/>
    <row r="44" ht="50.1" customHeight="1" x14ac:dyDescent="0.25"/>
    <row r="45" ht="50.1" customHeight="1" x14ac:dyDescent="0.25"/>
    <row r="46" ht="50.1" customHeight="1" x14ac:dyDescent="0.25"/>
    <row r="47" ht="50.1" customHeight="1" x14ac:dyDescent="0.25"/>
    <row r="48" ht="50.1" customHeight="1" x14ac:dyDescent="0.25"/>
    <row r="49" ht="50.1" customHeight="1" x14ac:dyDescent="0.25"/>
    <row r="50" ht="50.1" customHeight="1" x14ac:dyDescent="0.25"/>
    <row r="51" ht="50.1" customHeight="1" x14ac:dyDescent="0.25"/>
    <row r="52" ht="50.1" customHeight="1" x14ac:dyDescent="0.25"/>
    <row r="53" ht="50.1" customHeight="1" x14ac:dyDescent="0.25"/>
    <row r="54" ht="50.1" customHeight="1" x14ac:dyDescent="0.25"/>
    <row r="55" ht="50.1" customHeight="1" x14ac:dyDescent="0.25"/>
    <row r="56" ht="50.1" customHeight="1" x14ac:dyDescent="0.25"/>
    <row r="57" ht="50.1" customHeight="1" x14ac:dyDescent="0.25"/>
    <row r="58" ht="50.1" customHeight="1" x14ac:dyDescent="0.25"/>
    <row r="59" ht="50.1" customHeight="1" x14ac:dyDescent="0.25"/>
    <row r="60" ht="50.1" customHeight="1" x14ac:dyDescent="0.25"/>
    <row r="61" ht="50.1" customHeight="1" x14ac:dyDescent="0.25"/>
    <row r="62" ht="50.1" customHeight="1" x14ac:dyDescent="0.25"/>
    <row r="63" ht="50.1" customHeight="1" x14ac:dyDescent="0.25"/>
    <row r="64" ht="50.1" customHeight="1" x14ac:dyDescent="0.25"/>
    <row r="65" ht="50.1" customHeight="1" x14ac:dyDescent="0.25"/>
    <row r="66" ht="50.1" customHeight="1" x14ac:dyDescent="0.25"/>
    <row r="67" ht="50.1" customHeight="1" x14ac:dyDescent="0.25"/>
    <row r="68" ht="50.1" customHeight="1" x14ac:dyDescent="0.25"/>
    <row r="69" ht="50.1" customHeight="1" x14ac:dyDescent="0.25"/>
    <row r="70" ht="50.1" customHeight="1" x14ac:dyDescent="0.25"/>
    <row r="71" ht="50.1" customHeight="1" x14ac:dyDescent="0.25"/>
    <row r="72" ht="50.1" customHeight="1" x14ac:dyDescent="0.25"/>
    <row r="73" ht="50.1" customHeight="1" x14ac:dyDescent="0.25"/>
    <row r="74" ht="50.1" customHeight="1" x14ac:dyDescent="0.25"/>
    <row r="75" ht="50.1" customHeight="1" x14ac:dyDescent="0.25"/>
  </sheetData>
  <autoFilter ref="B1:G22"/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دليل</vt:lpstr>
      <vt:lpstr>دليل الألوان</vt:lpstr>
      <vt:lpstr>تفاصيل الأخشاب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 Ayad</dc:creator>
  <cp:lastModifiedBy>Ramez Ayad</cp:lastModifiedBy>
  <cp:lastPrinted>2020-03-16T16:27:31Z</cp:lastPrinted>
  <dcterms:created xsi:type="dcterms:W3CDTF">2020-02-24T06:34:19Z</dcterms:created>
  <dcterms:modified xsi:type="dcterms:W3CDTF">2020-03-17T15:34:11Z</dcterms:modified>
</cp:coreProperties>
</file>