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02-Work\03-GraphicsWork\01 CNC Working\07 Documents\"/>
    </mc:Choice>
  </mc:AlternateContent>
  <bookViews>
    <workbookView xWindow="0" yWindow="0" windowWidth="24000" windowHeight="9885"/>
  </bookViews>
  <sheets>
    <sheet name="دليل" sheetId="5" r:id="rId1"/>
    <sheet name="السجل" sheetId="4" r:id="rId2"/>
    <sheet name="العملاء" sheetId="2" r:id="rId3"/>
    <sheet name="تفاصيل المبيعات" sheetId="3" r:id="rId4"/>
    <sheet name="اشرف" sheetId="6" r:id="rId5"/>
  </sheets>
  <definedNames>
    <definedName name="_xlnm._FilterDatabase" localSheetId="3" hidden="1">'تفاصيل المبيعات'!$A$2:$O$18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N19" i="3" l="1"/>
  <c r="L19" i="3"/>
  <c r="O19" i="3"/>
  <c r="J19" i="3"/>
  <c r="P1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1" i="3" s="1"/>
  <c r="Q3" i="3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3" i="3"/>
  <c r="J6" i="3"/>
  <c r="J7" i="3"/>
  <c r="J8" i="3"/>
  <c r="J9" i="3"/>
  <c r="J10" i="3"/>
  <c r="J11" i="3"/>
  <c r="L6" i="3"/>
  <c r="O6" i="3" s="1"/>
  <c r="N6" i="3"/>
  <c r="L7" i="3"/>
  <c r="N7" i="3"/>
  <c r="L8" i="3"/>
  <c r="N8" i="3"/>
  <c r="L9" i="3"/>
  <c r="N9" i="3"/>
  <c r="L10" i="3"/>
  <c r="N10" i="3"/>
  <c r="L11" i="3"/>
  <c r="O11" i="3" s="1"/>
  <c r="N11" i="3"/>
  <c r="N18" i="3"/>
  <c r="J18" i="3"/>
  <c r="L18" i="3"/>
  <c r="N17" i="3"/>
  <c r="J17" i="3"/>
  <c r="L17" i="3"/>
  <c r="N16" i="3"/>
  <c r="J16" i="3"/>
  <c r="L16" i="3"/>
  <c r="N15" i="3"/>
  <c r="J15" i="3"/>
  <c r="L15" i="3"/>
  <c r="O15" i="3" s="1"/>
  <c r="N14" i="3"/>
  <c r="J14" i="3"/>
  <c r="L14" i="3"/>
  <c r="N13" i="3"/>
  <c r="J13" i="3"/>
  <c r="L13" i="3"/>
  <c r="N12" i="3"/>
  <c r="J12" i="3"/>
  <c r="L12" i="3"/>
  <c r="N5" i="3"/>
  <c r="J5" i="3"/>
  <c r="L5" i="3"/>
  <c r="N4" i="3"/>
  <c r="J4" i="3"/>
  <c r="L4" i="3"/>
  <c r="N3" i="3"/>
  <c r="J3" i="3"/>
  <c r="L3" i="3"/>
  <c r="O7" i="3" l="1"/>
  <c r="O10" i="3"/>
  <c r="O8" i="3"/>
  <c r="O9" i="3"/>
  <c r="O14" i="3"/>
  <c r="O18" i="3"/>
  <c r="O17" i="3"/>
  <c r="O16" i="3"/>
  <c r="O4" i="3"/>
  <c r="O12" i="3"/>
  <c r="O3" i="3"/>
  <c r="O5" i="3"/>
  <c r="O13" i="3"/>
  <c r="N1" i="3"/>
  <c r="J1" i="3"/>
  <c r="L1" i="3"/>
  <c r="O1" i="3" l="1"/>
</calcChain>
</file>

<file path=xl/sharedStrings.xml><?xml version="1.0" encoding="utf-8"?>
<sst xmlns="http://schemas.openxmlformats.org/spreadsheetml/2006/main" count="213" uniqueCount="124">
  <si>
    <t>#</t>
  </si>
  <si>
    <t>##</t>
  </si>
  <si>
    <t>الكود</t>
  </si>
  <si>
    <t>إسم المنتج</t>
  </si>
  <si>
    <t>العدد</t>
  </si>
  <si>
    <t>اللون</t>
  </si>
  <si>
    <t>أسود</t>
  </si>
  <si>
    <t>أحمر</t>
  </si>
  <si>
    <t>صندوق محفظة فتح عادي - رسم فقط - A</t>
  </si>
  <si>
    <t>D0118</t>
  </si>
  <si>
    <t>صندوق محفظة بيتفتح من النص - A</t>
  </si>
  <si>
    <t>D0124-I</t>
  </si>
  <si>
    <t>صندوق هدايا</t>
  </si>
  <si>
    <t>D0124-J</t>
  </si>
  <si>
    <t>D0124-K</t>
  </si>
  <si>
    <t>الإسم</t>
  </si>
  <si>
    <t>التليفون</t>
  </si>
  <si>
    <t>العنوان</t>
  </si>
  <si>
    <t>ملاحظات اخري</t>
  </si>
  <si>
    <t>0010001</t>
  </si>
  <si>
    <t>روماني جرجس</t>
  </si>
  <si>
    <t>كود العميل</t>
  </si>
  <si>
    <t>إسم العميل</t>
  </si>
  <si>
    <t>كود المنتج</t>
  </si>
  <si>
    <t>سعر البيع</t>
  </si>
  <si>
    <t>إجمالي سعر البيع</t>
  </si>
  <si>
    <t>التكلفة</t>
  </si>
  <si>
    <t>إجمالي التكلفة</t>
  </si>
  <si>
    <t>D0124-All</t>
  </si>
  <si>
    <t>صناديق عيد الحب - D0124-A , D0124-B, D0124-C , D0124-D, D0124-E , D0124-F</t>
  </si>
  <si>
    <t>ربح القطعة</t>
  </si>
  <si>
    <t>إجمالي الربح</t>
  </si>
  <si>
    <t>01</t>
  </si>
  <si>
    <t>بني</t>
  </si>
  <si>
    <t>D0126</t>
  </si>
  <si>
    <t>D0127-A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</si>
  <si>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</si>
  <si>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</si>
  <si>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</si>
  <si>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</si>
  <si>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</si>
  <si>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</si>
  <si>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</si>
  <si>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</si>
  <si>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</si>
  <si>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</si>
  <si>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</si>
  <si>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</si>
  <si>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</si>
  <si>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</si>
  <si>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</si>
  <si>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</si>
  <si>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صناديق عيد الحب</t>
  </si>
  <si>
    <t>صناديق ذهب - A</t>
  </si>
  <si>
    <t>صناديق ذهب - C</t>
  </si>
  <si>
    <t>صناديق ذهب - B</t>
  </si>
  <si>
    <t>0010002</t>
  </si>
  <si>
    <t>صلاح حمدي الكهربائي</t>
  </si>
  <si>
    <t>01028858341</t>
  </si>
  <si>
    <t>D0124-F</t>
  </si>
  <si>
    <t>التاريخ</t>
  </si>
  <si>
    <t>20200209</t>
  </si>
  <si>
    <t>20200211</t>
  </si>
  <si>
    <t>صلاح حمد الكهربائي</t>
  </si>
  <si>
    <t>02</t>
  </si>
  <si>
    <t>0201</t>
  </si>
  <si>
    <t>إضافات لسعر البيع</t>
  </si>
  <si>
    <t>خصم</t>
  </si>
  <si>
    <t>صافي الربح</t>
  </si>
  <si>
    <t>القيمة</t>
  </si>
  <si>
    <t>البيان</t>
  </si>
  <si>
    <t>مبيعات روماني من اصل المبلغ 1300 - المتبقى 800 جنية</t>
  </si>
  <si>
    <t>مبيعات صلاح</t>
  </si>
  <si>
    <t>بنزين</t>
  </si>
  <si>
    <t xml:space="preserve">شراء افو ميتر </t>
  </si>
  <si>
    <t>مصروفات</t>
  </si>
  <si>
    <t>مشتريات</t>
  </si>
  <si>
    <t>دليل الحركات المالية</t>
  </si>
  <si>
    <t>إيراد</t>
  </si>
  <si>
    <t>شراء زيت مواتير للمكينة</t>
  </si>
  <si>
    <t>مصروف انتقالات</t>
  </si>
  <si>
    <t>مشتريات بضاعة</t>
  </si>
  <si>
    <t>مصروف الإيجار</t>
  </si>
  <si>
    <t>مصروف المياه</t>
  </si>
  <si>
    <t>مصروف الكهرباء</t>
  </si>
  <si>
    <t>مصروفات أخرى</t>
  </si>
  <si>
    <t>20200219</t>
  </si>
  <si>
    <t>20200213</t>
  </si>
  <si>
    <t>20200221</t>
  </si>
  <si>
    <t>مقدم مشتريات الأخشاب</t>
  </si>
  <si>
    <t>إيراد المبيعات</t>
  </si>
  <si>
    <t>إيرادات أخرى</t>
  </si>
  <si>
    <t>ضخ إيراد من بابا</t>
  </si>
  <si>
    <t>20200222</t>
  </si>
  <si>
    <t>شراء أخشاب</t>
  </si>
  <si>
    <t xml:space="preserve">نقل الأخشاب </t>
  </si>
  <si>
    <t>نقل الأخشاب لأبو حاتم الحارس</t>
  </si>
  <si>
    <t>20200223</t>
  </si>
  <si>
    <t>بنزين للسفر إلى وادي الحيتان ملقابلة احمد سعيد الإسكندرية</t>
  </si>
  <si>
    <t>بنزين للسفر إلى الإسكندرية</t>
  </si>
  <si>
    <t>الكارته للدخول من وإلى الإسكندرية</t>
  </si>
  <si>
    <t>جراج</t>
  </si>
  <si>
    <t>أكل</t>
  </si>
  <si>
    <t>20200225</t>
  </si>
  <si>
    <t>كراسي</t>
  </si>
  <si>
    <t>طرابيزة</t>
  </si>
  <si>
    <t>أساتيك</t>
  </si>
  <si>
    <t>مقدم شغل خالد الأسكندرية</t>
  </si>
  <si>
    <t>مقدم شغل</t>
  </si>
  <si>
    <t>20200228</t>
  </si>
  <si>
    <t xml:space="preserve">سلفة من بابا </t>
  </si>
  <si>
    <t>مشتريات العتبة (سعر كيلو الأكياس 34 جنية - أساتيك 35 جنية - اكياس الكيلو - سلوتيب - شريط لف هدايا)</t>
  </si>
  <si>
    <t>مكينة وحوي يا وحوي (2400) الكرتونة بها (1200) - (12.5 كيلو) جليتر - 100 كورة مضيئة (1.5 جنية)</t>
  </si>
  <si>
    <t>0010003</t>
  </si>
  <si>
    <t>محمد حنفي</t>
  </si>
  <si>
    <t>01010378213</t>
  </si>
  <si>
    <t>0010004</t>
  </si>
  <si>
    <t>خالد ابو زيد الإسكندرية</t>
  </si>
  <si>
    <t>20200301</t>
  </si>
  <si>
    <t>دفعة من حساب محمد حنفي (المتبقي 660)</t>
  </si>
  <si>
    <t>شيال</t>
  </si>
  <si>
    <t>كراتين</t>
  </si>
  <si>
    <t>0010005</t>
  </si>
  <si>
    <t>ايمن شوقي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</si>
</sst>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49" fontId="6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4" fillId="5" borderId="8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02"/>
  <sheetViews>
    <sheetView rightToLeft="1" tabSelected="1" workbookViewId="0">
      <selection activeCell="B5" sqref="B5"/>
    </sheetView>
  </sheetViews>
  <sheetFormatPr defaultRowHeight="15" x14ac:dyDescent="0.25"/>
  <cols>
    <col min="1" max="1" width="15" bestFit="1" customWidth="1"/>
    <col min="2" max="2" width="42.42578125" customWidth="1"/>
  </cols>
  <sheetData>
    <row r="1" spans="1:2" ht="15.75" thickBot="1" x14ac:dyDescent="0.3">
      <c r="A1" s="40" t="s">
        <v>77</v>
      </c>
      <c r="B1" s="41"/>
    </row>
    <row r="2" spans="1:2" x14ac:dyDescent="0.25">
      <c r="A2" s="26" t="s">
        <v>78</v>
      </c>
      <c r="B2" s="27" t="s">
        <v>90</v>
      </c>
    </row>
    <row r="3" spans="1:2" x14ac:dyDescent="0.25">
      <c r="A3" s="28"/>
      <c r="B3" s="29" t="s">
        <v>108</v>
      </c>
    </row>
    <row r="4" spans="1:2" x14ac:dyDescent="0.25">
      <c r="A4" s="28"/>
      <c r="B4" s="29" t="s">
        <v>91</v>
      </c>
    </row>
    <row r="5" spans="1:2" x14ac:dyDescent="0.25">
      <c r="A5" s="28" t="s">
        <v>75</v>
      </c>
      <c r="B5" s="29" t="s">
        <v>80</v>
      </c>
    </row>
    <row r="6" spans="1:2" x14ac:dyDescent="0.25">
      <c r="A6" s="28"/>
      <c r="B6" s="29" t="s">
        <v>82</v>
      </c>
    </row>
    <row r="7" spans="1:2" x14ac:dyDescent="0.25">
      <c r="A7" s="28"/>
      <c r="B7" s="29" t="s">
        <v>83</v>
      </c>
    </row>
    <row r="8" spans="1:2" x14ac:dyDescent="0.25">
      <c r="A8" s="28"/>
      <c r="B8" s="29" t="s">
        <v>84</v>
      </c>
    </row>
    <row r="9" spans="1:2" x14ac:dyDescent="0.25">
      <c r="A9" s="28"/>
      <c r="B9" s="29" t="s">
        <v>85</v>
      </c>
    </row>
    <row r="10" spans="1:2" x14ac:dyDescent="0.25">
      <c r="A10" s="28" t="s">
        <v>76</v>
      </c>
      <c r="B10" s="29" t="s">
        <v>81</v>
      </c>
    </row>
    <row r="11" spans="1:2" x14ac:dyDescent="0.25">
      <c r="A11" s="28"/>
      <c r="B11" s="29"/>
    </row>
    <row r="12" spans="1:2" x14ac:dyDescent="0.25">
      <c r="A12" s="28"/>
      <c r="B12" s="29"/>
    </row>
    <row r="13" spans="1:2" x14ac:dyDescent="0.25">
      <c r="A13" s="28"/>
      <c r="B13" s="29"/>
    </row>
    <row r="14" spans="1:2" x14ac:dyDescent="0.25">
      <c r="A14" s="28"/>
      <c r="B14" s="29"/>
    </row>
    <row r="15" spans="1:2" x14ac:dyDescent="0.25">
      <c r="A15" s="28"/>
      <c r="B15" s="29"/>
    </row>
    <row r="16" spans="1:2" x14ac:dyDescent="0.25">
      <c r="A16" s="28"/>
      <c r="B16" s="29"/>
    </row>
    <row r="17" spans="1:2" x14ac:dyDescent="0.25">
      <c r="A17" s="28"/>
      <c r="B17" s="29"/>
    </row>
    <row r="18" spans="1:2" x14ac:dyDescent="0.25">
      <c r="A18" s="28"/>
      <c r="B18" s="29"/>
    </row>
    <row r="19" spans="1:2" x14ac:dyDescent="0.25">
      <c r="A19" s="28"/>
      <c r="B19" s="29"/>
    </row>
    <row r="20" spans="1:2" x14ac:dyDescent="0.25">
      <c r="A20" s="28"/>
      <c r="B20" s="29"/>
    </row>
    <row r="21" spans="1:2" x14ac:dyDescent="0.25">
      <c r="A21" s="28"/>
      <c r="B21" s="29"/>
    </row>
    <row r="22" spans="1:2" x14ac:dyDescent="0.25">
      <c r="A22" s="28"/>
      <c r="B22" s="29"/>
    </row>
    <row r="23" spans="1:2" x14ac:dyDescent="0.25">
      <c r="A23" s="28"/>
      <c r="B23" s="29"/>
    </row>
    <row r="24" spans="1:2" x14ac:dyDescent="0.25">
      <c r="A24" s="28"/>
      <c r="B24" s="29"/>
    </row>
    <row r="25" spans="1:2" x14ac:dyDescent="0.25">
      <c r="A25" s="28"/>
      <c r="B25" s="29"/>
    </row>
    <row r="26" spans="1:2" x14ac:dyDescent="0.25">
      <c r="A26" s="28"/>
      <c r="B26" s="29"/>
    </row>
    <row r="27" spans="1:2" x14ac:dyDescent="0.25">
      <c r="A27" s="28"/>
      <c r="B27" s="29"/>
    </row>
    <row r="28" spans="1:2" x14ac:dyDescent="0.25">
      <c r="A28" s="28"/>
      <c r="B28" s="29"/>
    </row>
    <row r="29" spans="1:2" x14ac:dyDescent="0.25">
      <c r="A29" s="28"/>
      <c r="B29" s="29"/>
    </row>
    <row r="30" spans="1:2" x14ac:dyDescent="0.25">
      <c r="A30" s="28"/>
      <c r="B30" s="29"/>
    </row>
    <row r="31" spans="1:2" x14ac:dyDescent="0.25">
      <c r="A31" s="28"/>
      <c r="B31" s="29"/>
    </row>
    <row r="32" spans="1:2" x14ac:dyDescent="0.25">
      <c r="A32" s="28"/>
      <c r="B32" s="29"/>
    </row>
    <row r="33" spans="1:2" x14ac:dyDescent="0.25">
      <c r="A33" s="28"/>
      <c r="B33" s="29"/>
    </row>
    <row r="34" spans="1:2" x14ac:dyDescent="0.25">
      <c r="A34" s="28"/>
      <c r="B34" s="29"/>
    </row>
    <row r="35" spans="1:2" x14ac:dyDescent="0.25">
      <c r="A35" s="28"/>
      <c r="B35" s="29"/>
    </row>
    <row r="36" spans="1:2" x14ac:dyDescent="0.25">
      <c r="A36" s="28"/>
      <c r="B36" s="29"/>
    </row>
    <row r="37" spans="1:2" x14ac:dyDescent="0.25">
      <c r="A37" s="28"/>
      <c r="B37" s="29"/>
    </row>
    <row r="38" spans="1:2" x14ac:dyDescent="0.25">
      <c r="A38" s="28"/>
      <c r="B38" s="29"/>
    </row>
    <row r="39" spans="1:2" x14ac:dyDescent="0.25">
      <c r="A39" s="28"/>
      <c r="B39" s="29"/>
    </row>
    <row r="40" spans="1:2" x14ac:dyDescent="0.25">
      <c r="A40" s="28"/>
      <c r="B40" s="29"/>
    </row>
    <row r="41" spans="1:2" x14ac:dyDescent="0.25">
      <c r="A41" s="28"/>
      <c r="B41" s="29"/>
    </row>
    <row r="42" spans="1:2" x14ac:dyDescent="0.25">
      <c r="A42" s="28"/>
      <c r="B42" s="29"/>
    </row>
    <row r="43" spans="1:2" x14ac:dyDescent="0.25">
      <c r="A43" s="28"/>
      <c r="B43" s="29"/>
    </row>
    <row r="44" spans="1:2" x14ac:dyDescent="0.25">
      <c r="A44" s="28"/>
      <c r="B44" s="29"/>
    </row>
    <row r="45" spans="1:2" x14ac:dyDescent="0.25">
      <c r="A45" s="28"/>
      <c r="B45" s="29"/>
    </row>
    <row r="46" spans="1:2" x14ac:dyDescent="0.25">
      <c r="A46" s="28"/>
      <c r="B46" s="29"/>
    </row>
    <row r="47" spans="1:2" x14ac:dyDescent="0.25">
      <c r="A47" s="28"/>
      <c r="B47" s="29"/>
    </row>
    <row r="48" spans="1:2" x14ac:dyDescent="0.25">
      <c r="A48" s="28"/>
      <c r="B48" s="29"/>
    </row>
    <row r="49" spans="1:2" x14ac:dyDescent="0.25">
      <c r="A49" s="28"/>
      <c r="B49" s="29"/>
    </row>
    <row r="50" spans="1:2" x14ac:dyDescent="0.25">
      <c r="A50" s="28"/>
      <c r="B50" s="29"/>
    </row>
    <row r="51" spans="1:2" x14ac:dyDescent="0.25">
      <c r="A51" s="28"/>
      <c r="B51" s="29"/>
    </row>
    <row r="52" spans="1:2" x14ac:dyDescent="0.25">
      <c r="A52" s="28"/>
      <c r="B52" s="29"/>
    </row>
    <row r="53" spans="1:2" x14ac:dyDescent="0.25">
      <c r="A53" s="28"/>
      <c r="B53" s="29"/>
    </row>
    <row r="54" spans="1:2" x14ac:dyDescent="0.25">
      <c r="A54" s="28"/>
      <c r="B54" s="29"/>
    </row>
    <row r="55" spans="1:2" x14ac:dyDescent="0.25">
      <c r="A55" s="28"/>
      <c r="B55" s="29"/>
    </row>
    <row r="56" spans="1:2" x14ac:dyDescent="0.25">
      <c r="A56" s="28"/>
      <c r="B56" s="29"/>
    </row>
    <row r="57" spans="1:2" x14ac:dyDescent="0.25">
      <c r="A57" s="28"/>
      <c r="B57" s="29"/>
    </row>
    <row r="58" spans="1:2" x14ac:dyDescent="0.25">
      <c r="A58" s="28"/>
      <c r="B58" s="29"/>
    </row>
    <row r="59" spans="1:2" x14ac:dyDescent="0.25">
      <c r="A59" s="28"/>
      <c r="B59" s="29"/>
    </row>
    <row r="60" spans="1:2" x14ac:dyDescent="0.25">
      <c r="A60" s="28"/>
      <c r="B60" s="29"/>
    </row>
    <row r="61" spans="1:2" x14ac:dyDescent="0.25">
      <c r="A61" s="28"/>
      <c r="B61" s="29"/>
    </row>
    <row r="62" spans="1:2" x14ac:dyDescent="0.25">
      <c r="A62" s="28"/>
      <c r="B62" s="29"/>
    </row>
    <row r="63" spans="1:2" x14ac:dyDescent="0.25">
      <c r="A63" s="28"/>
      <c r="B63" s="29"/>
    </row>
    <row r="64" spans="1:2" x14ac:dyDescent="0.25">
      <c r="A64" s="28"/>
      <c r="B64" s="29"/>
    </row>
    <row r="65" spans="1:2" x14ac:dyDescent="0.25">
      <c r="A65" s="28"/>
      <c r="B65" s="29"/>
    </row>
    <row r="66" spans="1:2" x14ac:dyDescent="0.25">
      <c r="A66" s="28"/>
      <c r="B66" s="29"/>
    </row>
    <row r="67" spans="1:2" x14ac:dyDescent="0.25">
      <c r="A67" s="28"/>
      <c r="B67" s="29"/>
    </row>
    <row r="68" spans="1:2" x14ac:dyDescent="0.25">
      <c r="A68" s="28"/>
      <c r="B68" s="29"/>
    </row>
    <row r="69" spans="1:2" x14ac:dyDescent="0.25">
      <c r="A69" s="28"/>
      <c r="B69" s="29"/>
    </row>
    <row r="70" spans="1:2" x14ac:dyDescent="0.25">
      <c r="A70" s="28"/>
      <c r="B70" s="29"/>
    </row>
    <row r="71" spans="1:2" x14ac:dyDescent="0.25">
      <c r="A71" s="28"/>
      <c r="B71" s="29"/>
    </row>
    <row r="72" spans="1:2" x14ac:dyDescent="0.25">
      <c r="A72" s="28"/>
      <c r="B72" s="29"/>
    </row>
    <row r="73" spans="1:2" x14ac:dyDescent="0.25">
      <c r="A73" s="28"/>
      <c r="B73" s="29"/>
    </row>
    <row r="74" spans="1:2" x14ac:dyDescent="0.25">
      <c r="A74" s="28"/>
      <c r="B74" s="29"/>
    </row>
    <row r="75" spans="1:2" x14ac:dyDescent="0.25">
      <c r="A75" s="28"/>
      <c r="B75" s="29"/>
    </row>
    <row r="76" spans="1:2" x14ac:dyDescent="0.25">
      <c r="A76" s="28"/>
      <c r="B76" s="29"/>
    </row>
    <row r="77" spans="1:2" x14ac:dyDescent="0.25">
      <c r="A77" s="28"/>
      <c r="B77" s="29"/>
    </row>
    <row r="78" spans="1:2" x14ac:dyDescent="0.25">
      <c r="A78" s="28"/>
      <c r="B78" s="29"/>
    </row>
    <row r="79" spans="1:2" x14ac:dyDescent="0.25">
      <c r="A79" s="28"/>
      <c r="B79" s="29"/>
    </row>
    <row r="80" spans="1:2" x14ac:dyDescent="0.25">
      <c r="A80" s="28"/>
      <c r="B80" s="29"/>
    </row>
    <row r="81" spans="1:2" x14ac:dyDescent="0.25">
      <c r="A81" s="28"/>
      <c r="B81" s="29"/>
    </row>
    <row r="82" spans="1:2" x14ac:dyDescent="0.25">
      <c r="A82" s="28"/>
      <c r="B82" s="29"/>
    </row>
    <row r="83" spans="1:2" x14ac:dyDescent="0.25">
      <c r="A83" s="28"/>
      <c r="B83" s="29"/>
    </row>
    <row r="84" spans="1:2" x14ac:dyDescent="0.25">
      <c r="A84" s="28"/>
      <c r="B84" s="29"/>
    </row>
    <row r="85" spans="1:2" x14ac:dyDescent="0.25">
      <c r="A85" s="28"/>
      <c r="B85" s="29"/>
    </row>
    <row r="86" spans="1:2" x14ac:dyDescent="0.25">
      <c r="A86" s="28"/>
      <c r="B86" s="29"/>
    </row>
    <row r="87" spans="1:2" x14ac:dyDescent="0.25">
      <c r="A87" s="28"/>
      <c r="B87" s="29"/>
    </row>
    <row r="88" spans="1:2" x14ac:dyDescent="0.25">
      <c r="A88" s="28"/>
      <c r="B88" s="29"/>
    </row>
    <row r="89" spans="1:2" x14ac:dyDescent="0.25">
      <c r="A89" s="28"/>
      <c r="B89" s="29"/>
    </row>
    <row r="90" spans="1:2" x14ac:dyDescent="0.25">
      <c r="A90" s="28"/>
      <c r="B90" s="29"/>
    </row>
    <row r="91" spans="1:2" x14ac:dyDescent="0.25">
      <c r="A91" s="28"/>
      <c r="B91" s="29"/>
    </row>
    <row r="92" spans="1:2" x14ac:dyDescent="0.25">
      <c r="A92" s="28"/>
      <c r="B92" s="29"/>
    </row>
    <row r="93" spans="1:2" x14ac:dyDescent="0.25">
      <c r="A93" s="28"/>
      <c r="B93" s="29"/>
    </row>
    <row r="94" spans="1:2" x14ac:dyDescent="0.25">
      <c r="A94" s="28"/>
      <c r="B94" s="29"/>
    </row>
    <row r="95" spans="1:2" x14ac:dyDescent="0.25">
      <c r="A95" s="28"/>
      <c r="B95" s="29"/>
    </row>
    <row r="96" spans="1:2" x14ac:dyDescent="0.25">
      <c r="A96" s="28"/>
      <c r="B96" s="29"/>
    </row>
    <row r="97" spans="1:2" x14ac:dyDescent="0.25">
      <c r="A97" s="28"/>
      <c r="B97" s="29"/>
    </row>
    <row r="98" spans="1:2" x14ac:dyDescent="0.25">
      <c r="A98" s="28"/>
      <c r="B98" s="29"/>
    </row>
    <row r="99" spans="1:2" x14ac:dyDescent="0.25">
      <c r="A99" s="28"/>
      <c r="B99" s="29"/>
    </row>
    <row r="100" spans="1:2" x14ac:dyDescent="0.25">
      <c r="A100" s="28"/>
      <c r="B100" s="29"/>
    </row>
    <row r="101" spans="1:2" x14ac:dyDescent="0.25">
      <c r="A101" s="28"/>
      <c r="B101" s="29"/>
    </row>
    <row r="102" spans="1:2" ht="15.75" thickBot="1" x14ac:dyDescent="0.3">
      <c r="A102" s="30"/>
      <c r="B102" s="31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29"/>
  <sheetViews>
    <sheetView rightToLeft="1" zoomScale="115" zoomScaleNormal="115" workbookViewId="0">
      <pane ySplit="2" topLeftCell="A3" activePane="bottomLeft" state="frozen"/>
      <selection pane="bottomLeft" activeCell="C3" sqref="C3"/>
    </sheetView>
  </sheetViews>
  <sheetFormatPr defaultRowHeight="12.75" x14ac:dyDescent="0.25"/>
  <cols>
    <col min="1" max="1" width="13.42578125" style="32" customWidth="1"/>
    <col min="2" max="2" width="20.7109375" style="38" customWidth="1"/>
    <col min="3" max="3" width="25.85546875" style="38" customWidth="1"/>
    <col min="4" max="4" width="80" style="34" customWidth="1"/>
    <col min="5" max="16384" width="9.140625" style="35"/>
  </cols>
  <sheetData>
    <row r="1" spans="1:4" ht="21" x14ac:dyDescent="0.25">
      <c r="B1" s="25">
        <f>SUM(B3:B1000000)</f>
        <v>26054</v>
      </c>
      <c r="C1" s="33"/>
    </row>
    <row r="2" spans="1:4" x14ac:dyDescent="0.25">
      <c r="A2" s="36" t="s">
        <v>60</v>
      </c>
      <c r="B2" s="33" t="s">
        <v>69</v>
      </c>
      <c r="C2" s="33"/>
      <c r="D2" s="37" t="s">
        <v>70</v>
      </c>
    </row>
    <row r="3" spans="1:4" x14ac:dyDescent="0.25">
      <c r="A3" s="32" t="s">
        <v>61</v>
      </c>
      <c r="B3" s="38">
        <v>500</v>
      </c>
      <c r="C3" s="38" t="s">
        <v>90</v>
      </c>
      <c r="D3" s="34" t="s">
        <v>71</v>
      </c>
    </row>
    <row r="4" spans="1:4" x14ac:dyDescent="0.25">
      <c r="A4" s="32" t="s">
        <v>62</v>
      </c>
      <c r="B4" s="38">
        <v>90</v>
      </c>
      <c r="C4" s="38" t="s">
        <v>90</v>
      </c>
      <c r="D4" s="34" t="s">
        <v>72</v>
      </c>
    </row>
    <row r="5" spans="1:4" x14ac:dyDescent="0.25">
      <c r="A5" s="32" t="s">
        <v>87</v>
      </c>
      <c r="B5" s="38">
        <v>-200</v>
      </c>
      <c r="C5" s="38" t="s">
        <v>80</v>
      </c>
      <c r="D5" s="34" t="s">
        <v>73</v>
      </c>
    </row>
    <row r="6" spans="1:4" x14ac:dyDescent="0.25">
      <c r="A6" s="32" t="s">
        <v>86</v>
      </c>
      <c r="B6" s="38">
        <v>-255</v>
      </c>
      <c r="C6" s="38" t="s">
        <v>85</v>
      </c>
      <c r="D6" s="34" t="s">
        <v>74</v>
      </c>
    </row>
    <row r="7" spans="1:4" x14ac:dyDescent="0.25">
      <c r="A7" s="32" t="s">
        <v>86</v>
      </c>
      <c r="B7" s="38">
        <v>-45</v>
      </c>
      <c r="C7" s="38" t="s">
        <v>85</v>
      </c>
      <c r="D7" s="34" t="s">
        <v>79</v>
      </c>
    </row>
    <row r="8" spans="1:4" x14ac:dyDescent="0.25">
      <c r="A8" s="32" t="s">
        <v>88</v>
      </c>
      <c r="B8" s="38">
        <v>-200</v>
      </c>
      <c r="C8" s="38" t="s">
        <v>80</v>
      </c>
      <c r="D8" s="34" t="s">
        <v>73</v>
      </c>
    </row>
    <row r="9" spans="1:4" x14ac:dyDescent="0.25">
      <c r="A9" s="32" t="s">
        <v>88</v>
      </c>
      <c r="B9" s="38">
        <v>-500</v>
      </c>
      <c r="C9" s="38" t="s">
        <v>81</v>
      </c>
      <c r="D9" s="34" t="s">
        <v>89</v>
      </c>
    </row>
    <row r="10" spans="1:4" x14ac:dyDescent="0.25">
      <c r="A10" s="32" t="s">
        <v>88</v>
      </c>
      <c r="B10" s="38">
        <v>20000</v>
      </c>
      <c r="C10" s="38" t="s">
        <v>91</v>
      </c>
      <c r="D10" s="34" t="s">
        <v>92</v>
      </c>
    </row>
    <row r="11" spans="1:4" x14ac:dyDescent="0.25">
      <c r="A11" s="32" t="s">
        <v>93</v>
      </c>
      <c r="B11" s="38">
        <v>-8000</v>
      </c>
      <c r="C11" s="38" t="s">
        <v>81</v>
      </c>
      <c r="D11" s="34" t="s">
        <v>94</v>
      </c>
    </row>
    <row r="12" spans="1:4" x14ac:dyDescent="0.25">
      <c r="A12" s="32" t="s">
        <v>93</v>
      </c>
      <c r="B12" s="38">
        <v>-550</v>
      </c>
      <c r="C12" s="38" t="s">
        <v>80</v>
      </c>
      <c r="D12" s="34" t="s">
        <v>95</v>
      </c>
    </row>
    <row r="13" spans="1:4" x14ac:dyDescent="0.25">
      <c r="A13" s="32" t="s">
        <v>93</v>
      </c>
      <c r="B13" s="38">
        <v>-30</v>
      </c>
      <c r="C13" s="38" t="s">
        <v>80</v>
      </c>
      <c r="D13" s="34" t="s">
        <v>96</v>
      </c>
    </row>
    <row r="14" spans="1:4" x14ac:dyDescent="0.25">
      <c r="A14" s="32" t="s">
        <v>97</v>
      </c>
      <c r="B14" s="38">
        <v>-125</v>
      </c>
      <c r="C14" s="38" t="s">
        <v>80</v>
      </c>
      <c r="D14" s="34" t="s">
        <v>98</v>
      </c>
    </row>
    <row r="15" spans="1:4" x14ac:dyDescent="0.25">
      <c r="A15" s="32" t="s">
        <v>103</v>
      </c>
      <c r="B15" s="38">
        <v>-270</v>
      </c>
      <c r="C15" s="38" t="s">
        <v>80</v>
      </c>
      <c r="D15" s="34" t="s">
        <v>99</v>
      </c>
    </row>
    <row r="16" spans="1:4" x14ac:dyDescent="0.25">
      <c r="A16" s="32" t="s">
        <v>103</v>
      </c>
      <c r="B16" s="38">
        <v>-210</v>
      </c>
      <c r="C16" s="38" t="s">
        <v>80</v>
      </c>
      <c r="D16" s="34" t="s">
        <v>99</v>
      </c>
    </row>
    <row r="17" spans="1:4" x14ac:dyDescent="0.25">
      <c r="A17" s="32" t="s">
        <v>103</v>
      </c>
      <c r="B17" s="38">
        <v>-20</v>
      </c>
      <c r="C17" s="38" t="s">
        <v>80</v>
      </c>
      <c r="D17" s="34" t="s">
        <v>100</v>
      </c>
    </row>
    <row r="18" spans="1:4" x14ac:dyDescent="0.25">
      <c r="A18" s="32" t="s">
        <v>103</v>
      </c>
      <c r="B18" s="38">
        <v>-30</v>
      </c>
      <c r="C18" s="38" t="s">
        <v>80</v>
      </c>
      <c r="D18" s="34" t="s">
        <v>101</v>
      </c>
    </row>
    <row r="19" spans="1:4" x14ac:dyDescent="0.25">
      <c r="A19" s="32" t="s">
        <v>103</v>
      </c>
      <c r="B19" s="38">
        <v>-200</v>
      </c>
      <c r="C19" s="38" t="s">
        <v>85</v>
      </c>
      <c r="D19" s="34" t="s">
        <v>102</v>
      </c>
    </row>
    <row r="20" spans="1:4" x14ac:dyDescent="0.25">
      <c r="A20" s="32" t="s">
        <v>103</v>
      </c>
      <c r="B20" s="38">
        <v>-300</v>
      </c>
      <c r="C20" s="38" t="s">
        <v>91</v>
      </c>
      <c r="D20" s="34" t="s">
        <v>104</v>
      </c>
    </row>
    <row r="21" spans="1:4" x14ac:dyDescent="0.25">
      <c r="A21" s="32" t="s">
        <v>103</v>
      </c>
      <c r="B21" s="38">
        <v>-350</v>
      </c>
      <c r="C21" s="38" t="s">
        <v>91</v>
      </c>
      <c r="D21" s="34" t="s">
        <v>105</v>
      </c>
    </row>
    <row r="22" spans="1:4" x14ac:dyDescent="0.25">
      <c r="A22" s="32" t="s">
        <v>103</v>
      </c>
      <c r="B22" s="38">
        <v>-21</v>
      </c>
      <c r="C22" s="38" t="s">
        <v>91</v>
      </c>
      <c r="D22" s="34" t="s">
        <v>106</v>
      </c>
    </row>
    <row r="23" spans="1:4" x14ac:dyDescent="0.25">
      <c r="A23" s="32" t="s">
        <v>103</v>
      </c>
      <c r="B23" s="38">
        <v>5000</v>
      </c>
      <c r="C23" s="38" t="s">
        <v>108</v>
      </c>
      <c r="D23" s="34" t="s">
        <v>107</v>
      </c>
    </row>
    <row r="24" spans="1:4" x14ac:dyDescent="0.25">
      <c r="A24" s="32" t="s">
        <v>109</v>
      </c>
      <c r="B24" s="38">
        <v>30000</v>
      </c>
      <c r="C24" s="38" t="s">
        <v>91</v>
      </c>
      <c r="D24" s="34" t="s">
        <v>110</v>
      </c>
    </row>
    <row r="25" spans="1:4" x14ac:dyDescent="0.25">
      <c r="B25" s="38">
        <v>-2000</v>
      </c>
      <c r="C25" s="38" t="s">
        <v>81</v>
      </c>
      <c r="D25" s="34" t="s">
        <v>111</v>
      </c>
    </row>
    <row r="26" spans="1:4" x14ac:dyDescent="0.25">
      <c r="B26" s="38">
        <v>-17575</v>
      </c>
      <c r="C26" s="38" t="s">
        <v>81</v>
      </c>
      <c r="D26" s="34" t="s">
        <v>112</v>
      </c>
    </row>
    <row r="27" spans="1:4" x14ac:dyDescent="0.25">
      <c r="A27" s="32" t="s">
        <v>118</v>
      </c>
      <c r="B27" s="38">
        <v>1500</v>
      </c>
      <c r="C27" s="38" t="s">
        <v>90</v>
      </c>
      <c r="D27" s="34" t="s">
        <v>119</v>
      </c>
    </row>
    <row r="28" spans="1:4" x14ac:dyDescent="0.25">
      <c r="B28" s="38">
        <v>-75</v>
      </c>
      <c r="D28" s="34" t="s">
        <v>120</v>
      </c>
    </row>
    <row r="29" spans="1:4" x14ac:dyDescent="0.25">
      <c r="B29" s="38">
        <v>-80</v>
      </c>
      <c r="D29" s="34" t="s">
        <v>121</v>
      </c>
    </row>
  </sheetData>
  <conditionalFormatting sqref="B1:B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دليل!$B$2:$B$10</xm:f>
          </x14:formula1>
          <xm:sqref>C3:C89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6"/>
  <sheetViews>
    <sheetView rightToLeft="1" workbookViewId="0">
      <selection activeCell="C6" sqref="C6"/>
    </sheetView>
  </sheetViews>
  <sheetFormatPr defaultRowHeight="15.75" x14ac:dyDescent="0.25"/>
  <cols>
    <col min="1" max="1" width="18.42578125" style="39" customWidth="1"/>
    <col min="2" max="2" width="36.85546875" style="39" customWidth="1"/>
    <col min="3" max="3" width="13.42578125" style="39" customWidth="1"/>
    <col min="4" max="4" width="36.140625" style="39" customWidth="1"/>
    <col min="5" max="5" width="73.7109375" style="39" customWidth="1"/>
    <col min="6" max="16384" width="9.140625" style="39"/>
  </cols>
  <sheetData>
    <row r="1" spans="1:5" s="3" customFormat="1" x14ac:dyDescent="0.25">
      <c r="A1" s="3" t="s">
        <v>2</v>
      </c>
      <c r="B1" s="3" t="s">
        <v>15</v>
      </c>
      <c r="C1" s="3" t="s">
        <v>16</v>
      </c>
      <c r="D1" s="3" t="s">
        <v>17</v>
      </c>
      <c r="E1" s="3" t="s">
        <v>18</v>
      </c>
    </row>
    <row r="2" spans="1:5" x14ac:dyDescent="0.25">
      <c r="A2" s="39" t="s">
        <v>19</v>
      </c>
      <c r="B2" s="39" t="s">
        <v>20</v>
      </c>
    </row>
    <row r="3" spans="1:5" x14ac:dyDescent="0.25">
      <c r="A3" s="39" t="s">
        <v>56</v>
      </c>
      <c r="B3" s="39" t="s">
        <v>57</v>
      </c>
      <c r="C3" s="39" t="s">
        <v>58</v>
      </c>
    </row>
    <row r="4" spans="1:5" x14ac:dyDescent="0.25">
      <c r="A4" s="39" t="s">
        <v>113</v>
      </c>
      <c r="B4" s="39" t="s">
        <v>114</v>
      </c>
      <c r="C4" s="39" t="s">
        <v>115</v>
      </c>
    </row>
    <row r="5" spans="1:5" x14ac:dyDescent="0.25">
      <c r="A5" s="39" t="s">
        <v>116</v>
      </c>
      <c r="B5" s="39" t="s">
        <v>117</v>
      </c>
    </row>
    <row r="6" spans="1:5" x14ac:dyDescent="0.25">
      <c r="A6" s="39" t="s">
        <v>122</v>
      </c>
      <c r="B6" s="39" t="s">
        <v>123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Q19"/>
  <sheetViews>
    <sheetView rightToLeft="1" zoomScale="85" zoomScaleNormal="85" workbookViewId="0">
      <pane ySplit="2" topLeftCell="A3" activePane="bottomLeft" state="frozen"/>
      <selection pane="bottomLeft" activeCell="A20" sqref="A20"/>
    </sheetView>
  </sheetViews>
  <sheetFormatPr defaultRowHeight="18.75" x14ac:dyDescent="0.25"/>
  <cols>
    <col min="1" max="1" width="6.42578125" style="4" customWidth="1"/>
    <col min="2" max="2" width="9.140625" style="16"/>
    <col min="3" max="3" width="22.140625" style="5" customWidth="1"/>
    <col min="4" max="4" width="9.85546875" style="4" customWidth="1"/>
    <col min="5" max="5" width="15.28515625" style="1" customWidth="1"/>
    <col min="6" max="6" width="40.28515625" style="1" customWidth="1"/>
    <col min="7" max="7" width="16.7109375" style="1" customWidth="1"/>
    <col min="8" max="8" width="9.140625" style="5"/>
    <col min="9" max="10" width="12.5703125" style="11" customWidth="1"/>
    <col min="11" max="11" width="14.140625" style="9" customWidth="1"/>
    <col min="12" max="13" width="12.7109375" style="9" customWidth="1"/>
    <col min="14" max="15" width="9.140625" style="14"/>
    <col min="16" max="16" width="9.140625" style="22"/>
    <col min="17" max="17" width="9.140625" style="20"/>
    <col min="18" max="16384" width="9.140625" style="5"/>
  </cols>
  <sheetData>
    <row r="1" spans="1:17" x14ac:dyDescent="0.25">
      <c r="E1" s="8"/>
      <c r="F1" s="8"/>
      <c r="G1" s="8"/>
      <c r="J1" s="17">
        <f>SUM(J3:J1000006)</f>
        <v>684</v>
      </c>
      <c r="K1" s="18"/>
      <c r="L1" s="18">
        <f>SUM(L3:L1000006)</f>
        <v>1393</v>
      </c>
      <c r="M1" s="18"/>
      <c r="N1" s="19">
        <f>SUM(N3:N1000006)</f>
        <v>389</v>
      </c>
      <c r="O1" s="19">
        <f>SUM(O3:O1000006)</f>
        <v>709</v>
      </c>
      <c r="P1" s="24">
        <f>SUM(P3:P1000006)</f>
        <v>0</v>
      </c>
      <c r="Q1" s="20">
        <f>SUM(Q3:Q1000006)</f>
        <v>709</v>
      </c>
    </row>
    <row r="2" spans="1:17" s="2" customFormat="1" ht="37.5" x14ac:dyDescent="0.25">
      <c r="A2" s="6" t="s">
        <v>0</v>
      </c>
      <c r="B2" s="6" t="s">
        <v>21</v>
      </c>
      <c r="C2" s="2" t="s">
        <v>22</v>
      </c>
      <c r="D2" s="6" t="s">
        <v>1</v>
      </c>
      <c r="E2" s="2" t="s">
        <v>23</v>
      </c>
      <c r="F2" s="2" t="s">
        <v>3</v>
      </c>
      <c r="G2" s="2" t="s">
        <v>5</v>
      </c>
      <c r="H2" s="2" t="s">
        <v>4</v>
      </c>
      <c r="I2" s="12" t="s">
        <v>26</v>
      </c>
      <c r="J2" s="12" t="s">
        <v>27</v>
      </c>
      <c r="K2" s="10" t="s">
        <v>24</v>
      </c>
      <c r="L2" s="10" t="s">
        <v>25</v>
      </c>
      <c r="M2" s="10" t="s">
        <v>66</v>
      </c>
      <c r="N2" s="15" t="s">
        <v>30</v>
      </c>
      <c r="O2" s="15" t="s">
        <v>31</v>
      </c>
      <c r="P2" s="23" t="s">
        <v>67</v>
      </c>
      <c r="Q2" s="21" t="s">
        <v>68</v>
      </c>
    </row>
    <row r="3" spans="1:17" ht="31.5" x14ac:dyDescent="0.25">
      <c r="A3" s="42" t="s">
        <v>32</v>
      </c>
      <c r="B3" s="16" t="s">
        <v>19</v>
      </c>
      <c r="C3" s="5" t="str">
        <f>VLOOKUP(B3,العملاء!$A$2:$B$20000,2,0)</f>
        <v>روماني جرجس</v>
      </c>
      <c r="D3" s="4" t="s">
        <v>36</v>
      </c>
      <c r="E3" s="1" t="s">
        <v>28</v>
      </c>
      <c r="F3" s="1" t="s">
        <v>29</v>
      </c>
      <c r="G3" s="1" t="s">
        <v>6</v>
      </c>
      <c r="H3" s="5">
        <v>2</v>
      </c>
      <c r="I3" s="11">
        <v>76</v>
      </c>
      <c r="J3" s="11">
        <f>I3*H3</f>
        <v>152</v>
      </c>
      <c r="K3" s="9">
        <v>170</v>
      </c>
      <c r="L3" s="9">
        <f>K3*H3</f>
        <v>340</v>
      </c>
      <c r="N3" s="14">
        <f t="shared" ref="N3:O5" si="0">K3-I3</f>
        <v>94</v>
      </c>
      <c r="O3" s="14">
        <f t="shared" si="0"/>
        <v>188</v>
      </c>
      <c r="Q3" s="20">
        <f>O3-P3</f>
        <v>188</v>
      </c>
    </row>
    <row r="4" spans="1:17" ht="31.5" x14ac:dyDescent="0.25">
      <c r="A4" s="42"/>
      <c r="B4" s="16" t="s">
        <v>19</v>
      </c>
      <c r="C4" s="5" t="str">
        <f>VLOOKUP(B4,العملاء!$A$2:$B$20000,2,0)</f>
        <v>روماني جرجس</v>
      </c>
      <c r="D4" s="4" t="s">
        <v>37</v>
      </c>
      <c r="E4" s="8" t="s">
        <v>28</v>
      </c>
      <c r="F4" s="8" t="s">
        <v>29</v>
      </c>
      <c r="G4" s="1" t="s">
        <v>33</v>
      </c>
      <c r="H4" s="5">
        <v>1</v>
      </c>
      <c r="I4" s="11">
        <v>76</v>
      </c>
      <c r="J4" s="11">
        <f>I4*H4</f>
        <v>76</v>
      </c>
      <c r="K4" s="9">
        <v>155</v>
      </c>
      <c r="L4" s="9">
        <f>K4*H4</f>
        <v>155</v>
      </c>
      <c r="N4" s="14">
        <f t="shared" si="0"/>
        <v>79</v>
      </c>
      <c r="O4" s="14">
        <f t="shared" si="0"/>
        <v>79</v>
      </c>
      <c r="Q4" s="20">
        <f t="shared" ref="Q4:Q19" si="1">O4-P4</f>
        <v>79</v>
      </c>
    </row>
    <row r="5" spans="1:17" ht="31.5" x14ac:dyDescent="0.25">
      <c r="A5" s="42"/>
      <c r="B5" s="16" t="s">
        <v>19</v>
      </c>
      <c r="C5" s="5" t="str">
        <f>VLOOKUP(B5,العملاء!$A$2:$B$20000,2,0)</f>
        <v>روماني جرجس</v>
      </c>
      <c r="D5" s="4" t="s">
        <v>38</v>
      </c>
      <c r="E5" s="8" t="s">
        <v>28</v>
      </c>
      <c r="F5" s="8" t="s">
        <v>29</v>
      </c>
      <c r="G5" s="8" t="s">
        <v>7</v>
      </c>
      <c r="H5" s="5">
        <v>1</v>
      </c>
      <c r="I5" s="11">
        <v>76</v>
      </c>
      <c r="J5" s="11">
        <f>I5*H5</f>
        <v>76</v>
      </c>
      <c r="K5" s="9">
        <v>155</v>
      </c>
      <c r="L5" s="9">
        <f>K5*H5</f>
        <v>155</v>
      </c>
      <c r="N5" s="14">
        <f t="shared" si="0"/>
        <v>79</v>
      </c>
      <c r="O5" s="14">
        <f t="shared" si="0"/>
        <v>79</v>
      </c>
      <c r="Q5" s="20">
        <f t="shared" si="1"/>
        <v>79</v>
      </c>
    </row>
    <row r="6" spans="1:17" x14ac:dyDescent="0.25">
      <c r="A6" s="42"/>
      <c r="B6" s="16" t="s">
        <v>19</v>
      </c>
      <c r="C6" s="5" t="str">
        <f>VLOOKUP(B6,العملاء!$A$2:$B$20000,2,0)</f>
        <v>روماني جرجس</v>
      </c>
      <c r="D6" s="4" t="s">
        <v>39</v>
      </c>
      <c r="E6" s="8" t="s">
        <v>11</v>
      </c>
      <c r="F6" s="13" t="s">
        <v>52</v>
      </c>
      <c r="G6" s="8" t="s">
        <v>6</v>
      </c>
      <c r="H6" s="5">
        <v>1</v>
      </c>
      <c r="I6" s="11">
        <v>13.5</v>
      </c>
      <c r="J6" s="11">
        <f t="shared" ref="J6:J11" si="2">I6*H6</f>
        <v>13.5</v>
      </c>
      <c r="K6" s="9">
        <v>27</v>
      </c>
      <c r="L6" s="9">
        <f t="shared" ref="L6:L11" si="3">K6*H6</f>
        <v>27</v>
      </c>
      <c r="N6" s="14">
        <f t="shared" ref="N6:N11" si="4">K6-I6</f>
        <v>13.5</v>
      </c>
      <c r="O6" s="14">
        <f t="shared" ref="O6:O11" si="5">L6-J6</f>
        <v>13.5</v>
      </c>
      <c r="Q6" s="20">
        <f t="shared" si="1"/>
        <v>13.5</v>
      </c>
    </row>
    <row r="7" spans="1:17" x14ac:dyDescent="0.25">
      <c r="A7" s="42"/>
      <c r="B7" s="16" t="s">
        <v>19</v>
      </c>
      <c r="C7" s="5" t="str">
        <f>VLOOKUP(B7,العملاء!$A$2:$B$20000,2,0)</f>
        <v>روماني جرجس</v>
      </c>
      <c r="D7" s="4" t="s">
        <v>40</v>
      </c>
      <c r="E7" s="8" t="s">
        <v>13</v>
      </c>
      <c r="F7" s="13" t="s">
        <v>52</v>
      </c>
      <c r="G7" s="8" t="s">
        <v>6</v>
      </c>
      <c r="H7" s="5">
        <v>1</v>
      </c>
      <c r="I7" s="11">
        <v>20</v>
      </c>
      <c r="J7" s="11">
        <f t="shared" si="2"/>
        <v>20</v>
      </c>
      <c r="K7" s="9">
        <v>38</v>
      </c>
      <c r="L7" s="9">
        <f t="shared" si="3"/>
        <v>38</v>
      </c>
      <c r="N7" s="14">
        <f t="shared" si="4"/>
        <v>18</v>
      </c>
      <c r="O7" s="14">
        <f t="shared" si="5"/>
        <v>18</v>
      </c>
      <c r="Q7" s="20">
        <f t="shared" si="1"/>
        <v>18</v>
      </c>
    </row>
    <row r="8" spans="1:17" x14ac:dyDescent="0.25">
      <c r="A8" s="42"/>
      <c r="B8" s="16" t="s">
        <v>19</v>
      </c>
      <c r="C8" s="5" t="str">
        <f>VLOOKUP(B8,العملاء!$A$2:$B$20000,2,0)</f>
        <v>روماني جرجس</v>
      </c>
      <c r="D8" s="4" t="s">
        <v>41</v>
      </c>
      <c r="E8" s="8" t="s">
        <v>14</v>
      </c>
      <c r="F8" s="13" t="s">
        <v>52</v>
      </c>
      <c r="G8" s="8" t="s">
        <v>6</v>
      </c>
      <c r="H8" s="5">
        <v>1</v>
      </c>
      <c r="I8" s="11">
        <v>30</v>
      </c>
      <c r="J8" s="11">
        <f t="shared" si="2"/>
        <v>30</v>
      </c>
      <c r="K8" s="9">
        <v>45</v>
      </c>
      <c r="L8" s="9">
        <f t="shared" si="3"/>
        <v>45</v>
      </c>
      <c r="N8" s="14">
        <f t="shared" si="4"/>
        <v>15</v>
      </c>
      <c r="O8" s="14">
        <f t="shared" si="5"/>
        <v>15</v>
      </c>
      <c r="Q8" s="20">
        <f t="shared" si="1"/>
        <v>15</v>
      </c>
    </row>
    <row r="9" spans="1:17" x14ac:dyDescent="0.25">
      <c r="A9" s="42"/>
      <c r="B9" s="16" t="s">
        <v>19</v>
      </c>
      <c r="C9" s="5" t="str">
        <f>VLOOKUP(B9,العملاء!$A$2:$B$20000,2,0)</f>
        <v>روماني جرجس</v>
      </c>
      <c r="D9" s="4" t="s">
        <v>42</v>
      </c>
      <c r="E9" s="8" t="s">
        <v>11</v>
      </c>
      <c r="F9" s="13" t="s">
        <v>52</v>
      </c>
      <c r="G9" s="8" t="s">
        <v>7</v>
      </c>
      <c r="H9" s="5">
        <v>1</v>
      </c>
      <c r="I9" s="11">
        <v>13.5</v>
      </c>
      <c r="J9" s="11">
        <f t="shared" si="2"/>
        <v>13.5</v>
      </c>
      <c r="K9" s="9">
        <v>22</v>
      </c>
      <c r="L9" s="9">
        <f t="shared" si="3"/>
        <v>22</v>
      </c>
      <c r="N9" s="14">
        <f t="shared" si="4"/>
        <v>8.5</v>
      </c>
      <c r="O9" s="14">
        <f t="shared" si="5"/>
        <v>8.5</v>
      </c>
      <c r="Q9" s="20">
        <f t="shared" si="1"/>
        <v>8.5</v>
      </c>
    </row>
    <row r="10" spans="1:17" x14ac:dyDescent="0.25">
      <c r="A10" s="42"/>
      <c r="B10" s="16" t="s">
        <v>19</v>
      </c>
      <c r="C10" s="5" t="str">
        <f>VLOOKUP(B10,العملاء!$A$2:$B$20000,2,0)</f>
        <v>روماني جرجس</v>
      </c>
      <c r="D10" s="4" t="s">
        <v>43</v>
      </c>
      <c r="E10" s="8" t="s">
        <v>13</v>
      </c>
      <c r="F10" s="13" t="s">
        <v>52</v>
      </c>
      <c r="G10" s="8" t="s">
        <v>7</v>
      </c>
      <c r="H10" s="5">
        <v>1</v>
      </c>
      <c r="I10" s="11">
        <v>20</v>
      </c>
      <c r="J10" s="11">
        <f t="shared" si="2"/>
        <v>20</v>
      </c>
      <c r="K10" s="9">
        <v>33</v>
      </c>
      <c r="L10" s="9">
        <f t="shared" si="3"/>
        <v>33</v>
      </c>
      <c r="N10" s="14">
        <f t="shared" si="4"/>
        <v>13</v>
      </c>
      <c r="O10" s="14">
        <f t="shared" si="5"/>
        <v>13</v>
      </c>
      <c r="Q10" s="20">
        <f t="shared" si="1"/>
        <v>13</v>
      </c>
    </row>
    <row r="11" spans="1:17" x14ac:dyDescent="0.25">
      <c r="A11" s="42"/>
      <c r="B11" s="16" t="s">
        <v>19</v>
      </c>
      <c r="C11" s="5" t="str">
        <f>VLOOKUP(B11,العملاء!$A$2:$B$20000,2,0)</f>
        <v>روماني جرجس</v>
      </c>
      <c r="D11" s="4" t="s">
        <v>44</v>
      </c>
      <c r="E11" s="8" t="s">
        <v>14</v>
      </c>
      <c r="F11" s="13" t="s">
        <v>52</v>
      </c>
      <c r="G11" s="8" t="s">
        <v>7</v>
      </c>
      <c r="H11" s="5">
        <v>1</v>
      </c>
      <c r="I11" s="11">
        <v>30</v>
      </c>
      <c r="J11" s="11">
        <f t="shared" si="2"/>
        <v>30</v>
      </c>
      <c r="K11" s="9">
        <v>41</v>
      </c>
      <c r="L11" s="9">
        <f t="shared" si="3"/>
        <v>41</v>
      </c>
      <c r="N11" s="14">
        <f t="shared" si="4"/>
        <v>11</v>
      </c>
      <c r="O11" s="14">
        <f t="shared" si="5"/>
        <v>11</v>
      </c>
      <c r="Q11" s="20">
        <f t="shared" si="1"/>
        <v>11</v>
      </c>
    </row>
    <row r="12" spans="1:17" x14ac:dyDescent="0.25">
      <c r="A12" s="42"/>
      <c r="B12" s="16" t="s">
        <v>19</v>
      </c>
      <c r="C12" s="5" t="str">
        <f>VLOOKUP(B12,العملاء!$A$2:$B$20000,2,0)</f>
        <v>روماني جرجس</v>
      </c>
      <c r="D12" s="4" t="s">
        <v>45</v>
      </c>
      <c r="E12" s="1" t="s">
        <v>35</v>
      </c>
      <c r="F12" s="1" t="s">
        <v>8</v>
      </c>
      <c r="G12" s="1" t="s">
        <v>6</v>
      </c>
      <c r="H12" s="5">
        <v>6</v>
      </c>
      <c r="I12" s="11">
        <v>5</v>
      </c>
      <c r="J12" s="11">
        <f t="shared" ref="J12:J19" si="6">I12*H12</f>
        <v>30</v>
      </c>
      <c r="K12" s="9">
        <v>13</v>
      </c>
      <c r="L12" s="9">
        <f t="shared" ref="L12:L19" si="7">K12*H12</f>
        <v>78</v>
      </c>
      <c r="N12" s="14">
        <f t="shared" ref="N12:O19" si="8">K12-I12</f>
        <v>8</v>
      </c>
      <c r="O12" s="14">
        <f t="shared" si="8"/>
        <v>48</v>
      </c>
      <c r="Q12" s="20">
        <f t="shared" si="1"/>
        <v>48</v>
      </c>
    </row>
    <row r="13" spans="1:17" x14ac:dyDescent="0.25">
      <c r="A13" s="42"/>
      <c r="B13" s="16" t="s">
        <v>19</v>
      </c>
      <c r="C13" s="5" t="str">
        <f>VLOOKUP(B13,العملاء!$A$2:$B$20000,2,0)</f>
        <v>روماني جرجس</v>
      </c>
      <c r="D13" s="4" t="s">
        <v>46</v>
      </c>
      <c r="E13" s="7" t="s">
        <v>35</v>
      </c>
      <c r="F13" s="8" t="s">
        <v>8</v>
      </c>
      <c r="G13" s="8" t="s">
        <v>33</v>
      </c>
      <c r="H13" s="5">
        <v>6</v>
      </c>
      <c r="I13" s="11">
        <v>5</v>
      </c>
      <c r="J13" s="11">
        <f t="shared" si="6"/>
        <v>30</v>
      </c>
      <c r="K13" s="9">
        <v>10</v>
      </c>
      <c r="L13" s="9">
        <f t="shared" si="7"/>
        <v>60</v>
      </c>
      <c r="N13" s="14">
        <f t="shared" si="8"/>
        <v>5</v>
      </c>
      <c r="O13" s="14">
        <f t="shared" si="8"/>
        <v>30</v>
      </c>
      <c r="Q13" s="20">
        <f t="shared" si="1"/>
        <v>30</v>
      </c>
    </row>
    <row r="14" spans="1:17" x14ac:dyDescent="0.25">
      <c r="A14" s="42"/>
      <c r="B14" s="16" t="s">
        <v>19</v>
      </c>
      <c r="C14" s="5" t="str">
        <f>VLOOKUP(B14,العملاء!$A$2:$B$20000,2,0)</f>
        <v>روماني جرجس</v>
      </c>
      <c r="D14" s="4" t="s">
        <v>47</v>
      </c>
      <c r="E14" s="1" t="s">
        <v>9</v>
      </c>
      <c r="F14" s="1" t="s">
        <v>10</v>
      </c>
      <c r="G14" s="8" t="s">
        <v>6</v>
      </c>
      <c r="H14" s="5">
        <v>6</v>
      </c>
      <c r="I14" s="11">
        <v>6</v>
      </c>
      <c r="J14" s="11">
        <f t="shared" si="6"/>
        <v>36</v>
      </c>
      <c r="K14" s="9">
        <v>14</v>
      </c>
      <c r="L14" s="9">
        <f t="shared" si="7"/>
        <v>84</v>
      </c>
      <c r="N14" s="14">
        <f t="shared" si="8"/>
        <v>8</v>
      </c>
      <c r="O14" s="14">
        <f t="shared" si="8"/>
        <v>48</v>
      </c>
      <c r="Q14" s="20">
        <f t="shared" si="1"/>
        <v>48</v>
      </c>
    </row>
    <row r="15" spans="1:17" x14ac:dyDescent="0.25">
      <c r="A15" s="42"/>
      <c r="B15" s="16" t="s">
        <v>19</v>
      </c>
      <c r="C15" s="5" t="str">
        <f>VLOOKUP(B15,العملاء!$A$2:$B$20000,2,0)</f>
        <v>روماني جرجس</v>
      </c>
      <c r="D15" s="4" t="s">
        <v>48</v>
      </c>
      <c r="E15" s="8" t="s">
        <v>9</v>
      </c>
      <c r="F15" s="8" t="s">
        <v>10</v>
      </c>
      <c r="G15" s="8" t="s">
        <v>33</v>
      </c>
      <c r="H15" s="5">
        <v>6</v>
      </c>
      <c r="I15" s="11">
        <v>6</v>
      </c>
      <c r="J15" s="11">
        <f t="shared" si="6"/>
        <v>36</v>
      </c>
      <c r="K15" s="9">
        <v>11</v>
      </c>
      <c r="L15" s="9">
        <f t="shared" si="7"/>
        <v>66</v>
      </c>
      <c r="N15" s="14">
        <f t="shared" si="8"/>
        <v>5</v>
      </c>
      <c r="O15" s="14">
        <f t="shared" si="8"/>
        <v>30</v>
      </c>
      <c r="Q15" s="20">
        <f t="shared" si="1"/>
        <v>30</v>
      </c>
    </row>
    <row r="16" spans="1:17" x14ac:dyDescent="0.25">
      <c r="A16" s="42"/>
      <c r="B16" s="16" t="s">
        <v>19</v>
      </c>
      <c r="C16" s="5" t="str">
        <f>VLOOKUP(B16,العملاء!$A$2:$B$20000,2,0)</f>
        <v>روماني جرجس</v>
      </c>
      <c r="D16" s="4" t="s">
        <v>49</v>
      </c>
      <c r="E16" s="1" t="s">
        <v>34</v>
      </c>
      <c r="F16" s="1" t="s">
        <v>53</v>
      </c>
      <c r="G16" s="8" t="s">
        <v>33</v>
      </c>
      <c r="H16" s="5">
        <v>6</v>
      </c>
      <c r="I16" s="11">
        <v>3.5</v>
      </c>
      <c r="J16" s="11">
        <f t="shared" si="6"/>
        <v>21</v>
      </c>
      <c r="K16" s="9">
        <v>10</v>
      </c>
      <c r="L16" s="9">
        <f t="shared" si="7"/>
        <v>60</v>
      </c>
      <c r="N16" s="14">
        <f t="shared" si="8"/>
        <v>6.5</v>
      </c>
      <c r="O16" s="14">
        <f t="shared" si="8"/>
        <v>39</v>
      </c>
      <c r="Q16" s="20">
        <f t="shared" si="1"/>
        <v>39</v>
      </c>
    </row>
    <row r="17" spans="1:17" x14ac:dyDescent="0.25">
      <c r="A17" s="42"/>
      <c r="B17" s="16" t="s">
        <v>19</v>
      </c>
      <c r="C17" s="5" t="str">
        <f>VLOOKUP(B17,العملاء!$A$2:$B$20000,2,0)</f>
        <v>روماني جرجس</v>
      </c>
      <c r="D17" s="4" t="s">
        <v>50</v>
      </c>
      <c r="E17" s="8" t="s">
        <v>34</v>
      </c>
      <c r="F17" s="13" t="s">
        <v>55</v>
      </c>
      <c r="G17" s="8" t="s">
        <v>33</v>
      </c>
      <c r="H17" s="5">
        <v>6</v>
      </c>
      <c r="I17" s="11">
        <v>3</v>
      </c>
      <c r="J17" s="11">
        <f t="shared" si="6"/>
        <v>18</v>
      </c>
      <c r="K17" s="9">
        <v>7.5</v>
      </c>
      <c r="L17" s="9">
        <f t="shared" si="7"/>
        <v>45</v>
      </c>
      <c r="N17" s="14">
        <f t="shared" si="8"/>
        <v>4.5</v>
      </c>
      <c r="O17" s="14">
        <f t="shared" si="8"/>
        <v>27</v>
      </c>
      <c r="Q17" s="20">
        <f t="shared" si="1"/>
        <v>27</v>
      </c>
    </row>
    <row r="18" spans="1:17" x14ac:dyDescent="0.25">
      <c r="A18" s="42"/>
      <c r="B18" s="16" t="s">
        <v>19</v>
      </c>
      <c r="C18" s="5" t="str">
        <f>VLOOKUP(B18,العملاء!$A$2:$B$20000,2,0)</f>
        <v>روماني جرجس</v>
      </c>
      <c r="D18" s="4" t="s">
        <v>51</v>
      </c>
      <c r="E18" s="8" t="s">
        <v>34</v>
      </c>
      <c r="F18" s="13" t="s">
        <v>54</v>
      </c>
      <c r="G18" s="8" t="s">
        <v>33</v>
      </c>
      <c r="H18" s="5">
        <v>12</v>
      </c>
      <c r="I18" s="11">
        <v>2</v>
      </c>
      <c r="J18" s="11">
        <f t="shared" si="6"/>
        <v>24</v>
      </c>
      <c r="K18" s="9">
        <v>5</v>
      </c>
      <c r="L18" s="9">
        <f t="shared" si="7"/>
        <v>60</v>
      </c>
      <c r="N18" s="14">
        <f t="shared" si="8"/>
        <v>3</v>
      </c>
      <c r="O18" s="14">
        <f t="shared" si="8"/>
        <v>36</v>
      </c>
      <c r="Q18" s="20">
        <f t="shared" si="1"/>
        <v>36</v>
      </c>
    </row>
    <row r="19" spans="1:17" x14ac:dyDescent="0.25">
      <c r="A19" s="4" t="s">
        <v>64</v>
      </c>
      <c r="B19" s="16" t="s">
        <v>56</v>
      </c>
      <c r="C19" s="5" t="s">
        <v>63</v>
      </c>
      <c r="D19" s="4" t="s">
        <v>65</v>
      </c>
      <c r="E19" s="13" t="s">
        <v>59</v>
      </c>
      <c r="F19" s="13" t="s">
        <v>12</v>
      </c>
      <c r="G19" s="1" t="s">
        <v>6</v>
      </c>
      <c r="H19" s="5">
        <v>2</v>
      </c>
      <c r="I19" s="11">
        <v>29</v>
      </c>
      <c r="J19" s="11">
        <f t="shared" si="6"/>
        <v>58</v>
      </c>
      <c r="K19" s="9">
        <v>42</v>
      </c>
      <c r="L19" s="9">
        <f t="shared" si="7"/>
        <v>84</v>
      </c>
      <c r="M19" s="9">
        <v>10</v>
      </c>
      <c r="N19" s="14">
        <f>K19+(M19/H19)-I19</f>
        <v>18</v>
      </c>
      <c r="O19" s="14">
        <f t="shared" si="8"/>
        <v>26</v>
      </c>
      <c r="Q19" s="20">
        <f t="shared" si="1"/>
        <v>26</v>
      </c>
    </row>
  </sheetData>
  <autoFilter ref="A2:O18"/>
  <mergeCells count="1">
    <mergeCell ref="A3:A18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دليل</vt:lpstr>
      <vt:lpstr>السجل</vt:lpstr>
      <vt:lpstr>العملاء</vt:lpstr>
      <vt:lpstr>تفاصيل المبيعات</vt:lpstr>
      <vt:lpstr>اشرف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rayadpc</cp:lastModifiedBy>
  <dcterms:created xsi:type="dcterms:W3CDTF">2020-02-08T11:01:21Z</dcterms:created>
  <dcterms:modified xsi:type="dcterms:W3CDTF">2020-04-11T18:37:53Z</dcterms:modified>
</cp:coreProperties>
</file>