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02-Work\03-GraphicsWork\01 CNC Working\07 Documents\"/>
    </mc:Choice>
  </mc:AlternateContent>
  <bookViews>
    <workbookView xWindow="0" yWindow="0" windowWidth="20490" windowHeight="7905"/>
  </bookViews>
  <sheets>
    <sheet name="توزيع أوامر الشغل" sheetId="2" r:id="rId1"/>
    <sheet name="Sheet2" sheetId="4" r:id="rId2"/>
  </sheets>
  <definedNames>
    <definedName name="_xlnm._FilterDatabase" localSheetId="0" hidden="1">'توزيع أوامر الشغل'!$B$1:$R$2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4" l="1"/>
  <c r="E4" i="4"/>
  <c r="E3" i="4"/>
  <c r="E2" i="4"/>
  <c r="P3" i="2" l="1"/>
  <c r="N18" i="2" l="1"/>
  <c r="N19" i="2"/>
  <c r="N22" i="2"/>
  <c r="J29" i="2"/>
  <c r="K29" i="2" s="1"/>
  <c r="H29" i="2"/>
  <c r="J28" i="2"/>
  <c r="K28" i="2" s="1"/>
  <c r="H28" i="2"/>
  <c r="J27" i="2"/>
  <c r="K27" i="2" s="1"/>
  <c r="H27" i="2"/>
  <c r="J26" i="2"/>
  <c r="K26" i="2" s="1"/>
  <c r="O26" i="2" s="1"/>
  <c r="H26" i="2"/>
  <c r="J25" i="2"/>
  <c r="K25" i="2" s="1"/>
  <c r="O25" i="2" s="1"/>
  <c r="H25" i="2"/>
  <c r="J24" i="2"/>
  <c r="K24" i="2" s="1"/>
  <c r="H24" i="2"/>
  <c r="J23" i="2"/>
  <c r="K23" i="2" s="1"/>
  <c r="H23" i="2"/>
  <c r="J22" i="2"/>
  <c r="K22" i="2" s="1"/>
  <c r="H22" i="2"/>
  <c r="J21" i="2"/>
  <c r="K21" i="2" s="1"/>
  <c r="O21" i="2" s="1"/>
  <c r="H21" i="2"/>
  <c r="J20" i="2"/>
  <c r="K20" i="2" s="1"/>
  <c r="H20" i="2"/>
  <c r="J19" i="2"/>
  <c r="K19" i="2" s="1"/>
  <c r="H19" i="2"/>
  <c r="J18" i="2"/>
  <c r="K18" i="2" s="1"/>
  <c r="H18" i="2"/>
  <c r="D17" i="2"/>
  <c r="H17" i="2" s="1"/>
  <c r="J17" i="2"/>
  <c r="J16" i="2"/>
  <c r="K16" i="2" s="1"/>
  <c r="H16" i="2"/>
  <c r="J15" i="2"/>
  <c r="K15" i="2" s="1"/>
  <c r="H15" i="2"/>
  <c r="J14" i="2"/>
  <c r="K14" i="2" s="1"/>
  <c r="H14" i="2"/>
  <c r="J13" i="2"/>
  <c r="K13" i="2" s="1"/>
  <c r="H13" i="2"/>
  <c r="J12" i="2"/>
  <c r="K12" i="2" s="1"/>
  <c r="H12" i="2"/>
  <c r="J11" i="2"/>
  <c r="K11" i="2" s="1"/>
  <c r="H11" i="2"/>
  <c r="J10" i="2"/>
  <c r="K10" i="2" s="1"/>
  <c r="H10" i="2"/>
  <c r="J9" i="2"/>
  <c r="K9" i="2" s="1"/>
  <c r="H9" i="2"/>
  <c r="J8" i="2"/>
  <c r="D8" i="2"/>
  <c r="H8" i="2" s="1"/>
  <c r="D3" i="2"/>
  <c r="O29" i="2" l="1"/>
  <c r="M29" i="2"/>
  <c r="K8" i="2"/>
  <c r="M8" i="2" s="1"/>
  <c r="M28" i="2"/>
  <c r="O28" i="2"/>
  <c r="O27" i="2"/>
  <c r="M27" i="2"/>
  <c r="M26" i="2"/>
  <c r="M23" i="2"/>
  <c r="O23" i="2"/>
  <c r="O22" i="2"/>
  <c r="M22" i="2"/>
  <c r="O24" i="2"/>
  <c r="M24" i="2"/>
  <c r="M19" i="2"/>
  <c r="O19" i="2"/>
  <c r="O18" i="2"/>
  <c r="M18" i="2"/>
  <c r="O20" i="2"/>
  <c r="M20" i="2"/>
  <c r="M21" i="2"/>
  <c r="M25" i="2"/>
  <c r="K17" i="2"/>
  <c r="O17" i="2" s="1"/>
  <c r="O16" i="2"/>
  <c r="M16" i="2"/>
  <c r="O15" i="2"/>
  <c r="M15" i="2"/>
  <c r="O14" i="2"/>
  <c r="M14" i="2"/>
  <c r="O13" i="2"/>
  <c r="M13" i="2"/>
  <c r="O12" i="2"/>
  <c r="M12" i="2"/>
  <c r="M11" i="2"/>
  <c r="O11" i="2"/>
  <c r="O10" i="2"/>
  <c r="M10" i="2"/>
  <c r="O9" i="2"/>
  <c r="M9" i="2"/>
  <c r="O8" i="2"/>
  <c r="M17" i="2" l="1"/>
  <c r="J7" i="2" l="1"/>
  <c r="K7" i="2" s="1"/>
  <c r="H7" i="2"/>
  <c r="J6" i="2"/>
  <c r="K6" i="2" s="1"/>
  <c r="H6" i="2"/>
  <c r="J5" i="2"/>
  <c r="K5" i="2" s="1"/>
  <c r="H5" i="2"/>
  <c r="J4" i="2"/>
  <c r="K4" i="2" s="1"/>
  <c r="H4" i="2"/>
  <c r="O7" i="2" l="1"/>
  <c r="M7" i="2"/>
  <c r="O6" i="2"/>
  <c r="M6" i="2"/>
  <c r="O5" i="2"/>
  <c r="M5" i="2"/>
  <c r="O4" i="2"/>
  <c r="M4" i="2"/>
  <c r="H3" i="2"/>
  <c r="J3" i="2"/>
  <c r="K3" i="2" s="1"/>
  <c r="O3" i="2" l="1"/>
  <c r="M3" i="2"/>
  <c r="P2" i="2"/>
  <c r="R2" i="2" s="1"/>
  <c r="J2" i="2"/>
  <c r="K2" i="2" s="1"/>
  <c r="M2" i="2" s="1"/>
  <c r="H2" i="2"/>
</calcChain>
</file>

<file path=xl/sharedStrings.xml><?xml version="1.0" encoding="utf-8"?>
<sst xmlns="http://schemas.openxmlformats.org/spreadsheetml/2006/main" count="104" uniqueCount="65">
  <si>
    <t>#</t>
  </si>
  <si>
    <t>K0212</t>
  </si>
  <si>
    <t>A</t>
  </si>
  <si>
    <t>المطلوب للقطعة</t>
  </si>
  <si>
    <t>كود المنتج</t>
  </si>
  <si>
    <t>كود القطعة</t>
  </si>
  <si>
    <t>الكمية الإجمالية</t>
  </si>
  <si>
    <t>عدد الألواح</t>
  </si>
  <si>
    <t>B</t>
  </si>
  <si>
    <t>C</t>
  </si>
  <si>
    <t>D</t>
  </si>
  <si>
    <t>E</t>
  </si>
  <si>
    <t>F</t>
  </si>
  <si>
    <t>G</t>
  </si>
  <si>
    <t>H</t>
  </si>
  <si>
    <t>I</t>
  </si>
  <si>
    <t>J</t>
  </si>
  <si>
    <t>السليم</t>
  </si>
  <si>
    <t>التالف</t>
  </si>
  <si>
    <t>الوقت المتوقع (بالدقائق)</t>
  </si>
  <si>
    <t>K0230</t>
  </si>
  <si>
    <t>All</t>
  </si>
  <si>
    <t>عدد الألواح المستخدمة</t>
  </si>
  <si>
    <t>إجمالي الوقت</t>
  </si>
  <si>
    <t>الكمية المطلوبة للتشغيل (بالقطعة)</t>
  </si>
  <si>
    <t>200226001</t>
  </si>
  <si>
    <t>K0214</t>
  </si>
  <si>
    <t>A B</t>
  </si>
  <si>
    <t>F G</t>
  </si>
  <si>
    <t>K0212_A001</t>
  </si>
  <si>
    <t>K0212_B002</t>
  </si>
  <si>
    <t>K0212_C003</t>
  </si>
  <si>
    <t>K0212_D004</t>
  </si>
  <si>
    <t>K0212_E005</t>
  </si>
  <si>
    <t>K0212_F006</t>
  </si>
  <si>
    <t>K0212_G007</t>
  </si>
  <si>
    <t>K0212_H008</t>
  </si>
  <si>
    <t>K0212_I009</t>
  </si>
  <si>
    <t>K0212_J010</t>
  </si>
  <si>
    <t>K0214_AB001</t>
  </si>
  <si>
    <t>K0214_C002</t>
  </si>
  <si>
    <t>K0214_D003</t>
  </si>
  <si>
    <t>K0214_E003</t>
  </si>
  <si>
    <t>K0214_FG004</t>
  </si>
  <si>
    <t>K0209</t>
  </si>
  <si>
    <t>L</t>
  </si>
  <si>
    <t>M</t>
  </si>
  <si>
    <t>N</t>
  </si>
  <si>
    <t>I J K</t>
  </si>
  <si>
    <t>العدد فى الشيت</t>
  </si>
  <si>
    <t>صافي إنتاج الشيتات للقطعة الواحدة</t>
  </si>
  <si>
    <t>عدد الشيتات الخلصانه</t>
  </si>
  <si>
    <t>عدد الشيتات المطلوبة</t>
  </si>
  <si>
    <t>الوقت الفعلي للشيت</t>
  </si>
  <si>
    <t>إجمالي الوقت المتوقع (بالدقائق)</t>
  </si>
  <si>
    <t>الكمية المطلوبة</t>
  </si>
  <si>
    <t>الكمية المنفذه</t>
  </si>
  <si>
    <t>صافي الكمية</t>
  </si>
  <si>
    <t>إسم المنتج</t>
  </si>
  <si>
    <t>سداسي صغير</t>
  </si>
  <si>
    <t>رباعي ارابيسك</t>
  </si>
  <si>
    <t>قدسي رباعي ارابيسك</t>
  </si>
  <si>
    <t>K0219</t>
  </si>
  <si>
    <t>قدسي خماسي</t>
  </si>
  <si>
    <t>الشيتات المستخدمة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</si>
</sst>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4" fontId="1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4" fontId="2" fillId="0" borderId="0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49" fontId="1" fillId="3" borderId="0" xfId="0" applyNumberFormat="1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4" fontId="1" fillId="3" borderId="0" xfId="0" applyNumberFormat="1" applyFont="1" applyFill="1" applyBorder="1" applyAlignment="1">
      <alignment horizontal="center" vertical="center" wrapText="1"/>
    </xf>
    <xf numFmtId="2" fontId="1" fillId="3" borderId="0" xfId="0" applyNumberFormat="1" applyFont="1" applyFill="1" applyBorder="1" applyAlignment="1">
      <alignment horizontal="center" vertical="center" wrapText="1"/>
    </xf>
    <xf numFmtId="49" fontId="1" fillId="4" borderId="0" xfId="0" applyNumberFormat="1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4" fontId="1" fillId="4" borderId="0" xfId="0" applyNumberFormat="1" applyFont="1" applyFill="1" applyBorder="1" applyAlignment="1">
      <alignment horizontal="center" vertical="center" wrapText="1"/>
    </xf>
    <xf numFmtId="2" fontId="1" fillId="4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rightToLeft="1" tabSelected="1" zoomScaleNormal="100" workbookViewId="0">
      <pane ySplit="1" topLeftCell="A2" activePane="bottomLeft" state="frozen"/>
      <selection pane="bottomLeft" activeCell="H8" sqref="H8"/>
    </sheetView>
  </sheetViews>
  <sheetFormatPr defaultRowHeight="15.75" x14ac:dyDescent="0.25"/>
  <cols>
    <col min="1" max="1" width="14.28515625" style="10" customWidth="1"/>
    <col min="2" max="2" width="9.140625" style="11"/>
    <col min="3" max="3" width="7.140625" style="11" customWidth="1"/>
    <col min="4" max="4" width="10.7109375" style="11" bestFit="1" customWidth="1"/>
    <col min="5" max="6" width="10.7109375" style="11" customWidth="1"/>
    <col min="7" max="7" width="11.28515625" style="11" customWidth="1"/>
    <col min="8" max="8" width="12.42578125" style="11" customWidth="1"/>
    <col min="9" max="9" width="13.5703125" style="11" customWidth="1"/>
    <col min="10" max="10" width="9.140625" style="12"/>
    <col min="11" max="11" width="10.42578125" style="13" customWidth="1"/>
    <col min="12" max="12" width="10.28515625" style="13" customWidth="1"/>
    <col min="13" max="13" width="8" style="13" customWidth="1"/>
    <col min="14" max="14" width="9.140625" style="11" customWidth="1"/>
    <col min="15" max="15" width="9.42578125" style="14" customWidth="1"/>
    <col min="16" max="16" width="9.140625" style="11"/>
    <col min="17" max="17" width="10" style="11" customWidth="1"/>
    <col min="18" max="16384" width="9.140625" style="11"/>
  </cols>
  <sheetData>
    <row r="1" spans="1:18" s="7" customFormat="1" ht="62.25" customHeight="1" x14ac:dyDescent="0.25">
      <c r="A1" s="6" t="s">
        <v>0</v>
      </c>
      <c r="B1" s="7" t="s">
        <v>4</v>
      </c>
      <c r="C1" s="7" t="s">
        <v>5</v>
      </c>
      <c r="D1" s="7" t="s">
        <v>49</v>
      </c>
      <c r="E1" s="7" t="s">
        <v>17</v>
      </c>
      <c r="F1" s="7" t="s">
        <v>18</v>
      </c>
      <c r="G1" s="7" t="s">
        <v>3</v>
      </c>
      <c r="H1" s="7" t="s">
        <v>50</v>
      </c>
      <c r="I1" s="7" t="s">
        <v>24</v>
      </c>
      <c r="J1" s="7" t="s">
        <v>6</v>
      </c>
      <c r="K1" s="8" t="s">
        <v>52</v>
      </c>
      <c r="L1" s="8" t="s">
        <v>51</v>
      </c>
      <c r="M1" s="8" t="s">
        <v>7</v>
      </c>
      <c r="N1" s="7" t="s">
        <v>19</v>
      </c>
      <c r="O1" s="9" t="s">
        <v>54</v>
      </c>
      <c r="P1" s="7" t="s">
        <v>53</v>
      </c>
      <c r="Q1" s="7" t="s">
        <v>22</v>
      </c>
      <c r="R1" s="7" t="s">
        <v>23</v>
      </c>
    </row>
    <row r="2" spans="1:18" x14ac:dyDescent="0.25">
      <c r="A2" s="10" t="s">
        <v>25</v>
      </c>
      <c r="B2" s="11" t="s">
        <v>20</v>
      </c>
      <c r="C2" s="11" t="s">
        <v>21</v>
      </c>
      <c r="D2" s="11">
        <v>12</v>
      </c>
      <c r="G2" s="11">
        <v>0</v>
      </c>
      <c r="H2" s="11" t="e">
        <f t="shared" ref="H2:H29" si="0">D2/G2</f>
        <v>#DIV/0!</v>
      </c>
      <c r="I2" s="11">
        <v>500</v>
      </c>
      <c r="J2" s="12">
        <f t="shared" ref="J2:J29" si="1">I2*G2</f>
        <v>0</v>
      </c>
      <c r="K2" s="13">
        <f t="shared" ref="K2:K29" si="2">J2/D2</f>
        <v>0</v>
      </c>
      <c r="M2" s="13">
        <f t="shared" ref="M2:M29" si="3">K2/3</f>
        <v>0</v>
      </c>
      <c r="N2" s="11">
        <v>43</v>
      </c>
      <c r="P2" s="11">
        <f>29+21</f>
        <v>50</v>
      </c>
      <c r="Q2" s="11">
        <v>3</v>
      </c>
      <c r="R2" s="11">
        <f>Q2*P2</f>
        <v>150</v>
      </c>
    </row>
    <row r="3" spans="1:18" s="17" customFormat="1" x14ac:dyDescent="0.25">
      <c r="A3" s="16" t="s">
        <v>39</v>
      </c>
      <c r="B3" s="17" t="s">
        <v>26</v>
      </c>
      <c r="C3" s="17" t="s">
        <v>27</v>
      </c>
      <c r="D3" s="17">
        <f>(5*5*6)+(4*6)</f>
        <v>174</v>
      </c>
      <c r="G3" s="17">
        <v>6</v>
      </c>
      <c r="H3" s="17">
        <f t="shared" si="0"/>
        <v>29</v>
      </c>
      <c r="I3" s="17">
        <v>1500</v>
      </c>
      <c r="J3" s="18">
        <f t="shared" si="1"/>
        <v>9000</v>
      </c>
      <c r="K3" s="19">
        <f t="shared" si="2"/>
        <v>51.724137931034484</v>
      </c>
      <c r="L3" s="19"/>
      <c r="M3" s="19">
        <f t="shared" si="3"/>
        <v>17.241379310344829</v>
      </c>
      <c r="N3" s="17">
        <v>80</v>
      </c>
      <c r="O3" s="20">
        <f t="shared" ref="O3" si="4">N3*K3</f>
        <v>4137.9310344827591</v>
      </c>
      <c r="P3" s="17">
        <f>43+22</f>
        <v>65</v>
      </c>
      <c r="Q3" s="17">
        <v>1</v>
      </c>
    </row>
    <row r="4" spans="1:18" s="17" customFormat="1" x14ac:dyDescent="0.25">
      <c r="A4" s="16" t="s">
        <v>40</v>
      </c>
      <c r="B4" s="17" t="s">
        <v>26</v>
      </c>
      <c r="C4" s="17" t="s">
        <v>9</v>
      </c>
      <c r="D4" s="17">
        <v>96</v>
      </c>
      <c r="G4" s="17">
        <v>1</v>
      </c>
      <c r="H4" s="17">
        <f t="shared" si="0"/>
        <v>96</v>
      </c>
      <c r="I4" s="17">
        <v>1500</v>
      </c>
      <c r="J4" s="18">
        <f t="shared" si="1"/>
        <v>1500</v>
      </c>
      <c r="K4" s="19">
        <f t="shared" si="2"/>
        <v>15.625</v>
      </c>
      <c r="L4" s="19"/>
      <c r="M4" s="19">
        <f t="shared" si="3"/>
        <v>5.208333333333333</v>
      </c>
      <c r="N4" s="17">
        <v>39</v>
      </c>
      <c r="O4" s="20">
        <f t="shared" ref="O4" si="5">N4*K4</f>
        <v>609.375</v>
      </c>
    </row>
    <row r="5" spans="1:18" s="17" customFormat="1" x14ac:dyDescent="0.25">
      <c r="A5" s="16" t="s">
        <v>41</v>
      </c>
      <c r="B5" s="17" t="s">
        <v>26</v>
      </c>
      <c r="C5" s="17" t="s">
        <v>10</v>
      </c>
      <c r="D5" s="17">
        <v>117</v>
      </c>
      <c r="G5" s="17">
        <v>1</v>
      </c>
      <c r="H5" s="17">
        <f t="shared" si="0"/>
        <v>117</v>
      </c>
      <c r="I5" s="17">
        <v>1500</v>
      </c>
      <c r="J5" s="18">
        <f t="shared" si="1"/>
        <v>1500</v>
      </c>
      <c r="K5" s="19">
        <f t="shared" si="2"/>
        <v>12.820512820512821</v>
      </c>
      <c r="L5" s="19"/>
      <c r="M5" s="19">
        <f t="shared" si="3"/>
        <v>4.2735042735042734</v>
      </c>
      <c r="N5" s="17">
        <v>37</v>
      </c>
      <c r="O5" s="20">
        <f t="shared" ref="O5:O7" si="6">N5*K5</f>
        <v>474.35897435897436</v>
      </c>
    </row>
    <row r="6" spans="1:18" s="17" customFormat="1" x14ac:dyDescent="0.25">
      <c r="A6" s="16" t="s">
        <v>42</v>
      </c>
      <c r="B6" s="17" t="s">
        <v>26</v>
      </c>
      <c r="C6" s="17" t="s">
        <v>11</v>
      </c>
      <c r="D6" s="17">
        <v>176</v>
      </c>
      <c r="G6" s="17">
        <v>1</v>
      </c>
      <c r="H6" s="17">
        <f t="shared" si="0"/>
        <v>176</v>
      </c>
      <c r="I6" s="17">
        <v>1500</v>
      </c>
      <c r="J6" s="18">
        <f t="shared" si="1"/>
        <v>1500</v>
      </c>
      <c r="K6" s="19">
        <f t="shared" si="2"/>
        <v>8.5227272727272734</v>
      </c>
      <c r="L6" s="19"/>
      <c r="M6" s="19">
        <f t="shared" si="3"/>
        <v>2.8409090909090913</v>
      </c>
      <c r="N6" s="17">
        <v>60</v>
      </c>
      <c r="O6" s="20">
        <f t="shared" si="6"/>
        <v>511.36363636363637</v>
      </c>
    </row>
    <row r="7" spans="1:18" s="17" customFormat="1" x14ac:dyDescent="0.25">
      <c r="A7" s="16" t="s">
        <v>43</v>
      </c>
      <c r="B7" s="17" t="s">
        <v>26</v>
      </c>
      <c r="C7" s="17" t="s">
        <v>28</v>
      </c>
      <c r="D7" s="17">
        <v>128</v>
      </c>
      <c r="G7" s="17">
        <v>1</v>
      </c>
      <c r="H7" s="17">
        <f t="shared" si="0"/>
        <v>128</v>
      </c>
      <c r="I7" s="17">
        <v>1500</v>
      </c>
      <c r="J7" s="18">
        <f t="shared" si="1"/>
        <v>1500</v>
      </c>
      <c r="K7" s="19">
        <f t="shared" si="2"/>
        <v>11.71875</v>
      </c>
      <c r="L7" s="19"/>
      <c r="M7" s="19">
        <f t="shared" si="3"/>
        <v>3.90625</v>
      </c>
      <c r="N7" s="17">
        <v>45</v>
      </c>
      <c r="O7" s="20">
        <f t="shared" si="6"/>
        <v>527.34375</v>
      </c>
    </row>
    <row r="8" spans="1:18" s="2" customFormat="1" x14ac:dyDescent="0.25">
      <c r="A8" s="15" t="s">
        <v>29</v>
      </c>
      <c r="B8" s="2" t="s">
        <v>1</v>
      </c>
      <c r="C8" s="2" t="s">
        <v>2</v>
      </c>
      <c r="D8" s="2">
        <f>156+8</f>
        <v>164</v>
      </c>
      <c r="G8" s="2">
        <v>4</v>
      </c>
      <c r="H8" s="2">
        <f t="shared" si="0"/>
        <v>41</v>
      </c>
      <c r="I8" s="2">
        <v>1500</v>
      </c>
      <c r="J8" s="3">
        <f t="shared" si="1"/>
        <v>6000</v>
      </c>
      <c r="K8" s="4">
        <f t="shared" si="2"/>
        <v>36.585365853658537</v>
      </c>
      <c r="L8" s="4"/>
      <c r="M8" s="4">
        <f t="shared" si="3"/>
        <v>12.195121951219512</v>
      </c>
      <c r="N8" s="2">
        <v>70</v>
      </c>
      <c r="O8" s="5">
        <f t="shared" ref="O8" si="7">N8*K8</f>
        <v>2560.9756097560976</v>
      </c>
    </row>
    <row r="9" spans="1:18" s="2" customFormat="1" x14ac:dyDescent="0.25">
      <c r="A9" s="15" t="s">
        <v>30</v>
      </c>
      <c r="B9" s="2" t="s">
        <v>1</v>
      </c>
      <c r="C9" s="2" t="s">
        <v>8</v>
      </c>
      <c r="D9" s="2">
        <v>180</v>
      </c>
      <c r="G9" s="2">
        <v>4</v>
      </c>
      <c r="H9" s="2">
        <f t="shared" si="0"/>
        <v>45</v>
      </c>
      <c r="I9" s="2">
        <v>1500</v>
      </c>
      <c r="J9" s="3">
        <f t="shared" si="1"/>
        <v>6000</v>
      </c>
      <c r="K9" s="4">
        <f t="shared" si="2"/>
        <v>33.333333333333336</v>
      </c>
      <c r="L9" s="4"/>
      <c r="M9" s="4">
        <f t="shared" si="3"/>
        <v>11.111111111111112</v>
      </c>
      <c r="N9" s="2">
        <v>41</v>
      </c>
      <c r="O9" s="5">
        <f t="shared" ref="O9:O17" si="8">N9*K9</f>
        <v>1366.6666666666667</v>
      </c>
    </row>
    <row r="10" spans="1:18" s="2" customFormat="1" x14ac:dyDescent="0.25">
      <c r="A10" s="15" t="s">
        <v>31</v>
      </c>
      <c r="B10" s="2" t="s">
        <v>1</v>
      </c>
      <c r="C10" s="2" t="s">
        <v>9</v>
      </c>
      <c r="D10" s="2">
        <v>77</v>
      </c>
      <c r="G10" s="2">
        <v>1</v>
      </c>
      <c r="H10" s="2">
        <f t="shared" si="0"/>
        <v>77</v>
      </c>
      <c r="I10" s="2">
        <v>1500</v>
      </c>
      <c r="J10" s="3">
        <f t="shared" si="1"/>
        <v>1500</v>
      </c>
      <c r="K10" s="4">
        <f t="shared" si="2"/>
        <v>19.480519480519479</v>
      </c>
      <c r="L10" s="4"/>
      <c r="M10" s="4">
        <f t="shared" si="3"/>
        <v>6.4935064935064934</v>
      </c>
      <c r="N10" s="2">
        <v>36</v>
      </c>
      <c r="O10" s="5">
        <f t="shared" si="8"/>
        <v>701.2987012987013</v>
      </c>
    </row>
    <row r="11" spans="1:18" s="2" customFormat="1" x14ac:dyDescent="0.25">
      <c r="A11" s="15" t="s">
        <v>32</v>
      </c>
      <c r="B11" s="2" t="s">
        <v>1</v>
      </c>
      <c r="C11" s="2" t="s">
        <v>10</v>
      </c>
      <c r="D11" s="2">
        <v>75</v>
      </c>
      <c r="G11" s="2">
        <v>4</v>
      </c>
      <c r="H11" s="2">
        <f t="shared" si="0"/>
        <v>18.75</v>
      </c>
      <c r="I11" s="2">
        <v>1500</v>
      </c>
      <c r="J11" s="3">
        <f t="shared" si="1"/>
        <v>6000</v>
      </c>
      <c r="K11" s="4">
        <f t="shared" si="2"/>
        <v>80</v>
      </c>
      <c r="L11" s="4"/>
      <c r="M11" s="4">
        <f t="shared" si="3"/>
        <v>26.666666666666668</v>
      </c>
      <c r="N11" s="2">
        <v>45</v>
      </c>
      <c r="O11" s="5">
        <f t="shared" si="8"/>
        <v>3600</v>
      </c>
    </row>
    <row r="12" spans="1:18" s="2" customFormat="1" x14ac:dyDescent="0.25">
      <c r="A12" s="15" t="s">
        <v>33</v>
      </c>
      <c r="B12" s="2" t="s">
        <v>1</v>
      </c>
      <c r="C12" s="2" t="s">
        <v>11</v>
      </c>
      <c r="D12" s="2">
        <v>480</v>
      </c>
      <c r="G12" s="2">
        <v>4</v>
      </c>
      <c r="H12" s="2">
        <f t="shared" si="0"/>
        <v>120</v>
      </c>
      <c r="I12" s="2">
        <v>1500</v>
      </c>
      <c r="J12" s="3">
        <f t="shared" si="1"/>
        <v>6000</v>
      </c>
      <c r="K12" s="4">
        <f t="shared" si="2"/>
        <v>12.5</v>
      </c>
      <c r="L12" s="4"/>
      <c r="M12" s="4">
        <f t="shared" si="3"/>
        <v>4.166666666666667</v>
      </c>
      <c r="N12" s="2">
        <v>35</v>
      </c>
      <c r="O12" s="5">
        <f t="shared" si="8"/>
        <v>437.5</v>
      </c>
    </row>
    <row r="13" spans="1:18" s="2" customFormat="1" x14ac:dyDescent="0.25">
      <c r="A13" s="15" t="s">
        <v>34</v>
      </c>
      <c r="B13" s="2" t="s">
        <v>1</v>
      </c>
      <c r="C13" s="2" t="s">
        <v>12</v>
      </c>
      <c r="D13" s="2">
        <v>117</v>
      </c>
      <c r="G13" s="2">
        <v>1</v>
      </c>
      <c r="H13" s="2">
        <f t="shared" si="0"/>
        <v>117</v>
      </c>
      <c r="I13" s="2">
        <v>1500</v>
      </c>
      <c r="J13" s="3">
        <f t="shared" si="1"/>
        <v>1500</v>
      </c>
      <c r="K13" s="4">
        <f t="shared" si="2"/>
        <v>12.820512820512821</v>
      </c>
      <c r="L13" s="4"/>
      <c r="M13" s="4">
        <f t="shared" si="3"/>
        <v>4.2735042735042734</v>
      </c>
      <c r="N13" s="2">
        <v>35</v>
      </c>
      <c r="O13" s="5">
        <f t="shared" si="8"/>
        <v>448.71794871794873</v>
      </c>
    </row>
    <row r="14" spans="1:18" s="2" customFormat="1" x14ac:dyDescent="0.25">
      <c r="A14" s="15" t="s">
        <v>35</v>
      </c>
      <c r="B14" s="2" t="s">
        <v>1</v>
      </c>
      <c r="C14" s="2" t="s">
        <v>13</v>
      </c>
      <c r="D14" s="2">
        <v>187</v>
      </c>
      <c r="G14" s="2">
        <v>1</v>
      </c>
      <c r="H14" s="2">
        <f t="shared" si="0"/>
        <v>187</v>
      </c>
      <c r="I14" s="2">
        <v>1500</v>
      </c>
      <c r="J14" s="3">
        <f t="shared" si="1"/>
        <v>1500</v>
      </c>
      <c r="K14" s="4">
        <f t="shared" si="2"/>
        <v>8.0213903743315509</v>
      </c>
      <c r="L14" s="4"/>
      <c r="M14" s="4">
        <f t="shared" si="3"/>
        <v>2.6737967914438503</v>
      </c>
      <c r="N14" s="2">
        <v>45</v>
      </c>
      <c r="O14" s="5">
        <f t="shared" si="8"/>
        <v>360.96256684491976</v>
      </c>
    </row>
    <row r="15" spans="1:18" s="2" customFormat="1" x14ac:dyDescent="0.25">
      <c r="A15" s="15" t="s">
        <v>36</v>
      </c>
      <c r="B15" s="2" t="s">
        <v>1</v>
      </c>
      <c r="C15" s="2" t="s">
        <v>14</v>
      </c>
      <c r="D15" s="2">
        <v>195</v>
      </c>
      <c r="G15" s="2">
        <v>1</v>
      </c>
      <c r="H15" s="2">
        <f t="shared" si="0"/>
        <v>195</v>
      </c>
      <c r="I15" s="2">
        <v>1500</v>
      </c>
      <c r="J15" s="3">
        <f t="shared" si="1"/>
        <v>1500</v>
      </c>
      <c r="K15" s="4">
        <f t="shared" si="2"/>
        <v>7.6923076923076925</v>
      </c>
      <c r="L15" s="4"/>
      <c r="M15" s="4">
        <f t="shared" si="3"/>
        <v>2.5641025641025643</v>
      </c>
      <c r="N15" s="2">
        <v>30</v>
      </c>
      <c r="O15" s="5">
        <f t="shared" si="8"/>
        <v>230.76923076923077</v>
      </c>
    </row>
    <row r="16" spans="1:18" s="2" customFormat="1" x14ac:dyDescent="0.25">
      <c r="A16" s="15" t="s">
        <v>37</v>
      </c>
      <c r="B16" s="2" t="s">
        <v>1</v>
      </c>
      <c r="C16" s="2" t="s">
        <v>15</v>
      </c>
      <c r="D16" s="2">
        <v>117</v>
      </c>
      <c r="G16" s="2">
        <v>1</v>
      </c>
      <c r="H16" s="2">
        <f t="shared" si="0"/>
        <v>117</v>
      </c>
      <c r="I16" s="2">
        <v>1500</v>
      </c>
      <c r="J16" s="3">
        <f t="shared" si="1"/>
        <v>1500</v>
      </c>
      <c r="K16" s="4">
        <f t="shared" si="2"/>
        <v>12.820512820512821</v>
      </c>
      <c r="L16" s="4"/>
      <c r="M16" s="4">
        <f t="shared" si="3"/>
        <v>4.2735042735042734</v>
      </c>
      <c r="N16" s="2">
        <v>30</v>
      </c>
      <c r="O16" s="5">
        <f t="shared" si="8"/>
        <v>384.61538461538464</v>
      </c>
    </row>
    <row r="17" spans="1:15" s="2" customFormat="1" x14ac:dyDescent="0.25">
      <c r="A17" s="15" t="s">
        <v>38</v>
      </c>
      <c r="B17" s="2" t="s">
        <v>1</v>
      </c>
      <c r="C17" s="2" t="s">
        <v>16</v>
      </c>
      <c r="D17" s="2">
        <f>26*24</f>
        <v>624</v>
      </c>
      <c r="G17" s="2">
        <v>2</v>
      </c>
      <c r="H17" s="2">
        <f t="shared" si="0"/>
        <v>312</v>
      </c>
      <c r="I17" s="2">
        <v>1500</v>
      </c>
      <c r="J17" s="3">
        <f t="shared" si="1"/>
        <v>3000</v>
      </c>
      <c r="K17" s="4">
        <f t="shared" si="2"/>
        <v>4.8076923076923075</v>
      </c>
      <c r="L17" s="4"/>
      <c r="M17" s="4">
        <f t="shared" si="3"/>
        <v>1.6025641025641024</v>
      </c>
      <c r="N17" s="2">
        <v>60</v>
      </c>
      <c r="O17" s="5">
        <f t="shared" si="8"/>
        <v>288.46153846153845</v>
      </c>
    </row>
    <row r="18" spans="1:15" s="22" customFormat="1" x14ac:dyDescent="0.25">
      <c r="A18" s="21"/>
      <c r="B18" s="22" t="s">
        <v>44</v>
      </c>
      <c r="C18" s="22" t="s">
        <v>2</v>
      </c>
      <c r="D18" s="22">
        <v>80</v>
      </c>
      <c r="G18" s="22">
        <v>4</v>
      </c>
      <c r="H18" s="22">
        <f t="shared" si="0"/>
        <v>20</v>
      </c>
      <c r="I18" s="22">
        <v>750</v>
      </c>
      <c r="J18" s="23">
        <f t="shared" si="1"/>
        <v>3000</v>
      </c>
      <c r="K18" s="24">
        <f t="shared" si="2"/>
        <v>37.5</v>
      </c>
      <c r="L18" s="24"/>
      <c r="M18" s="24">
        <f t="shared" si="3"/>
        <v>12.5</v>
      </c>
      <c r="N18" s="22">
        <f>60+10</f>
        <v>70</v>
      </c>
      <c r="O18" s="25">
        <f t="shared" ref="O18:O29" si="9">N18*K18</f>
        <v>2625</v>
      </c>
    </row>
    <row r="19" spans="1:15" s="22" customFormat="1" x14ac:dyDescent="0.25">
      <c r="A19" s="21"/>
      <c r="B19" s="22" t="s">
        <v>44</v>
      </c>
      <c r="C19" s="22" t="s">
        <v>8</v>
      </c>
      <c r="D19" s="22">
        <v>225</v>
      </c>
      <c r="G19" s="22">
        <v>12</v>
      </c>
      <c r="H19" s="22">
        <f t="shared" si="0"/>
        <v>18.75</v>
      </c>
      <c r="I19" s="22">
        <v>750</v>
      </c>
      <c r="J19" s="23">
        <f t="shared" si="1"/>
        <v>9000</v>
      </c>
      <c r="K19" s="24">
        <f t="shared" si="2"/>
        <v>40</v>
      </c>
      <c r="L19" s="24"/>
      <c r="M19" s="24">
        <f t="shared" si="3"/>
        <v>13.333333333333334</v>
      </c>
      <c r="N19" s="22">
        <f>60+10</f>
        <v>70</v>
      </c>
      <c r="O19" s="25">
        <f t="shared" si="9"/>
        <v>2800</v>
      </c>
    </row>
    <row r="20" spans="1:15" s="22" customFormat="1" x14ac:dyDescent="0.25">
      <c r="A20" s="21"/>
      <c r="B20" s="22" t="s">
        <v>44</v>
      </c>
      <c r="C20" s="22" t="s">
        <v>9</v>
      </c>
      <c r="D20" s="22">
        <v>156</v>
      </c>
      <c r="G20" s="22">
        <v>4</v>
      </c>
      <c r="H20" s="22">
        <f t="shared" si="0"/>
        <v>39</v>
      </c>
      <c r="I20" s="22">
        <v>750</v>
      </c>
      <c r="J20" s="23">
        <f t="shared" si="1"/>
        <v>3000</v>
      </c>
      <c r="K20" s="24">
        <f t="shared" si="2"/>
        <v>19.23076923076923</v>
      </c>
      <c r="L20" s="24"/>
      <c r="M20" s="24">
        <f t="shared" si="3"/>
        <v>6.4102564102564097</v>
      </c>
      <c r="N20" s="22">
        <v>35</v>
      </c>
      <c r="O20" s="25">
        <f t="shared" si="9"/>
        <v>673.07692307692309</v>
      </c>
    </row>
    <row r="21" spans="1:15" s="22" customFormat="1" x14ac:dyDescent="0.25">
      <c r="A21" s="21"/>
      <c r="B21" s="22" t="s">
        <v>44</v>
      </c>
      <c r="C21" s="22" t="s">
        <v>10</v>
      </c>
      <c r="D21" s="22">
        <v>273</v>
      </c>
      <c r="G21" s="22">
        <v>4</v>
      </c>
      <c r="H21" s="22">
        <f t="shared" si="0"/>
        <v>68.25</v>
      </c>
      <c r="I21" s="22">
        <v>750</v>
      </c>
      <c r="J21" s="23">
        <f t="shared" si="1"/>
        <v>3000</v>
      </c>
      <c r="K21" s="24">
        <f t="shared" si="2"/>
        <v>10.989010989010989</v>
      </c>
      <c r="L21" s="24"/>
      <c r="M21" s="24">
        <f t="shared" si="3"/>
        <v>3.6630036630036629</v>
      </c>
      <c r="N21" s="22">
        <v>41</v>
      </c>
      <c r="O21" s="25">
        <f t="shared" si="9"/>
        <v>450.54945054945057</v>
      </c>
    </row>
    <row r="22" spans="1:15" s="22" customFormat="1" x14ac:dyDescent="0.25">
      <c r="A22" s="21"/>
      <c r="B22" s="22" t="s">
        <v>44</v>
      </c>
      <c r="C22" s="22" t="s">
        <v>11</v>
      </c>
      <c r="D22" s="22">
        <v>462</v>
      </c>
      <c r="G22" s="22">
        <v>4</v>
      </c>
      <c r="H22" s="22">
        <f t="shared" si="0"/>
        <v>115.5</v>
      </c>
      <c r="I22" s="22">
        <v>750</v>
      </c>
      <c r="J22" s="23">
        <f t="shared" si="1"/>
        <v>3000</v>
      </c>
      <c r="K22" s="24">
        <f t="shared" si="2"/>
        <v>6.4935064935064934</v>
      </c>
      <c r="L22" s="24"/>
      <c r="M22" s="24">
        <f t="shared" si="3"/>
        <v>2.1645021645021645</v>
      </c>
      <c r="N22" s="22">
        <f>60+40</f>
        <v>100</v>
      </c>
      <c r="O22" s="25">
        <f t="shared" si="9"/>
        <v>649.35064935064929</v>
      </c>
    </row>
    <row r="23" spans="1:15" s="22" customFormat="1" x14ac:dyDescent="0.25">
      <c r="A23" s="21"/>
      <c r="B23" s="22" t="s">
        <v>44</v>
      </c>
      <c r="C23" s="22" t="s">
        <v>12</v>
      </c>
      <c r="D23" s="22">
        <v>60</v>
      </c>
      <c r="G23" s="22">
        <v>1</v>
      </c>
      <c r="H23" s="22">
        <f t="shared" si="0"/>
        <v>60</v>
      </c>
      <c r="I23" s="22">
        <v>750</v>
      </c>
      <c r="J23" s="23">
        <f t="shared" si="1"/>
        <v>750</v>
      </c>
      <c r="K23" s="24">
        <f t="shared" si="2"/>
        <v>12.5</v>
      </c>
      <c r="L23" s="24"/>
      <c r="M23" s="24">
        <f t="shared" si="3"/>
        <v>4.166666666666667</v>
      </c>
      <c r="N23" s="22">
        <v>42</v>
      </c>
      <c r="O23" s="25">
        <f t="shared" si="9"/>
        <v>525</v>
      </c>
    </row>
    <row r="24" spans="1:15" s="22" customFormat="1" x14ac:dyDescent="0.25">
      <c r="A24" s="21"/>
      <c r="B24" s="22" t="s">
        <v>44</v>
      </c>
      <c r="C24" s="22" t="s">
        <v>13</v>
      </c>
      <c r="D24" s="22">
        <v>40</v>
      </c>
      <c r="G24" s="22">
        <v>1</v>
      </c>
      <c r="H24" s="22">
        <f t="shared" si="0"/>
        <v>40</v>
      </c>
      <c r="I24" s="22">
        <v>750</v>
      </c>
      <c r="J24" s="23">
        <f t="shared" si="1"/>
        <v>750</v>
      </c>
      <c r="K24" s="24">
        <f t="shared" si="2"/>
        <v>18.75</v>
      </c>
      <c r="L24" s="24"/>
      <c r="M24" s="24">
        <f t="shared" si="3"/>
        <v>6.25</v>
      </c>
      <c r="N24" s="22">
        <v>22</v>
      </c>
      <c r="O24" s="25">
        <f t="shared" si="9"/>
        <v>412.5</v>
      </c>
    </row>
    <row r="25" spans="1:15" s="22" customFormat="1" x14ac:dyDescent="0.25">
      <c r="A25" s="21"/>
      <c r="B25" s="22" t="s">
        <v>44</v>
      </c>
      <c r="C25" s="22" t="s">
        <v>14</v>
      </c>
      <c r="D25" s="22">
        <v>40</v>
      </c>
      <c r="G25" s="22">
        <v>1</v>
      </c>
      <c r="H25" s="22">
        <f t="shared" si="0"/>
        <v>40</v>
      </c>
      <c r="I25" s="22">
        <v>750</v>
      </c>
      <c r="J25" s="23">
        <f t="shared" si="1"/>
        <v>750</v>
      </c>
      <c r="K25" s="24">
        <f t="shared" si="2"/>
        <v>18.75</v>
      </c>
      <c r="L25" s="24"/>
      <c r="M25" s="24">
        <f t="shared" si="3"/>
        <v>6.25</v>
      </c>
      <c r="N25" s="22">
        <v>20</v>
      </c>
      <c r="O25" s="25">
        <f t="shared" si="9"/>
        <v>375</v>
      </c>
    </row>
    <row r="26" spans="1:15" s="22" customFormat="1" x14ac:dyDescent="0.25">
      <c r="A26" s="21"/>
      <c r="B26" s="22" t="s">
        <v>44</v>
      </c>
      <c r="C26" s="22" t="s">
        <v>48</v>
      </c>
      <c r="D26" s="22">
        <v>40</v>
      </c>
      <c r="G26" s="22">
        <v>1</v>
      </c>
      <c r="H26" s="22">
        <f t="shared" si="0"/>
        <v>40</v>
      </c>
      <c r="I26" s="22">
        <v>750</v>
      </c>
      <c r="J26" s="23">
        <f t="shared" si="1"/>
        <v>750</v>
      </c>
      <c r="K26" s="24">
        <f t="shared" si="2"/>
        <v>18.75</v>
      </c>
      <c r="L26" s="24"/>
      <c r="M26" s="24">
        <f t="shared" si="3"/>
        <v>6.25</v>
      </c>
      <c r="N26" s="22">
        <v>32</v>
      </c>
      <c r="O26" s="25">
        <f t="shared" si="9"/>
        <v>600</v>
      </c>
    </row>
    <row r="27" spans="1:15" s="22" customFormat="1" x14ac:dyDescent="0.25">
      <c r="A27" s="21"/>
      <c r="B27" s="22" t="s">
        <v>44</v>
      </c>
      <c r="C27" s="22" t="s">
        <v>45</v>
      </c>
      <c r="D27" s="22">
        <v>77</v>
      </c>
      <c r="G27" s="22">
        <v>1</v>
      </c>
      <c r="H27" s="22">
        <f t="shared" si="0"/>
        <v>77</v>
      </c>
      <c r="I27" s="22">
        <v>750</v>
      </c>
      <c r="J27" s="23">
        <f t="shared" si="1"/>
        <v>750</v>
      </c>
      <c r="K27" s="24">
        <f t="shared" si="2"/>
        <v>9.7402597402597397</v>
      </c>
      <c r="L27" s="24"/>
      <c r="M27" s="24">
        <f t="shared" si="3"/>
        <v>3.2467532467532467</v>
      </c>
      <c r="N27" s="22">
        <v>45</v>
      </c>
      <c r="O27" s="25">
        <f t="shared" si="9"/>
        <v>438.31168831168827</v>
      </c>
    </row>
    <row r="28" spans="1:15" s="22" customFormat="1" x14ac:dyDescent="0.25">
      <c r="A28" s="21"/>
      <c r="B28" s="22" t="s">
        <v>44</v>
      </c>
      <c r="C28" s="22" t="s">
        <v>46</v>
      </c>
      <c r="D28" s="22">
        <v>738</v>
      </c>
      <c r="G28" s="22">
        <v>1</v>
      </c>
      <c r="H28" s="22">
        <f t="shared" si="0"/>
        <v>738</v>
      </c>
      <c r="I28" s="22">
        <v>750</v>
      </c>
      <c r="J28" s="23">
        <f t="shared" si="1"/>
        <v>750</v>
      </c>
      <c r="K28" s="24">
        <f t="shared" si="2"/>
        <v>1.0162601626016261</v>
      </c>
      <c r="L28" s="24"/>
      <c r="M28" s="24">
        <f t="shared" si="3"/>
        <v>0.33875338753387535</v>
      </c>
      <c r="N28" s="22">
        <v>60</v>
      </c>
      <c r="O28" s="25">
        <f t="shared" si="9"/>
        <v>60.975609756097569</v>
      </c>
    </row>
    <row r="29" spans="1:15" s="22" customFormat="1" x14ac:dyDescent="0.25">
      <c r="A29" s="21"/>
      <c r="B29" s="22" t="s">
        <v>44</v>
      </c>
      <c r="C29" s="22" t="s">
        <v>47</v>
      </c>
      <c r="D29" s="22">
        <v>442</v>
      </c>
      <c r="G29" s="22">
        <v>2</v>
      </c>
      <c r="H29" s="22">
        <f t="shared" si="0"/>
        <v>221</v>
      </c>
      <c r="I29" s="22">
        <v>750</v>
      </c>
      <c r="J29" s="23">
        <f t="shared" si="1"/>
        <v>1500</v>
      </c>
      <c r="K29" s="24">
        <f t="shared" si="2"/>
        <v>3.3936651583710407</v>
      </c>
      <c r="L29" s="24"/>
      <c r="M29" s="24">
        <f t="shared" si="3"/>
        <v>1.1312217194570136</v>
      </c>
      <c r="N29" s="22">
        <v>50</v>
      </c>
      <c r="O29" s="25">
        <f t="shared" si="9"/>
        <v>169.68325791855204</v>
      </c>
    </row>
  </sheetData>
  <autoFilter ref="B1:R2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rightToLeft="1" workbookViewId="0">
      <selection activeCell="F2" sqref="F2"/>
    </sheetView>
  </sheetViews>
  <sheetFormatPr defaultRowHeight="15" x14ac:dyDescent="0.25"/>
  <cols>
    <col min="1" max="1" width="9.140625" style="26"/>
    <col min="2" max="2" width="27.42578125" style="26" customWidth="1"/>
    <col min="3" max="5" width="9.140625" style="26"/>
    <col min="6" max="6" width="10.28515625" style="26" customWidth="1"/>
    <col min="7" max="16384" width="9.140625" style="26"/>
  </cols>
  <sheetData>
    <row r="1" spans="1:6" s="1" customFormat="1" ht="44.25" customHeight="1" x14ac:dyDescent="0.25">
      <c r="A1" s="27" t="s">
        <v>4</v>
      </c>
      <c r="B1" s="27" t="s">
        <v>58</v>
      </c>
      <c r="C1" s="27" t="s">
        <v>55</v>
      </c>
      <c r="D1" s="27" t="s">
        <v>56</v>
      </c>
      <c r="E1" s="27" t="s">
        <v>57</v>
      </c>
      <c r="F1" s="27" t="s">
        <v>64</v>
      </c>
    </row>
    <row r="2" spans="1:6" x14ac:dyDescent="0.25">
      <c r="A2" s="26" t="s">
        <v>26</v>
      </c>
      <c r="B2" s="26" t="s">
        <v>59</v>
      </c>
      <c r="C2" s="26">
        <v>1500</v>
      </c>
      <c r="D2" s="26">
        <v>410</v>
      </c>
      <c r="E2" s="26">
        <f>C2-D2</f>
        <v>1090</v>
      </c>
    </row>
    <row r="3" spans="1:6" x14ac:dyDescent="0.25">
      <c r="A3" s="26" t="s">
        <v>1</v>
      </c>
      <c r="B3" s="26" t="s">
        <v>60</v>
      </c>
      <c r="C3" s="26">
        <v>1500</v>
      </c>
      <c r="D3" s="26">
        <v>300</v>
      </c>
      <c r="E3" s="26">
        <f>C3-D3</f>
        <v>1200</v>
      </c>
    </row>
    <row r="4" spans="1:6" x14ac:dyDescent="0.25">
      <c r="A4" s="26" t="s">
        <v>44</v>
      </c>
      <c r="B4" s="26" t="s">
        <v>61</v>
      </c>
      <c r="C4" s="26">
        <v>750</v>
      </c>
      <c r="D4" s="26">
        <v>50</v>
      </c>
      <c r="E4" s="26">
        <f>C4-D4</f>
        <v>700</v>
      </c>
    </row>
    <row r="5" spans="1:6" x14ac:dyDescent="0.25">
      <c r="A5" s="26" t="s">
        <v>62</v>
      </c>
      <c r="B5" s="26" t="s">
        <v>63</v>
      </c>
      <c r="C5" s="26">
        <v>500</v>
      </c>
      <c r="D5" s="26">
        <v>0</v>
      </c>
      <c r="E5" s="26">
        <f>C5-D5</f>
        <v>500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توزيع أوامر الشغل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Ramez Ayad</dc:creator>
  <cp:lastModifiedBy>Ramez Ayad</cp:lastModifiedBy>
  <dcterms:created xsi:type="dcterms:W3CDTF">2020-02-05T12:08:54Z</dcterms:created>
  <dcterms:modified xsi:type="dcterms:W3CDTF">2020-03-10T14:47:56Z</dcterms:modified>
</cp:coreProperties>
</file>