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lenye/Desktop/OnePower/uGrid/Merle_uGrid/"/>
    </mc:Choice>
  </mc:AlternateContent>
  <xr:revisionPtr revIDLastSave="0" documentId="13_ncr:1_{B0553FEA-435E-2647-823C-184F2AB78819}" xr6:coauthVersionLast="45" xr6:coauthVersionMax="45" xr10:uidLastSave="{00000000-0000-0000-0000-000000000000}"/>
  <bookViews>
    <workbookView xWindow="240" yWindow="600" windowWidth="25880" windowHeight="12060" activeTab="4" xr2:uid="{68709F03-E2F0-4CA3-951F-ABB4DD9E87C4}"/>
  </bookViews>
  <sheets>
    <sheet name="PSO" sheetId="1" r:id="rId1"/>
    <sheet name="Econ" sheetId="2" r:id="rId2"/>
    <sheet name="Tech" sheetId="3" r:id="rId3"/>
    <sheet name="Solar" sheetId="4" r:id="rId4"/>
    <sheet name="N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K2" i="5" l="1"/>
  <c r="M2" i="5"/>
  <c r="AO2" i="2" l="1"/>
  <c r="R2" i="2" l="1"/>
  <c r="E2" i="1" l="1"/>
</calcChain>
</file>

<file path=xl/sharedStrings.xml><?xml version="1.0" encoding="utf-8"?>
<sst xmlns="http://schemas.openxmlformats.org/spreadsheetml/2006/main" count="107" uniqueCount="102">
  <si>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</si>
  <si>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</si>
  <si>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</si>
  <si>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</si>
  <si>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</si>
  <si>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</si>
  <si>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</si>
  <si>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</si>
  <si>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</si>
  <si>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</si>
  <si>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</si>
  <si>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</si>
  <si>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</si>
  <si>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</si>
  <si>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</si>
  <si>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</si>
  <si>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</si>
  <si>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</si>
  <si>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</si>
  <si>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</si>
  <si>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</si>
  <si>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</si>
  <si>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</si>
  <si>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Batt_lifecycle</t>
  </si>
  <si>
    <t>node_num</t>
  </si>
  <si>
    <t>Dist_km</t>
  </si>
  <si>
    <t>Step_up_Trans_num</t>
  </si>
  <si>
    <t>Pole_Trans_num</t>
  </si>
  <si>
    <t>Cost_Dist_wire</t>
  </si>
  <si>
    <t>Cost_batt</t>
  </si>
  <si>
    <t>Cost_panel_per_kW</t>
  </si>
  <si>
    <t>Cost_control</t>
  </si>
  <si>
    <t>Cost_charge_controllers_per_kW</t>
  </si>
  <si>
    <t>Cost_Pole</t>
  </si>
  <si>
    <t>Cost_Pole_Trans</t>
  </si>
  <si>
    <t>Cost_Step_up_Trans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</si>
  <si>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</si>
  <si>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</si>
  <si>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</si>
  <si>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</si>
  <si>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</si>
  <si>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</si>
  <si>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</si>
  <si>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</si>
  <si>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</si>
  <si>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</si>
  <si>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</si>
  <si>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</si>
  <si>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</si>
  <si>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</si>
  <si>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NOCT</t>
  </si>
  <si>
    <t>Pmax_Tco</t>
  </si>
  <si>
    <t>smart</t>
  </si>
  <si>
    <t>peakload_buffer</t>
  </si>
  <si>
    <t>Batt_Charge_Limit</t>
  </si>
  <si>
    <t>lowlightcutoff</t>
  </si>
  <si>
    <t>high_trip_perc</t>
  </si>
  <si>
    <t>low_trip_perc</t>
  </si>
  <si>
    <t>tariff_hillclimb_multiplier</t>
  </si>
  <si>
    <t>longitude</t>
  </si>
  <si>
    <t>latitude</t>
  </si>
  <si>
    <t>year</t>
  </si>
  <si>
    <t>timezone</t>
  </si>
  <si>
    <t>slope</t>
  </si>
  <si>
    <t>azimuth</t>
  </si>
  <si>
    <t>pg</t>
  </si>
  <si>
    <t>fpv</t>
  </si>
  <si>
    <t>alpha_p</t>
  </si>
  <si>
    <t>eff_mpp</t>
  </si>
  <si>
    <t>f_inv</t>
  </si>
  <si>
    <t>trans_losses</t>
  </si>
  <si>
    <t>assuming $0.50/m</t>
  </si>
  <si>
    <t>Cost_Trans_wire</t>
  </si>
  <si>
    <t>reformatScaler</t>
  </si>
  <si>
    <t>exclusionBuffer</t>
  </si>
  <si>
    <t>MaxDistancePoleConn</t>
  </si>
  <si>
    <t>minPoles</t>
  </si>
  <si>
    <t>maxPoles</t>
  </si>
  <si>
    <t>range_limit</t>
  </si>
  <si>
    <t>repeats</t>
  </si>
  <si>
    <t>lat_Generation</t>
  </si>
  <si>
    <t>long_Generation</t>
  </si>
  <si>
    <t>Cost_kWh</t>
  </si>
  <si>
    <t>Cost_Housing_Wiring</t>
  </si>
  <si>
    <t>restoration_time_MV</t>
  </si>
  <si>
    <t>prob_MV</t>
  </si>
  <si>
    <t>restoration_time_LV</t>
  </si>
  <si>
    <t>prob_LV</t>
  </si>
  <si>
    <t>reduced_interest_period</t>
  </si>
  <si>
    <t>construction_period</t>
  </si>
  <si>
    <t>grace_period</t>
  </si>
  <si>
    <t>min_irr</t>
  </si>
  <si>
    <t>dsc_ratio</t>
  </si>
  <si>
    <t>price_elasticity</t>
  </si>
  <si>
    <t>equity_pct</t>
  </si>
  <si>
    <t>from xl</t>
  </si>
  <si>
    <t>?</t>
  </si>
  <si>
    <t>15 yr assumed</t>
  </si>
  <si>
    <t>implicit_tariff</t>
  </si>
  <si>
    <t>T_sat</t>
  </si>
  <si>
    <t>uGrid_Output</t>
  </si>
  <si>
    <t>construction_rate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</si>
</sst>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EA2-4EF8-4AD5-9CE0-4B60A3CE1971}">
  <dimension ref="A1:Q2"/>
  <sheetViews>
    <sheetView topLeftCell="B1" workbookViewId="0">
      <selection activeCell="P1" sqref="P1"/>
    </sheetView>
  </sheetViews>
  <sheetFormatPr baseColWidth="10" defaultColWidth="8.83203125" defaultRowHeight="15" x14ac:dyDescent="0.2"/>
  <cols>
    <col min="1" max="1" width="7.6640625" bestFit="1" customWidth="1"/>
    <col min="2" max="2" width="7.1640625" bestFit="1" customWidth="1"/>
    <col min="3" max="3" width="15.83203125" bestFit="1" customWidth="1"/>
    <col min="4" max="4" width="8.5" bestFit="1" customWidth="1"/>
    <col min="5" max="5" width="22.1640625" bestFit="1" customWidth="1"/>
    <col min="6" max="6" width="10.33203125" bestFit="1" customWidth="1"/>
    <col min="7" max="7" width="10.6640625" bestFit="1" customWidth="1"/>
    <col min="8" max="8" width="13.83203125" bestFit="1" customWidth="1"/>
    <col min="9" max="10" width="3.1640625" bestFit="1" customWidth="1"/>
    <col min="11" max="11" width="3" bestFit="1" customWidth="1"/>
    <col min="12" max="12" width="2.83203125" bestFit="1" customWidth="1"/>
    <col min="13" max="13" width="4" bestFit="1" customWidth="1"/>
    <col min="14" max="14" width="10.5" bestFit="1" customWidth="1"/>
    <col min="15" max="15" width="12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98</v>
      </c>
      <c r="Q1" t="s">
        <v>93</v>
      </c>
    </row>
    <row r="2" spans="1:17" x14ac:dyDescent="0.2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t="s">
        <v>100</v>
      </c>
      <c r="P2">
        <v>0.3</v>
      </c>
      <c r="Q2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EA2-0E58-4F34-AFD4-59ED09832C5B}">
  <dimension ref="A1:AV3"/>
  <sheetViews>
    <sheetView topLeftCell="AJ1" workbookViewId="0">
      <selection activeCell="P10" sqref="P10"/>
    </sheetView>
  </sheetViews>
  <sheetFormatPr baseColWidth="10" defaultColWidth="8.83203125" defaultRowHeight="15" x14ac:dyDescent="0.2"/>
  <cols>
    <col min="12" max="12" width="15.6640625" bestFit="1" customWidth="1"/>
    <col min="13" max="13" width="12.1640625" bestFit="1" customWidth="1"/>
    <col min="14" max="14" width="9.6640625" bestFit="1" customWidth="1"/>
    <col min="16" max="16" width="17.83203125" bestFit="1" customWidth="1"/>
    <col min="17" max="17" width="14.6640625" bestFit="1" customWidth="1"/>
    <col min="18" max="18" width="13.5" bestFit="1" customWidth="1"/>
    <col min="19" max="19" width="9" bestFit="1" customWidth="1"/>
    <col min="20" max="20" width="17.6640625" bestFit="1" customWidth="1"/>
    <col min="21" max="21" width="11.5" bestFit="1" customWidth="1"/>
    <col min="22" max="22" width="28.6640625" bestFit="1" customWidth="1"/>
    <col min="23" max="23" width="9.1640625" bestFit="1" customWidth="1"/>
    <col min="24" max="24" width="14.83203125" bestFit="1" customWidth="1"/>
    <col min="25" max="25" width="17.83203125" bestFit="1" customWidth="1"/>
    <col min="26" max="26" width="22.83203125" bestFit="1" customWidth="1"/>
    <col min="27" max="27" width="19.5" bestFit="1" customWidth="1"/>
    <col min="28" max="28" width="23.1640625" bestFit="1" customWidth="1"/>
    <col min="29" max="29" width="17.6640625" bestFit="1" customWidth="1"/>
    <col min="30" max="30" width="21.1640625" bestFit="1" customWidth="1"/>
    <col min="31" max="31" width="19.83203125" bestFit="1" customWidth="1"/>
    <col min="32" max="32" width="18.83203125" bestFit="1" customWidth="1"/>
    <col min="33" max="33" width="13.33203125" bestFit="1" customWidth="1"/>
    <col min="34" max="34" width="12.5" bestFit="1" customWidth="1"/>
    <col min="35" max="35" width="19.1640625" bestFit="1" customWidth="1"/>
    <col min="36" max="36" width="12.5" bestFit="1" customWidth="1"/>
    <col min="37" max="37" width="19.83203125" bestFit="1" customWidth="1"/>
    <col min="38" max="38" width="17.6640625" bestFit="1" customWidth="1"/>
    <col min="39" max="39" width="10" bestFit="1" customWidth="1"/>
  </cols>
  <sheetData>
    <row r="1" spans="1:48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89</v>
      </c>
      <c r="H1" t="s">
        <v>90</v>
      </c>
      <c r="I1" t="s">
        <v>88</v>
      </c>
      <c r="J1" t="s">
        <v>21</v>
      </c>
      <c r="K1" t="s">
        <v>22</v>
      </c>
      <c r="L1" t="s">
        <v>94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58</v>
      </c>
      <c r="AO1" t="s">
        <v>72</v>
      </c>
      <c r="AP1" t="s">
        <v>83</v>
      </c>
      <c r="AQ1" t="s">
        <v>91</v>
      </c>
      <c r="AR1" t="s">
        <v>92</v>
      </c>
      <c r="AS1" t="s">
        <v>93</v>
      </c>
      <c r="AT1" t="s">
        <v>98</v>
      </c>
      <c r="AU1" t="s">
        <v>99</v>
      </c>
      <c r="AV1" t="s">
        <v>101</v>
      </c>
    </row>
    <row r="2" spans="1:48" x14ac:dyDescent="0.2">
      <c r="A2">
        <f>15*12</f>
        <v>180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6</v>
      </c>
      <c r="H2">
        <v>6</v>
      </c>
      <c r="I2">
        <v>10</v>
      </c>
      <c r="J2">
        <v>144</v>
      </c>
      <c r="K2">
        <v>1.1000000000000001</v>
      </c>
      <c r="L2">
        <v>0.35</v>
      </c>
      <c r="M2">
        <v>1750</v>
      </c>
      <c r="N2">
        <v>213</v>
      </c>
      <c r="O2">
        <v>8.5</v>
      </c>
      <c r="P2">
        <v>1</v>
      </c>
      <c r="Q2">
        <v>5</v>
      </c>
      <c r="R2">
        <f>0.5*1000</f>
        <v>500</v>
      </c>
      <c r="S2">
        <v>150</v>
      </c>
      <c r="T2">
        <v>450</v>
      </c>
      <c r="U2">
        <v>5000</v>
      </c>
      <c r="V2">
        <v>150</v>
      </c>
      <c r="W2">
        <v>40</v>
      </c>
      <c r="X2">
        <v>150</v>
      </c>
      <c r="Y2">
        <v>1000</v>
      </c>
      <c r="Z2">
        <v>70</v>
      </c>
      <c r="AA2">
        <v>800</v>
      </c>
      <c r="AB2">
        <v>200</v>
      </c>
      <c r="AC2">
        <v>5000</v>
      </c>
      <c r="AD2">
        <v>2500</v>
      </c>
      <c r="AE2">
        <v>14200</v>
      </c>
      <c r="AF2">
        <v>5500</v>
      </c>
      <c r="AG2">
        <v>2000</v>
      </c>
      <c r="AH2">
        <v>2000</v>
      </c>
      <c r="AI2">
        <v>1000</v>
      </c>
      <c r="AJ2">
        <v>3250</v>
      </c>
      <c r="AK2">
        <v>10000</v>
      </c>
      <c r="AL2">
        <v>10000</v>
      </c>
      <c r="AM2">
        <v>1500</v>
      </c>
      <c r="AN2">
        <v>1.01</v>
      </c>
      <c r="AO2">
        <f>1*1000</f>
        <v>1000</v>
      </c>
      <c r="AP2">
        <v>250</v>
      </c>
      <c r="AQ2">
        <v>0.15</v>
      </c>
      <c r="AR2">
        <v>1.25</v>
      </c>
      <c r="AS2">
        <v>0.3</v>
      </c>
      <c r="AT2">
        <v>0.3</v>
      </c>
      <c r="AU2">
        <v>6</v>
      </c>
      <c r="AV2">
        <v>0.3</v>
      </c>
    </row>
    <row r="3" spans="1:48" x14ac:dyDescent="0.2">
      <c r="A3" t="s">
        <v>97</v>
      </c>
      <c r="B3" t="s">
        <v>96</v>
      </c>
      <c r="C3" t="s">
        <v>96</v>
      </c>
      <c r="D3" t="s">
        <v>96</v>
      </c>
      <c r="E3" t="s">
        <v>96</v>
      </c>
      <c r="L3" t="s">
        <v>95</v>
      </c>
      <c r="R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D0BC-366A-4E86-BC5F-EB05356D5715}">
  <dimension ref="A1:I2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9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70</v>
      </c>
    </row>
    <row r="2" spans="1:9" x14ac:dyDescent="0.2">
      <c r="A2">
        <v>45</v>
      </c>
      <c r="B2">
        <v>-0.4</v>
      </c>
      <c r="C2">
        <v>1</v>
      </c>
      <c r="D2">
        <v>1.2</v>
      </c>
      <c r="E2">
        <v>0.2</v>
      </c>
      <c r="F2">
        <v>100</v>
      </c>
      <c r="G2">
        <v>0.95</v>
      </c>
      <c r="H2">
        <v>0.05</v>
      </c>
      <c r="I2"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88A2-799B-4631-B6FE-A8330968DD02}">
  <dimension ref="A1:K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11" x14ac:dyDescent="0.2">
      <c r="A1" t="s">
        <v>61</v>
      </c>
      <c r="B1" t="s">
        <v>59</v>
      </c>
      <c r="C1" t="s">
        <v>60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2">
      <c r="A2">
        <v>2005</v>
      </c>
      <c r="B2">
        <v>-29</v>
      </c>
      <c r="C2">
        <v>27.5</v>
      </c>
      <c r="D2">
        <v>2</v>
      </c>
      <c r="E2">
        <v>0</v>
      </c>
      <c r="F2">
        <v>0</v>
      </c>
      <c r="G2">
        <v>0.2</v>
      </c>
      <c r="H2">
        <v>0.9</v>
      </c>
      <c r="I2">
        <v>-3.7000000000000002E-3</v>
      </c>
      <c r="J2">
        <v>0.9</v>
      </c>
      <c r="K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D70B-7508-42A8-AA62-A295C44165D1}">
  <dimension ref="A1:N3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1" max="1" width="13.33203125" bestFit="1" customWidth="1"/>
    <col min="2" max="2" width="13.83203125" bestFit="1" customWidth="1"/>
    <col min="3" max="3" width="19.5" bestFit="1" customWidth="1"/>
    <col min="4" max="4" width="8.33203125" bestFit="1" customWidth="1"/>
    <col min="5" max="5" width="8.83203125" bestFit="1" customWidth="1"/>
    <col min="6" max="6" width="10.1640625" bestFit="1" customWidth="1"/>
    <col min="7" max="7" width="7.1640625" bestFit="1" customWidth="1"/>
  </cols>
  <sheetData>
    <row r="1" spans="1:14" x14ac:dyDescent="0.2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84</v>
      </c>
      <c r="L1" t="s">
        <v>85</v>
      </c>
      <c r="M1" t="s">
        <v>86</v>
      </c>
      <c r="N1" t="s">
        <v>87</v>
      </c>
    </row>
    <row r="2" spans="1:14" x14ac:dyDescent="0.2">
      <c r="A2">
        <v>5</v>
      </c>
      <c r="B2">
        <v>2</v>
      </c>
      <c r="C2">
        <v>50</v>
      </c>
      <c r="D2">
        <v>63</v>
      </c>
      <c r="E2">
        <v>85</v>
      </c>
      <c r="F2">
        <v>500</v>
      </c>
      <c r="G2">
        <v>10</v>
      </c>
      <c r="H2">
        <v>-29.178957</v>
      </c>
      <c r="I2">
        <v>27.590275999999999</v>
      </c>
      <c r="J2">
        <v>0.34343958370448058</v>
      </c>
      <c r="K2">
        <f>7*24</f>
        <v>168</v>
      </c>
      <c r="L2">
        <v>0.5</v>
      </c>
      <c r="M2">
        <f>7*24</f>
        <v>168</v>
      </c>
      <c r="N2">
        <v>0.5</v>
      </c>
    </row>
    <row r="3" spans="1:14" x14ac:dyDescent="0.2">
      <c r="E3">
        <v>85</v>
      </c>
      <c r="G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PSO</vt:lpstr>
      <vt:lpstr>Econ</vt:lpstr>
      <vt:lpstr>Tech</vt:lpstr>
      <vt:lpstr>Solar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Microsoft Office User</cp:lastModifiedBy>
  <dcterms:created xsi:type="dcterms:W3CDTF">2018-11-27T14:40:02Z</dcterms:created>
  <dcterms:modified xsi:type="dcterms:W3CDTF">2020-08-07T01:23:27Z</dcterms:modified>
</cp:coreProperties>
</file>