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80" windowWidth="20940" windowHeight="9435"/>
  </bookViews>
  <sheets>
    <sheet name="Monthly Breakdown" sheetId="1" r:id="rId1"/>
    <sheet name="Spend Chart" sheetId="2" r:id="rId2"/>
    <sheet name="Monthly Plan" sheetId="3" r:id="rId3"/>
  </sheets>
  <calcPr calcId="145621"/>
</workbook>
</file>

<file path=xl/calcChain.xml><?xml version="1.0" encoding="utf-8"?>
<calcChain xmlns="http://schemas.openxmlformats.org/spreadsheetml/2006/main">
  <c r="S8" i="3" l="1"/>
  <c r="M8" i="3"/>
  <c r="T7" i="3"/>
  <c r="S4" i="3"/>
  <c r="M4" i="3"/>
  <c r="G4" i="3"/>
  <c r="T3" i="3"/>
  <c r="T10" i="3" l="1"/>
  <c r="C3" i="2"/>
  <c r="D3" i="2" l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C4" i="2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</calcChain>
</file>

<file path=xl/sharedStrings.xml><?xml version="1.0" encoding="utf-8"?>
<sst xmlns="http://schemas.openxmlformats.org/spreadsheetml/2006/main" count="17" uniqueCount="13">
  <si>
    <t>Total</t>
  </si>
  <si>
    <t>Obligated</t>
  </si>
  <si>
    <t>Cumulative Plan</t>
  </si>
  <si>
    <t>Cumulative Actual</t>
  </si>
  <si>
    <t>Month Actual</t>
  </si>
  <si>
    <t>Month Plan</t>
  </si>
  <si>
    <t>FY12 P1</t>
  </si>
  <si>
    <t>FY13P1</t>
  </si>
  <si>
    <t>FY14 P2</t>
  </si>
  <si>
    <t>FY15 P2</t>
  </si>
  <si>
    <t>Verification Games</t>
  </si>
  <si>
    <t>UWash</t>
  </si>
  <si>
    <t>FY13 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</si>
</sst>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m\-yy;@"/>
    <numFmt numFmtId="165" formatCode="[$-409]mmm\-yy;@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3" fontId="3" fillId="0" borderId="1" xfId="0" applyNumberFormat="1" applyFont="1" applyFill="1" applyBorder="1" applyAlignment="1">
      <alignment horizontal="right"/>
    </xf>
    <xf numFmtId="3" fontId="3" fillId="0" borderId="1" xfId="1" applyNumberFormat="1" applyFont="1" applyFill="1" applyBorder="1" applyAlignment="1">
      <alignment horizontal="right"/>
    </xf>
    <xf numFmtId="0" fontId="0" fillId="2" borderId="0" xfId="0" applyFill="1" applyAlignment="1">
      <alignment horizontal="right"/>
    </xf>
    <xf numFmtId="3" fontId="3" fillId="2" borderId="1" xfId="0" applyNumberFormat="1" applyFont="1" applyFill="1" applyBorder="1"/>
    <xf numFmtId="0" fontId="3" fillId="2" borderId="0" xfId="0" applyFont="1" applyFill="1"/>
    <xf numFmtId="3" fontId="3" fillId="2" borderId="0" xfId="0" applyNumberFormat="1" applyFont="1" applyFill="1"/>
    <xf numFmtId="165" fontId="2" fillId="2" borderId="0" xfId="0" applyNumberFormat="1" applyFont="1" applyFill="1" applyAlignment="1">
      <alignment horizontal="center"/>
    </xf>
    <xf numFmtId="0" fontId="2" fillId="0" borderId="0" xfId="0" applyFont="1"/>
    <xf numFmtId="3" fontId="0" fillId="0" borderId="0" xfId="0" applyNumberFormat="1"/>
    <xf numFmtId="3" fontId="4" fillId="0" borderId="0" xfId="0" applyNumberFormat="1" applyFont="1" applyFill="1" applyBorder="1" applyAlignment="1" applyProtection="1"/>
    <xf numFmtId="3" fontId="3" fillId="0" borderId="2" xfId="0" applyNumberFormat="1" applyFont="1" applyFill="1" applyBorder="1" applyAlignment="1">
      <alignment horizontal="right"/>
    </xf>
    <xf numFmtId="0" fontId="0" fillId="0" borderId="2" xfId="0" applyBorder="1"/>
    <xf numFmtId="3" fontId="3" fillId="0" borderId="2" xfId="1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0" fontId="0" fillId="0" borderId="0" xfId="0" applyBorder="1"/>
    <xf numFmtId="3" fontId="3" fillId="0" borderId="0" xfId="1" applyNumberFormat="1" applyFont="1" applyFill="1" applyBorder="1" applyAlignment="1">
      <alignment horizontal="right"/>
    </xf>
    <xf numFmtId="3" fontId="3" fillId="2" borderId="0" xfId="0" applyNumberFormat="1" applyFont="1" applyFill="1" applyBorder="1"/>
    <xf numFmtId="3" fontId="3" fillId="0" borderId="3" xfId="0" applyNumberFormat="1" applyFont="1" applyFill="1" applyBorder="1" applyAlignment="1">
      <alignment horizontal="right"/>
    </xf>
    <xf numFmtId="0" fontId="0" fillId="0" borderId="3" xfId="0" applyBorder="1"/>
    <xf numFmtId="3" fontId="3" fillId="0" borderId="3" xfId="1" applyNumberFormat="1" applyFont="1" applyFill="1" applyBorder="1" applyAlignment="1">
      <alignment horizontal="right"/>
    </xf>
    <xf numFmtId="3" fontId="3" fillId="2" borderId="3" xfId="0" applyNumberFormat="1" applyFont="1" applyFill="1" applyBorder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 smtClean="0"/>
              <a:t>Verification Games</a:t>
            </a:r>
          </a:p>
        </c:rich>
      </c:tx>
      <c:layout>
        <c:manualLayout>
          <c:xMode val="edge"/>
          <c:yMode val="edge"/>
          <c:x val="0.4693572712837919"/>
          <c:y val="1.81159420289855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4829762753939096E-2"/>
          <c:y val="0.10108941584614065"/>
          <c:w val="0.92817394759570671"/>
          <c:h val="0.80332589982122538"/>
        </c:manualLayout>
      </c:layout>
      <c:lineChart>
        <c:grouping val="standard"/>
        <c:varyColors val="0"/>
        <c:ser>
          <c:idx val="1"/>
          <c:order val="0"/>
          <c:tx>
            <c:strRef>
              <c:f>'Spend Chart'!$B$6</c:f>
              <c:strCache>
                <c:ptCount val="1"/>
                <c:pt idx="0">
                  <c:v>Month Plan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</c:spPr>
          </c:marker>
          <c:cat>
            <c:numRef>
              <c:f>'Spend Chart'!$D$2:$X$2</c:f>
              <c:numCache>
                <c:formatCode>[$-409]mmm\-yy;@</c:formatCode>
                <c:ptCount val="21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</c:numCache>
            </c:numRef>
          </c:cat>
          <c:val>
            <c:numRef>
              <c:f>'Spend Chart'!$C$6:$X$6</c:f>
              <c:numCache>
                <c:formatCode>#,##0</c:formatCode>
                <c:ptCount val="22"/>
                <c:pt idx="0">
                  <c:v>130</c:v>
                </c:pt>
                <c:pt idx="1">
                  <c:v>83</c:v>
                </c:pt>
                <c:pt idx="2">
                  <c:v>97</c:v>
                </c:pt>
                <c:pt idx="3">
                  <c:v>177</c:v>
                </c:pt>
                <c:pt idx="4">
                  <c:v>100</c:v>
                </c:pt>
                <c:pt idx="5">
                  <c:v>97</c:v>
                </c:pt>
                <c:pt idx="6">
                  <c:v>110</c:v>
                </c:pt>
                <c:pt idx="7">
                  <c:v>105</c:v>
                </c:pt>
                <c:pt idx="8">
                  <c:v>104</c:v>
                </c:pt>
                <c:pt idx="9">
                  <c:v>124</c:v>
                </c:pt>
                <c:pt idx="10">
                  <c:v>142</c:v>
                </c:pt>
                <c:pt idx="11">
                  <c:v>102</c:v>
                </c:pt>
                <c:pt idx="12">
                  <c:v>106</c:v>
                </c:pt>
                <c:pt idx="13">
                  <c:v>116</c:v>
                </c:pt>
                <c:pt idx="14">
                  <c:v>97</c:v>
                </c:pt>
                <c:pt idx="15">
                  <c:v>194</c:v>
                </c:pt>
                <c:pt idx="16">
                  <c:v>109</c:v>
                </c:pt>
                <c:pt idx="17">
                  <c:v>107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'Spend Chart'!$B$3</c:f>
              <c:strCache>
                <c:ptCount val="1"/>
                <c:pt idx="0">
                  <c:v>Cumulative Actual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pPr>
              <a:solidFill>
                <a:srgbClr val="7030A0"/>
              </a:solidFill>
            </c:spPr>
          </c:marker>
          <c:cat>
            <c:numRef>
              <c:f>'Spend Chart'!$D$2:$X$2</c:f>
              <c:numCache>
                <c:formatCode>[$-409]mmm\-yy;@</c:formatCode>
                <c:ptCount val="21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</c:numCache>
            </c:numRef>
          </c:cat>
          <c:val>
            <c:numRef>
              <c:f>'Spend Chart'!$C$3:$X$3</c:f>
              <c:numCache>
                <c:formatCode>#,##0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'Spend Chart'!$B$7</c:f>
              <c:strCache>
                <c:ptCount val="1"/>
                <c:pt idx="0">
                  <c:v>Obligated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cat>
            <c:numRef>
              <c:f>'Spend Chart'!$D$2:$X$2</c:f>
              <c:numCache>
                <c:formatCode>[$-409]mmm\-yy;@</c:formatCode>
                <c:ptCount val="21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</c:numCache>
            </c:numRef>
          </c:cat>
          <c:val>
            <c:numRef>
              <c:f>'Spend Chart'!$C$7:$X$7</c:f>
              <c:numCache>
                <c:formatCode>#,##0</c:formatCode>
                <c:ptCount val="22"/>
                <c:pt idx="0">
                  <c:v>679</c:v>
                </c:pt>
                <c:pt idx="1">
                  <c:v>679</c:v>
                </c:pt>
                <c:pt idx="2">
                  <c:v>679</c:v>
                </c:pt>
                <c:pt idx="3">
                  <c:v>679</c:v>
                </c:pt>
                <c:pt idx="4">
                  <c:v>679</c:v>
                </c:pt>
                <c:pt idx="5">
                  <c:v>679</c:v>
                </c:pt>
                <c:pt idx="6">
                  <c:v>1355</c:v>
                </c:pt>
                <c:pt idx="7">
                  <c:v>1355</c:v>
                </c:pt>
                <c:pt idx="8">
                  <c:v>1355</c:v>
                </c:pt>
                <c:pt idx="9">
                  <c:v>1355</c:v>
                </c:pt>
                <c:pt idx="10">
                  <c:v>1355</c:v>
                </c:pt>
                <c:pt idx="11">
                  <c:v>1355</c:v>
                </c:pt>
                <c:pt idx="12">
                  <c:v>2027</c:v>
                </c:pt>
                <c:pt idx="13">
                  <c:v>2027</c:v>
                </c:pt>
                <c:pt idx="14">
                  <c:v>2027</c:v>
                </c:pt>
                <c:pt idx="15">
                  <c:v>2027</c:v>
                </c:pt>
                <c:pt idx="16">
                  <c:v>2027</c:v>
                </c:pt>
                <c:pt idx="17">
                  <c:v>2027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'Spend Chart'!$B$5</c:f>
              <c:strCache>
                <c:ptCount val="1"/>
                <c:pt idx="0">
                  <c:v>Month Actual</c:v>
                </c:pt>
              </c:strCache>
            </c:strRef>
          </c:tx>
          <c:cat>
            <c:numRef>
              <c:f>'Spend Chart'!$D$2:$X$2</c:f>
              <c:numCache>
                <c:formatCode>[$-409]mmm\-yy;@</c:formatCode>
                <c:ptCount val="21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</c:numCache>
            </c:numRef>
          </c:cat>
          <c:val>
            <c:numRef>
              <c:f>'Spend Chart'!$C$5:$X$5</c:f>
              <c:numCache>
                <c:formatCode>#,##0</c:formatCode>
                <c:ptCount val="22"/>
                <c:pt idx="0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'Spend Chart'!$B$4</c:f>
              <c:strCache>
                <c:ptCount val="1"/>
                <c:pt idx="0">
                  <c:v>Cumulative Plan</c:v>
                </c:pt>
              </c:strCache>
            </c:strRef>
          </c:tx>
          <c:cat>
            <c:numRef>
              <c:f>'Spend Chart'!$D$2:$X$2</c:f>
              <c:numCache>
                <c:formatCode>[$-409]mmm\-yy;@</c:formatCode>
                <c:ptCount val="21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</c:numCache>
            </c:numRef>
          </c:cat>
          <c:val>
            <c:numRef>
              <c:f>'Spend Chart'!$C$4:$X$4</c:f>
              <c:numCache>
                <c:formatCode>#,##0</c:formatCode>
                <c:ptCount val="22"/>
                <c:pt idx="0">
                  <c:v>130</c:v>
                </c:pt>
                <c:pt idx="1">
                  <c:v>213</c:v>
                </c:pt>
                <c:pt idx="2">
                  <c:v>310</c:v>
                </c:pt>
                <c:pt idx="3">
                  <c:v>487</c:v>
                </c:pt>
                <c:pt idx="4">
                  <c:v>587</c:v>
                </c:pt>
                <c:pt idx="5">
                  <c:v>684</c:v>
                </c:pt>
                <c:pt idx="6">
                  <c:v>794</c:v>
                </c:pt>
                <c:pt idx="7">
                  <c:v>899</c:v>
                </c:pt>
                <c:pt idx="8">
                  <c:v>1003</c:v>
                </c:pt>
                <c:pt idx="9">
                  <c:v>1127</c:v>
                </c:pt>
                <c:pt idx="10">
                  <c:v>1269</c:v>
                </c:pt>
                <c:pt idx="11">
                  <c:v>1371</c:v>
                </c:pt>
                <c:pt idx="12">
                  <c:v>1477</c:v>
                </c:pt>
                <c:pt idx="13">
                  <c:v>1593</c:v>
                </c:pt>
                <c:pt idx="14">
                  <c:v>1690</c:v>
                </c:pt>
                <c:pt idx="15">
                  <c:v>1884</c:v>
                </c:pt>
                <c:pt idx="16">
                  <c:v>1993</c:v>
                </c:pt>
                <c:pt idx="17">
                  <c:v>2100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00192"/>
        <c:axId val="174601728"/>
      </c:lineChart>
      <c:dateAx>
        <c:axId val="174600192"/>
        <c:scaling>
          <c:orientation val="minMax"/>
          <c:max val="41579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174601728"/>
        <c:crosses val="autoZero"/>
        <c:auto val="1"/>
        <c:lblOffset val="100"/>
        <c:baseTimeUnit val="months"/>
      </c:dateAx>
      <c:valAx>
        <c:axId val="174601728"/>
        <c:scaling>
          <c:orientation val="minMax"/>
          <c:max val="2100"/>
          <c:min val="0"/>
        </c:scaling>
        <c:delete val="0"/>
        <c:axPos val="l"/>
        <c:majorGridlines/>
        <c:numFmt formatCode="&quot;$&quot;#,##0" sourceLinked="0"/>
        <c:majorTickMark val="none"/>
        <c:minorTickMark val="none"/>
        <c:tickLblPos val="nextTo"/>
        <c:crossAx val="174600192"/>
        <c:crosses val="autoZero"/>
        <c:crossBetween val="between"/>
        <c:majorUnit val="100"/>
      </c:valAx>
    </c:plotArea>
    <c:legend>
      <c:legendPos val="b"/>
      <c:layout>
        <c:manualLayout>
          <c:xMode val="edge"/>
          <c:yMode val="edge"/>
          <c:x val="0.87407952096439878"/>
          <c:y val="0.64288721273651661"/>
          <c:w val="0.12592047903560122"/>
          <c:h val="0.153848471762996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223555</xdr:colOff>
      <xdr:row>8</xdr:row>
      <xdr:rowOff>103094</xdr:rowOff>
    </xdr:from>
    <xdr:to>
      <xdr:col>21</xdr:col>
      <xdr:colOff>336175</xdr:colOff>
      <xdr:row>59</xdr:row>
      <xdr:rowOff>33619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P23"/>
  <sheetViews>
    <sheetView tabSelected="1" zoomScaleNormal="100" workbookViewId="0"/>
  </sheetViews>
  <sheetFormatPr defaultRowHeight="12.75" x14ac:dyDescent="0.2"/>
  <cols>
    <col min="2" max="2" width="20.140625" bestFit="1" customWidth="1"/>
    <col min="3" max="10" width="11.7109375" customWidth="1"/>
    <col min="11" max="11" width="13.140625" bestFit="1" customWidth="1"/>
    <col min="12" max="13" width="13.140625" customWidth="1"/>
    <col min="14" max="14" width="14.7109375" bestFit="1" customWidth="1"/>
    <col min="15" max="15" width="15" customWidth="1"/>
    <col min="16" max="16" width="10.5703125" bestFit="1" customWidth="1"/>
  </cols>
  <sheetData>
    <row r="2" spans="3:16" x14ac:dyDescent="0.2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</row>
    <row r="3" spans="3:16" x14ac:dyDescent="0.2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3:16" x14ac:dyDescent="0.2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/>
      <c r="D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3:16" x14ac:dyDescent="0.2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3:16" x14ac:dyDescent="0.2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3:16" x14ac:dyDescent="0.2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3:16" x14ac:dyDescent="0.2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3:16" x14ac:dyDescent="0.2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3:16" x14ac:dyDescent="0.2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3:16" x14ac:dyDescent="0.2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3:16" x14ac:dyDescent="0.2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3:16" x14ac:dyDescent="0.2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3:16" x14ac:dyDescent="0.2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3:16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3:16" x14ac:dyDescent="0.2">
      <c r="C21" s="1"/>
      <c r="D21" s="1"/>
      <c r="E21" s="1"/>
      <c r="F21" s="1"/>
      <c r="G21" s="1"/>
      <c r="H21" s="1"/>
      <c r="I21" s="1"/>
      <c r="J21" s="1"/>
      <c r="M21" s="1"/>
      <c r="N21" s="1"/>
      <c r="O21" s="1"/>
      <c r="P21" s="1"/>
    </row>
    <row r="22" spans="3:16" x14ac:dyDescent="0.2">
      <c r="C22" s="1"/>
      <c r="D22" s="1"/>
      <c r="E22" s="1"/>
      <c r="F22" s="1"/>
      <c r="G22" s="1"/>
      <c r="H22" s="1"/>
      <c r="I22" s="1"/>
      <c r="J22" s="1"/>
      <c r="M22" s="1"/>
      <c r="N22" s="1"/>
      <c r="O22" s="1"/>
      <c r="P22" s="1"/>
    </row>
    <row r="23" spans="3:16" x14ac:dyDescent="0.2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</sheetData>
  <printOptions horizontalCentered="1" verticalCentered="1" gridLines="1"/>
  <pageMargins left="0.2" right="0.2" top="0.75" bottom="0.75" header="0.3" footer="0.3"/>
  <pageSetup scale="84" orientation="landscape" r:id="rId1"/>
  <headerFooter>
    <oddHeader>&amp;CU. Penn Financial&amp;R&amp;F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zoomScale="85" zoomScaleNormal="85" workbookViewId="0">
      <selection activeCell="U6" sqref="U6"/>
    </sheetView>
  </sheetViews>
  <sheetFormatPr defaultRowHeight="12.75" x14ac:dyDescent="0.2"/>
  <sheetData>
    <row r="1" spans="1:24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4" ht="15" x14ac:dyDescent="0.25">
      <c r="A2" s="4"/>
      <c r="B2" s="5" t="s">
        <v>10</v>
      </c>
      <c r="C2" s="14">
        <v>41061</v>
      </c>
      <c r="D2" s="14">
        <v>41091</v>
      </c>
      <c r="E2" s="14">
        <v>41122</v>
      </c>
      <c r="F2" s="14">
        <v>41153</v>
      </c>
      <c r="G2" s="14">
        <v>41183</v>
      </c>
      <c r="H2" s="14">
        <v>41214</v>
      </c>
      <c r="I2" s="14">
        <v>41244</v>
      </c>
      <c r="J2" s="14">
        <v>41275</v>
      </c>
      <c r="K2" s="14">
        <v>41306</v>
      </c>
      <c r="L2" s="14">
        <v>41334</v>
      </c>
      <c r="M2" s="14">
        <v>41365</v>
      </c>
      <c r="N2" s="14">
        <v>41395</v>
      </c>
      <c r="O2" s="14">
        <v>41426</v>
      </c>
      <c r="P2" s="14">
        <v>41456</v>
      </c>
      <c r="Q2" s="14">
        <v>41487</v>
      </c>
      <c r="R2" s="14">
        <v>41518</v>
      </c>
      <c r="S2" s="14">
        <v>41548</v>
      </c>
      <c r="T2" s="14">
        <v>41579</v>
      </c>
      <c r="U2" s="14"/>
      <c r="V2" s="14"/>
      <c r="W2" s="14"/>
      <c r="X2" s="14"/>
    </row>
    <row r="3" spans="1:24" x14ac:dyDescent="0.2">
      <c r="A3" s="6"/>
      <c r="B3" s="7" t="s">
        <v>3</v>
      </c>
      <c r="C3" s="8">
        <f>C5</f>
        <v>5</v>
      </c>
      <c r="D3" s="8">
        <f>D5+C3</f>
        <v>5</v>
      </c>
      <c r="E3" s="8">
        <f t="shared" ref="E3:T3" si="0">E5+D3</f>
        <v>5</v>
      </c>
      <c r="F3" s="8">
        <f t="shared" si="0"/>
        <v>5</v>
      </c>
      <c r="G3" s="8">
        <f t="shared" si="0"/>
        <v>5</v>
      </c>
      <c r="H3" s="8">
        <f t="shared" si="0"/>
        <v>5</v>
      </c>
      <c r="I3" s="8">
        <f t="shared" si="0"/>
        <v>5</v>
      </c>
      <c r="J3" s="8">
        <f t="shared" si="0"/>
        <v>5</v>
      </c>
      <c r="K3" s="8">
        <f t="shared" si="0"/>
        <v>5</v>
      </c>
      <c r="L3" s="8">
        <f t="shared" si="0"/>
        <v>5</v>
      </c>
      <c r="M3" s="8">
        <f t="shared" si="0"/>
        <v>5</v>
      </c>
      <c r="N3" s="8">
        <f t="shared" si="0"/>
        <v>5</v>
      </c>
      <c r="O3" s="8">
        <f t="shared" si="0"/>
        <v>5</v>
      </c>
      <c r="P3" s="8">
        <f t="shared" si="0"/>
        <v>5</v>
      </c>
      <c r="Q3" s="8">
        <f t="shared" si="0"/>
        <v>5</v>
      </c>
      <c r="R3" s="8">
        <f t="shared" si="0"/>
        <v>5</v>
      </c>
      <c r="S3" s="8">
        <f t="shared" si="0"/>
        <v>5</v>
      </c>
      <c r="T3" s="18">
        <f t="shared" si="0"/>
        <v>5</v>
      </c>
      <c r="U3" s="25"/>
      <c r="V3" s="21"/>
      <c r="W3" s="21"/>
      <c r="X3" s="21"/>
    </row>
    <row r="4" spans="1:24" x14ac:dyDescent="0.2">
      <c r="A4" s="6"/>
      <c r="B4" s="7" t="s">
        <v>2</v>
      </c>
      <c r="C4" s="8">
        <f>C6</f>
        <v>130</v>
      </c>
      <c r="D4" s="8">
        <f>C4+D6</f>
        <v>213</v>
      </c>
      <c r="E4" s="8">
        <f t="shared" ref="E4:T4" si="1">D4+E6</f>
        <v>310</v>
      </c>
      <c r="F4" s="8">
        <f>E4+F6</f>
        <v>487</v>
      </c>
      <c r="G4" s="8">
        <f t="shared" si="1"/>
        <v>587</v>
      </c>
      <c r="H4" s="8">
        <f t="shared" si="1"/>
        <v>684</v>
      </c>
      <c r="I4" s="8">
        <f t="shared" si="1"/>
        <v>794</v>
      </c>
      <c r="J4" s="8">
        <f t="shared" si="1"/>
        <v>899</v>
      </c>
      <c r="K4" s="8">
        <f t="shared" si="1"/>
        <v>1003</v>
      </c>
      <c r="L4" s="8">
        <f t="shared" si="1"/>
        <v>1127</v>
      </c>
      <c r="M4" s="8">
        <f t="shared" si="1"/>
        <v>1269</v>
      </c>
      <c r="N4" s="8">
        <f t="shared" si="1"/>
        <v>1371</v>
      </c>
      <c r="O4" s="8">
        <f t="shared" si="1"/>
        <v>1477</v>
      </c>
      <c r="P4" s="8">
        <f t="shared" si="1"/>
        <v>1593</v>
      </c>
      <c r="Q4" s="8">
        <f t="shared" si="1"/>
        <v>1690</v>
      </c>
      <c r="R4" s="8">
        <f t="shared" si="1"/>
        <v>1884</v>
      </c>
      <c r="S4" s="8">
        <f t="shared" si="1"/>
        <v>1993</v>
      </c>
      <c r="T4" s="18">
        <f t="shared" si="1"/>
        <v>2100</v>
      </c>
      <c r="U4" s="25"/>
      <c r="V4" s="21"/>
      <c r="W4" s="21"/>
      <c r="X4" s="21"/>
    </row>
    <row r="5" spans="1:24" x14ac:dyDescent="0.2">
      <c r="A5" s="6"/>
      <c r="B5" s="7" t="s">
        <v>4</v>
      </c>
      <c r="C5" s="8">
        <v>5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9"/>
      <c r="U5" s="26"/>
      <c r="V5" s="22"/>
      <c r="W5" s="22"/>
      <c r="X5" s="22"/>
    </row>
    <row r="6" spans="1:24" x14ac:dyDescent="0.2">
      <c r="A6" s="4"/>
      <c r="B6" s="10" t="s">
        <v>5</v>
      </c>
      <c r="C6" s="9">
        <v>130</v>
      </c>
      <c r="D6" s="9">
        <v>83</v>
      </c>
      <c r="E6" s="9">
        <v>97</v>
      </c>
      <c r="F6" s="9">
        <v>177</v>
      </c>
      <c r="G6" s="9">
        <v>100</v>
      </c>
      <c r="H6" s="9">
        <v>97</v>
      </c>
      <c r="I6" s="9">
        <v>110</v>
      </c>
      <c r="J6" s="9">
        <v>105</v>
      </c>
      <c r="K6" s="9">
        <v>104</v>
      </c>
      <c r="L6" s="9">
        <v>124</v>
      </c>
      <c r="M6" s="9">
        <v>142</v>
      </c>
      <c r="N6" s="9">
        <v>102</v>
      </c>
      <c r="O6" s="9">
        <v>106</v>
      </c>
      <c r="P6" s="9">
        <v>116</v>
      </c>
      <c r="Q6" s="9">
        <v>97</v>
      </c>
      <c r="R6" s="9">
        <v>194</v>
      </c>
      <c r="S6" s="9">
        <v>109</v>
      </c>
      <c r="T6" s="20">
        <v>107</v>
      </c>
      <c r="U6" s="27"/>
      <c r="V6" s="23"/>
      <c r="W6" s="23"/>
      <c r="X6" s="23"/>
    </row>
    <row r="7" spans="1:24" x14ac:dyDescent="0.2">
      <c r="A7" s="4"/>
      <c r="B7" s="10" t="s">
        <v>1</v>
      </c>
      <c r="C7" s="11">
        <v>679</v>
      </c>
      <c r="D7" s="11">
        <v>679</v>
      </c>
      <c r="E7" s="11">
        <v>679</v>
      </c>
      <c r="F7" s="11">
        <v>679</v>
      </c>
      <c r="G7" s="11">
        <v>679</v>
      </c>
      <c r="H7" s="11">
        <v>679</v>
      </c>
      <c r="I7" s="11">
        <v>1355</v>
      </c>
      <c r="J7" s="11">
        <v>1355</v>
      </c>
      <c r="K7" s="11">
        <v>1355</v>
      </c>
      <c r="L7" s="11">
        <v>1355</v>
      </c>
      <c r="M7" s="11">
        <v>1355</v>
      </c>
      <c r="N7" s="11">
        <v>1355</v>
      </c>
      <c r="O7" s="11">
        <v>2027</v>
      </c>
      <c r="P7" s="11">
        <v>2027</v>
      </c>
      <c r="Q7" s="11">
        <v>2027</v>
      </c>
      <c r="R7" s="11">
        <v>2027</v>
      </c>
      <c r="S7" s="11">
        <v>2027</v>
      </c>
      <c r="T7" s="11">
        <v>2027</v>
      </c>
      <c r="U7" s="28"/>
      <c r="V7" s="24"/>
      <c r="W7" s="24"/>
      <c r="X7" s="24"/>
    </row>
    <row r="8" spans="1:24" x14ac:dyDescent="0.2">
      <c r="A8" s="4"/>
      <c r="B8" s="4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3"/>
      <c r="O8" s="4"/>
      <c r="P8" s="4"/>
      <c r="Q8" s="4"/>
      <c r="R8" s="4"/>
      <c r="S8" s="4"/>
      <c r="T8" s="4"/>
    </row>
    <row r="9" spans="1:24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4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4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4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4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4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4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4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zoomScale="85" zoomScaleNormal="85" workbookViewId="0"/>
  </sheetViews>
  <sheetFormatPr defaultRowHeight="12.75" x14ac:dyDescent="0.2"/>
  <sheetData>
    <row r="1" spans="1:25" ht="15" x14ac:dyDescent="0.25">
      <c r="A1" s="15" t="s">
        <v>11</v>
      </c>
    </row>
    <row r="2" spans="1:25" x14ac:dyDescent="0.2">
      <c r="B2" s="29">
        <v>41061</v>
      </c>
      <c r="C2" s="29">
        <v>41091</v>
      </c>
      <c r="D2" s="29">
        <v>41122</v>
      </c>
      <c r="E2" s="29">
        <v>41153</v>
      </c>
      <c r="F2" s="29">
        <v>41183</v>
      </c>
      <c r="G2" s="29">
        <v>41214</v>
      </c>
      <c r="H2" s="29">
        <v>41244</v>
      </c>
      <c r="I2" s="29">
        <v>41275</v>
      </c>
      <c r="J2" s="29">
        <v>41306</v>
      </c>
      <c r="K2" s="29">
        <v>41334</v>
      </c>
      <c r="L2" s="29">
        <v>41365</v>
      </c>
      <c r="M2" s="29">
        <v>41395</v>
      </c>
      <c r="N2" s="29">
        <v>41426</v>
      </c>
      <c r="O2" s="29">
        <v>41456</v>
      </c>
      <c r="P2" s="29">
        <v>41487</v>
      </c>
      <c r="Q2" s="29">
        <v>41518</v>
      </c>
      <c r="R2" s="29">
        <v>41548</v>
      </c>
      <c r="S2" s="29">
        <v>41579</v>
      </c>
      <c r="T2" t="s">
        <v>0</v>
      </c>
    </row>
    <row r="3" spans="1:25" x14ac:dyDescent="0.2">
      <c r="A3" t="s">
        <v>0</v>
      </c>
      <c r="B3" s="16">
        <v>129524.39528000001</v>
      </c>
      <c r="C3" s="16">
        <v>82702.862841680006</v>
      </c>
      <c r="D3" s="16">
        <v>97444.540561679998</v>
      </c>
      <c r="E3" s="16">
        <v>177109.17980168003</v>
      </c>
      <c r="F3" s="16">
        <v>100253.70792</v>
      </c>
      <c r="G3" s="16">
        <v>97156.7402</v>
      </c>
      <c r="H3" s="16">
        <v>109719.2163845304</v>
      </c>
      <c r="I3" s="16">
        <v>104601.89138453041</v>
      </c>
      <c r="J3" s="16">
        <v>104472.86225453041</v>
      </c>
      <c r="K3" s="16">
        <v>123904.325748</v>
      </c>
      <c r="L3" s="16">
        <v>141518.58574800001</v>
      </c>
      <c r="M3" s="16">
        <v>101551.774878</v>
      </c>
      <c r="N3" s="16">
        <v>105896.258715</v>
      </c>
      <c r="O3" s="16">
        <v>115661.146215</v>
      </c>
      <c r="P3" s="16">
        <v>97220.306632499996</v>
      </c>
      <c r="Q3" s="16">
        <v>194177.84629000002</v>
      </c>
      <c r="R3" s="16">
        <v>108704.78705000001</v>
      </c>
      <c r="S3" s="16">
        <v>106761.6691325</v>
      </c>
      <c r="T3" s="16">
        <f>SUM(B3:S3)</f>
        <v>2098382.0970376311</v>
      </c>
      <c r="W3" s="16"/>
    </row>
    <row r="4" spans="1:25" x14ac:dyDescent="0.2">
      <c r="B4" s="16"/>
      <c r="C4" s="16"/>
      <c r="D4" s="16"/>
      <c r="E4" s="16"/>
      <c r="F4" s="16" t="s">
        <v>6</v>
      </c>
      <c r="G4" s="16">
        <f>SUM(B3:G3)</f>
        <v>684191.42660503997</v>
      </c>
      <c r="H4" s="16"/>
      <c r="I4" s="16"/>
      <c r="J4" s="16"/>
      <c r="K4" s="16"/>
      <c r="L4" s="16" t="s">
        <v>7</v>
      </c>
      <c r="M4" s="16">
        <f>SUM(H3:M3)</f>
        <v>685768.65639759123</v>
      </c>
      <c r="N4" s="16"/>
      <c r="O4" s="16"/>
      <c r="P4" s="16"/>
      <c r="Q4" s="16"/>
      <c r="R4" s="16" t="s">
        <v>12</v>
      </c>
      <c r="S4" s="16">
        <f>SUM(N3:S3)</f>
        <v>728422.014035</v>
      </c>
      <c r="T4" s="16"/>
      <c r="W4" s="16"/>
    </row>
    <row r="5" spans="1:25" x14ac:dyDescent="0.2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W5" s="16"/>
    </row>
    <row r="6" spans="1:25" x14ac:dyDescent="0.2">
      <c r="B6" s="29">
        <v>41609</v>
      </c>
      <c r="C6" s="29">
        <v>41640</v>
      </c>
      <c r="D6" s="29">
        <v>41671</v>
      </c>
      <c r="E6" s="29">
        <v>41699</v>
      </c>
      <c r="F6" s="29">
        <v>41730</v>
      </c>
      <c r="G6" s="29">
        <v>41760</v>
      </c>
      <c r="H6" s="29">
        <v>41791</v>
      </c>
      <c r="I6" s="29">
        <v>41821</v>
      </c>
      <c r="J6" s="29">
        <v>41852</v>
      </c>
      <c r="K6" s="29">
        <v>41883</v>
      </c>
      <c r="L6" s="29">
        <v>41913</v>
      </c>
      <c r="M6" s="29">
        <v>41944</v>
      </c>
      <c r="N6" s="29">
        <v>41974</v>
      </c>
      <c r="O6" s="29">
        <v>42005</v>
      </c>
      <c r="P6" s="29">
        <v>42036</v>
      </c>
      <c r="Q6" s="29">
        <v>42064</v>
      </c>
      <c r="R6" s="29">
        <v>42095</v>
      </c>
      <c r="S6" s="29">
        <v>42125</v>
      </c>
      <c r="T6" t="s">
        <v>0</v>
      </c>
      <c r="V6" s="16"/>
    </row>
    <row r="7" spans="1:25" x14ac:dyDescent="0.2">
      <c r="A7" t="s">
        <v>0</v>
      </c>
      <c r="B7" s="16">
        <v>115062.344595</v>
      </c>
      <c r="C7" s="16">
        <v>103407.232095</v>
      </c>
      <c r="D7" s="16">
        <v>112735.45078499999</v>
      </c>
      <c r="E7" s="16">
        <v>116201.351975</v>
      </c>
      <c r="F7" s="16">
        <v>123669.139475</v>
      </c>
      <c r="G7" s="16">
        <v>106977.45078499999</v>
      </c>
      <c r="H7" s="16">
        <v>109971.47636</v>
      </c>
      <c r="I7" s="16">
        <v>121450.62886</v>
      </c>
      <c r="J7" s="16">
        <v>109940.5125025</v>
      </c>
      <c r="K7" s="16">
        <v>176342.81452499999</v>
      </c>
      <c r="L7" s="16">
        <v>151064.39614500001</v>
      </c>
      <c r="M7" s="16">
        <v>104975.36750250001</v>
      </c>
      <c r="N7" s="16">
        <v>109546.36392</v>
      </c>
      <c r="O7" s="16">
        <v>116418.12642</v>
      </c>
      <c r="P7" s="16">
        <v>98228.08746000001</v>
      </c>
      <c r="Q7" s="16">
        <v>130061.71100000001</v>
      </c>
      <c r="R7" s="16">
        <v>125978.87850000001</v>
      </c>
      <c r="S7" s="16">
        <v>106929.78246</v>
      </c>
      <c r="T7" s="16">
        <f>SUM(B7:S7)</f>
        <v>2138961.115365</v>
      </c>
      <c r="W7" s="16"/>
    </row>
    <row r="8" spans="1:25" x14ac:dyDescent="0.2">
      <c r="L8" t="s">
        <v>8</v>
      </c>
      <c r="M8" s="16">
        <f>SUM(B7:M7)</f>
        <v>1451798.165605</v>
      </c>
      <c r="R8" t="s">
        <v>9</v>
      </c>
      <c r="S8" s="16">
        <f>SUM(N7:S7)</f>
        <v>687162.94976000011</v>
      </c>
      <c r="W8" s="16"/>
    </row>
    <row r="9" spans="1:25" ht="15" x14ac:dyDescent="0.25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6"/>
      <c r="W9" s="16"/>
    </row>
    <row r="10" spans="1:25" ht="15" x14ac:dyDescent="0.25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 t="s">
        <v>0</v>
      </c>
      <c r="T10" s="16">
        <f>SUM(T3,T7)</f>
        <v>4237343.2124026306</v>
      </c>
    </row>
    <row r="11" spans="1:25" ht="15" x14ac:dyDescent="0.25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6"/>
    </row>
    <row r="12" spans="1:25" ht="15" x14ac:dyDescent="0.25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6"/>
    </row>
    <row r="13" spans="1:25" x14ac:dyDescent="0.2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W13" s="16"/>
      <c r="Y13" s="16"/>
    </row>
    <row r="14" spans="1:25" x14ac:dyDescent="0.2">
      <c r="D14" s="16"/>
      <c r="W14" s="16"/>
      <c r="X14" s="16"/>
    </row>
    <row r="15" spans="1:25" x14ac:dyDescent="0.2">
      <c r="W15" s="16"/>
      <c r="Y15" s="16"/>
    </row>
    <row r="16" spans="1:25" ht="15" x14ac:dyDescent="0.25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6"/>
      <c r="W16" s="16"/>
      <c r="X16" s="16"/>
    </row>
    <row r="17" spans="2:25" ht="15" x14ac:dyDescent="0.25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6"/>
      <c r="W17" s="16"/>
      <c r="Y17" s="16"/>
    </row>
    <row r="18" spans="2:25" ht="15" x14ac:dyDescent="0.25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6"/>
      <c r="W18" s="16"/>
      <c r="X18" s="16"/>
    </row>
    <row r="19" spans="2:25" ht="15" x14ac:dyDescent="0.25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6"/>
      <c r="W19" s="16"/>
      <c r="Y19" s="16"/>
    </row>
    <row r="20" spans="2:25" x14ac:dyDescent="0.2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W20" s="16"/>
      <c r="X20" s="16"/>
      <c r="Y20" s="16"/>
    </row>
    <row r="21" spans="2:25" x14ac:dyDescent="0.2">
      <c r="D21" s="16"/>
      <c r="M21" s="16"/>
      <c r="N21" s="16"/>
      <c r="O21" s="16"/>
      <c r="P21" s="16"/>
      <c r="Q21" s="16"/>
      <c r="R21" s="16"/>
      <c r="S21" s="16"/>
      <c r="W21" s="16"/>
      <c r="X21" s="16"/>
      <c r="Y21" s="16"/>
    </row>
    <row r="22" spans="2:25" x14ac:dyDescent="0.2">
      <c r="T22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Breakdown</vt:lpstr>
      <vt:lpstr>Spend Chart</vt:lpstr>
      <vt:lpstr>Monthly Plan</vt:lpstr>
    </vt:vector>
  </TitlesOfParts>
  <Company>DARPA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jhoward</dc:creator>
  <cp:lastModifiedBy>tmaddern</cp:lastModifiedBy>
  <cp:lastPrinted>2011-09-14T21:34:54Z</cp:lastPrinted>
  <dcterms:created xsi:type="dcterms:W3CDTF">2011-09-14T19:32:10Z</dcterms:created>
  <dcterms:modified xsi:type="dcterms:W3CDTF">2012-08-21T17:14:21Z</dcterms:modified>
</cp:coreProperties>
</file>