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\Documents\MyGame3D2\"/>
    </mc:Choice>
  </mc:AlternateContent>
  <xr:revisionPtr revIDLastSave="0" documentId="13_ncr:1_{15BA465C-42E5-4B76-8862-7CE3C1B52A02}" xr6:coauthVersionLast="47" xr6:coauthVersionMax="47" xr10:uidLastSave="{00000000-0000-0000-0000-000000000000}"/>
  <bookViews>
    <workbookView xWindow="3045" yWindow="180" windowWidth="21600" windowHeight="11295" xr2:uid="{00000000-000D-0000-FFFF-FFFF00000000}"/>
  </bookViews>
  <sheets>
    <sheet name="Sheet1" sheetId="1" r:id="rId1"/>
    <sheet name="Sheet2" sheetId="3" r:id="rId2"/>
    <sheet name="分類別コスト集計" sheetId="2" r:id="rId3"/>
  </sheets>
  <definedNames>
    <definedName name="_xlnm._FilterDatabase" localSheetId="0" hidden="1">Sheet1!$E$2:$G$138</definedName>
    <definedName name="_xlnm._FilterDatabase" localSheetId="2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G9" i="2"/>
  <c r="H9" i="2" s="1"/>
  <c r="G6" i="2"/>
  <c r="G5" i="2"/>
  <c r="G3" i="2"/>
  <c r="C3" i="2"/>
  <c r="C4" i="2"/>
  <c r="C5" i="2"/>
  <c r="C6" i="2"/>
  <c r="C7" i="2"/>
  <c r="C8" i="2"/>
  <c r="C12" i="2"/>
  <c r="C13" i="2"/>
  <c r="C14" i="2"/>
  <c r="C15" i="2"/>
  <c r="C16" i="2"/>
  <c r="D70" i="1"/>
  <c r="C11" i="2" s="1"/>
  <c r="C10" i="2" l="1"/>
  <c r="G4" i="2"/>
  <c r="H4" i="2" s="1"/>
</calcChain>
</file>

<file path=xl/sharedStrings.xml><?xml version="1.0" encoding="utf-8"?>
<sst xmlns="http://schemas.openxmlformats.org/spreadsheetml/2006/main" count="662" uniqueCount="167">
  <si>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</si>
  <si>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</si>
  <si>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</si>
  <si>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</si>
  <si>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</si>
  <si>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</si>
  <si>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</si>
  <si>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</si>
  <si>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</si>
  <si>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</si>
  <si>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</si>
  <si>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</si>
  <si>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</si>
  <si>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アニメーション</t>
  </si>
  <si>
    <t>アルファ</t>
  </si>
  <si>
    <t>人数選択</t>
  </si>
  <si>
    <t>ステージ選択</t>
  </si>
  <si>
    <t>ギミック</t>
  </si>
  <si>
    <t>作業中</t>
  </si>
  <si>
    <t>ギミック選択</t>
  </si>
  <si>
    <t>UI</t>
  </si>
  <si>
    <t>完了</t>
  </si>
  <si>
    <t>A</t>
  </si>
  <si>
    <t>ギミック配置</t>
  </si>
  <si>
    <t>カメラ</t>
  </si>
  <si>
    <t>コントローラー</t>
  </si>
  <si>
    <t>ステージ進行管理</t>
  </si>
  <si>
    <t>スコア管理</t>
  </si>
  <si>
    <t>スコア表示</t>
  </si>
  <si>
    <t>勝敗表示</t>
  </si>
  <si>
    <t>タイトル</t>
  </si>
  <si>
    <t>タイトルロゴ</t>
  </si>
  <si>
    <t>オプション</t>
  </si>
  <si>
    <t>サウンド設定</t>
  </si>
  <si>
    <t>侵入シーンへ返す</t>
  </si>
  <si>
    <t>サウンド</t>
  </si>
  <si>
    <t>BGM</t>
  </si>
  <si>
    <t>前の作品からリスペクト</t>
  </si>
  <si>
    <t>SE</t>
  </si>
  <si>
    <t>入力管理</t>
  </si>
  <si>
    <t>装飾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</si>
  <si>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</si>
  <si>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</si>
  <si>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</si>
  <si>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</si>
  <si>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</si>
  <si>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</si>
  <si>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</si>
  <si>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</si>
  <si>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またしても何も知らない杉野さん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</si>
  <si>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</si>
  <si>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</si>
  <si>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</si>
  <si>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</si>
  <si>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</si>
  <si>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</si>
  <si>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</si>
  <si>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</si>
  <si>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</si>
  <si>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</si>
  <si>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</si>
  <si>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</si>
  <si>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</si>
  <si>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</si>
  <si>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</si>
  <si>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</si>
  <si>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</si>
  <si>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</si>
  <si>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</si>
  <si>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</si>
  <si>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</si>
  <si>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</si>
  <si>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</si>
  <si>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</si>
  <si>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</t>
    <rPh sb="0" eb="1">
      <t>タテ</t>
    </rPh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</si>
  <si>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</si>
  <si>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</si>
  <si>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</si>
  <si>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</si>
  <si>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</si>
  <si>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</si>
  <si>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</si>
  <si>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</si>
  <si>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ボス</t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</si>
  <si>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</si>
  <si>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</si>
  <si>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</si>
  <si>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</si>
  <si>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</si>
  <si>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</si>
  <si>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</si>
  <si>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</si>
  <si>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</si>
  <si>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</si>
  <si>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</si>
  <si>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</si>
  <si>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</si>
  <si>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</si>
  <si>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</si>
  <si>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</si>
  <si>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</si>
  <si>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</si>
  <si>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</si>
  <si>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</si>
  <si>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</si>
  <si>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</si>
  <si>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</si>
  <si>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</si>
  <si>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>ボス</t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</si>
  <si>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</si>
  <si>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</si>
  <si>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</si>
  <si>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</si>
  <si>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</si>
  <si>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</si>
  <si>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</si>
  <si>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</si>
  <si>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</si>
  <si>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</si>
  <si>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</si>
  <si>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</si>
  <si>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</si>
  <si>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</si>
  <si>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</si>
  <si>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</si>
  <si>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</si>
  <si>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一人称始点</t>
    <rPh sb="0" eb="5">
      <t>イチニンショウシテン</t>
    </rPh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</si>
  <si>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</si>
  <si>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</si>
  <si>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</si>
  <si>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</si>
  <si>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</si>
  <si>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</si>
  <si>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</si>
  <si>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</si>
  <si>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</si>
  <si>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</si>
  <si>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</si>
  <si>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スピードブースト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</si>
  <si>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</si>
  <si>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</si>
  <si>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</si>
  <si>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</si>
  <si>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</si>
  <si>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</si>
  <si>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</si>
  <si>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火力ブースト</t>
    <phoneticPr fontId="1"/>
  </si>
  <si>
    <t>攻撃力1.5倍程度</t>
    <phoneticPr fontId="1"/>
  </si>
  <si>
    <t>アドレナリン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</si>
  <si>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</si>
  <si>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</si>
  <si>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</si>
  <si>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</si>
  <si>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</si>
  <si>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</si>
  <si>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</si>
  <si>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</si>
  <si>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</si>
  <si>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</si>
  <si>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</si>
  <si>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</si>
  <si>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</si>
  <si>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</si>
  <si>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</si>
  <si>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</si>
  <si>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</si>
  <si>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切り替え条件管理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</si>
</sst>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3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6" borderId="13" xfId="0" applyFont="1" applyFill="1" applyBorder="1">
      <alignment vertical="center"/>
    </xf>
    <xf numFmtId="56" fontId="4" fillId="0" borderId="0" xfId="0" applyNumberFormat="1" applyFont="1">
      <alignment vertical="center"/>
    </xf>
    <xf numFmtId="0" fontId="4" fillId="7" borderId="13" xfId="0" applyFont="1" applyFill="1" applyBorder="1">
      <alignment vertical="center"/>
    </xf>
    <xf numFmtId="0" fontId="6" fillId="2" borderId="1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8"/>
  <sheetViews>
    <sheetView tabSelected="1" zoomScaleNormal="100" workbookViewId="0">
      <pane ySplit="2" topLeftCell="A94" activePane="bottomLeft" state="frozen"/>
      <selection pane="bottomLeft" activeCell="C104" sqref="C104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2.625" style="7" bestFit="1" customWidth="1"/>
    <col min="9" max="9" width="11.125" style="13" customWidth="1"/>
  </cols>
  <sheetData>
    <row r="2" spans="2:8" ht="18.75">
      <c r="B2" s="25" t="s">
        <v>0</v>
      </c>
      <c r="C2" s="26" t="s">
        <v>1</v>
      </c>
      <c r="D2" s="27" t="s">
        <v>2</v>
      </c>
      <c r="E2" s="26" t="s">
        <v>3</v>
      </c>
      <c r="F2" s="28" t="s">
        <v>4</v>
      </c>
      <c r="G2" s="28" t="s">
        <v>5</v>
      </c>
      <c r="H2" s="28" t="s">
        <v>6</v>
      </c>
    </row>
    <row r="3" spans="2:8" ht="18.75">
      <c r="B3" s="3" t="s">
        <v>7</v>
      </c>
      <c r="C3" s="3" t="s">
        <v>68</v>
      </c>
      <c r="D3" s="8">
        <v>1</v>
      </c>
      <c r="E3" s="4" t="s">
        <v>8</v>
      </c>
      <c r="F3" s="10" t="s">
        <v>9</v>
      </c>
      <c r="G3" s="10" t="s">
        <v>10</v>
      </c>
      <c r="H3" s="14"/>
    </row>
    <row r="4" spans="2:8" ht="18.75">
      <c r="B4" s="1" t="s">
        <v>7</v>
      </c>
      <c r="C4" s="1" t="s">
        <v>67</v>
      </c>
      <c r="D4" s="7">
        <v>1</v>
      </c>
      <c r="E4" s="5" t="s">
        <v>8</v>
      </c>
      <c r="F4" s="11" t="s">
        <v>9</v>
      </c>
      <c r="G4" s="11" t="s">
        <v>10</v>
      </c>
      <c r="H4" s="15"/>
    </row>
    <row r="5" spans="2:8" ht="18.75">
      <c r="B5" s="1" t="s">
        <v>7</v>
      </c>
      <c r="C5" s="1" t="s">
        <v>65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74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77</v>
      </c>
    </row>
    <row r="7" spans="2:8" ht="18.75">
      <c r="B7" s="1" t="s">
        <v>7</v>
      </c>
      <c r="C7" s="1" t="s">
        <v>76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79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66</v>
      </c>
      <c r="C9" s="1" t="s">
        <v>69</v>
      </c>
      <c r="D9" s="7">
        <v>1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66</v>
      </c>
      <c r="C10" s="1" t="s">
        <v>126</v>
      </c>
      <c r="D10" s="7">
        <v>3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153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70</v>
      </c>
      <c r="D13" s="7">
        <v>0.5</v>
      </c>
      <c r="E13" s="5" t="s">
        <v>8</v>
      </c>
      <c r="F13" s="11" t="s">
        <v>14</v>
      </c>
      <c r="G13" s="11" t="s">
        <v>10</v>
      </c>
      <c r="H13" s="15"/>
    </row>
    <row r="14" spans="2:8" ht="18.75">
      <c r="B14" s="1" t="s">
        <v>7</v>
      </c>
      <c r="C14" s="1" t="s">
        <v>71</v>
      </c>
      <c r="D14" s="7">
        <v>0.5</v>
      </c>
      <c r="E14" s="5" t="s">
        <v>8</v>
      </c>
      <c r="F14" s="11" t="s">
        <v>14</v>
      </c>
      <c r="G14" s="11" t="s">
        <v>10</v>
      </c>
      <c r="H14" s="15"/>
    </row>
    <row r="15" spans="2:8" ht="18.75">
      <c r="B15" s="1" t="s">
        <v>7</v>
      </c>
      <c r="C15" s="1" t="s">
        <v>72</v>
      </c>
      <c r="D15" s="7">
        <v>0.5</v>
      </c>
      <c r="E15" s="5" t="s">
        <v>8</v>
      </c>
      <c r="F15" s="11" t="s">
        <v>14</v>
      </c>
      <c r="G15" s="11" t="s">
        <v>10</v>
      </c>
      <c r="H15" s="15"/>
    </row>
    <row r="16" spans="2:8" ht="18.75">
      <c r="B16" s="1" t="s">
        <v>7</v>
      </c>
      <c r="C16" s="1" t="s">
        <v>75</v>
      </c>
      <c r="D16" s="7">
        <v>0.5</v>
      </c>
      <c r="E16" s="5" t="s">
        <v>8</v>
      </c>
      <c r="F16" s="11" t="s">
        <v>14</v>
      </c>
      <c r="G16" s="11" t="s">
        <v>10</v>
      </c>
      <c r="H16" s="15"/>
    </row>
    <row r="17" spans="2:8" ht="18.75">
      <c r="B17" s="1" t="s">
        <v>7</v>
      </c>
      <c r="C17" s="1" t="s">
        <v>73</v>
      </c>
      <c r="D17" s="7">
        <v>0.5</v>
      </c>
      <c r="E17" s="5" t="s">
        <v>8</v>
      </c>
      <c r="F17" s="11" t="s">
        <v>14</v>
      </c>
      <c r="G17" s="11" t="s">
        <v>10</v>
      </c>
      <c r="H17" s="15"/>
    </row>
    <row r="18" spans="2:8" ht="18.75">
      <c r="B18" s="1" t="s">
        <v>7</v>
      </c>
      <c r="C18" s="1" t="s">
        <v>78</v>
      </c>
      <c r="D18" s="7">
        <v>1</v>
      </c>
      <c r="E18" s="5" t="s">
        <v>8</v>
      </c>
      <c r="F18" s="11" t="s">
        <v>14</v>
      </c>
      <c r="G18" s="11" t="s">
        <v>10</v>
      </c>
      <c r="H18" s="15"/>
    </row>
    <row r="19" spans="2:8" ht="18.75">
      <c r="B19" s="1" t="s">
        <v>7</v>
      </c>
      <c r="C19" s="1" t="s">
        <v>84</v>
      </c>
      <c r="D19" s="7">
        <v>0.5</v>
      </c>
      <c r="E19" s="5" t="s">
        <v>8</v>
      </c>
      <c r="F19" s="11" t="s">
        <v>14</v>
      </c>
      <c r="G19" s="11" t="s">
        <v>10</v>
      </c>
      <c r="H19" s="15"/>
    </row>
    <row r="20" spans="2:8" ht="18.75">
      <c r="B20" s="1" t="s">
        <v>7</v>
      </c>
      <c r="C20" s="1" t="s">
        <v>104</v>
      </c>
      <c r="D20" s="7">
        <v>2</v>
      </c>
      <c r="E20" s="5" t="s">
        <v>8</v>
      </c>
      <c r="F20" s="11" t="s">
        <v>14</v>
      </c>
      <c r="G20" s="11" t="s">
        <v>10</v>
      </c>
      <c r="H20" s="15" t="s">
        <v>105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80</v>
      </c>
      <c r="C22" s="1" t="s">
        <v>85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80</v>
      </c>
      <c r="C23" s="1" t="s">
        <v>86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80</v>
      </c>
      <c r="C24" s="1" t="s">
        <v>88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80</v>
      </c>
      <c r="C25" s="1" t="s">
        <v>87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80</v>
      </c>
      <c r="C26" s="1" t="s">
        <v>91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92</v>
      </c>
    </row>
    <row r="27" spans="2:8" ht="18.75">
      <c r="B27" s="1" t="s">
        <v>80</v>
      </c>
      <c r="C27" s="1" t="s">
        <v>89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93</v>
      </c>
    </row>
    <row r="28" spans="2:8" ht="18.75">
      <c r="B28" s="1" t="s">
        <v>80</v>
      </c>
      <c r="C28" s="1" t="s">
        <v>94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97</v>
      </c>
    </row>
    <row r="29" spans="2:8" ht="18.75">
      <c r="B29" s="1" t="s">
        <v>80</v>
      </c>
      <c r="C29" s="1" t="s">
        <v>95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96</v>
      </c>
    </row>
    <row r="30" spans="2:8" ht="18.75">
      <c r="B30" s="1" t="s">
        <v>80</v>
      </c>
      <c r="C30" s="1" t="s">
        <v>154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80</v>
      </c>
      <c r="C31" s="1" t="s">
        <v>155</v>
      </c>
      <c r="D31" s="7">
        <v>2</v>
      </c>
      <c r="E31" s="5" t="s">
        <v>22</v>
      </c>
      <c r="F31" s="11" t="s">
        <v>14</v>
      </c>
      <c r="G31" s="11" t="s">
        <v>10</v>
      </c>
      <c r="H31" s="15" t="s">
        <v>99</v>
      </c>
    </row>
    <row r="32" spans="2:8" ht="18.75">
      <c r="B32" s="1" t="s">
        <v>80</v>
      </c>
      <c r="C32" s="1" t="s">
        <v>102</v>
      </c>
      <c r="D32" s="7">
        <v>5</v>
      </c>
      <c r="E32" s="5" t="s">
        <v>8</v>
      </c>
      <c r="F32" s="11" t="s">
        <v>14</v>
      </c>
      <c r="G32" s="11" t="s">
        <v>10</v>
      </c>
      <c r="H32" s="15" t="s">
        <v>103</v>
      </c>
    </row>
    <row r="33" spans="2:8" ht="18.75">
      <c r="B33" s="1" t="s">
        <v>80</v>
      </c>
      <c r="C33" s="1" t="s">
        <v>156</v>
      </c>
      <c r="D33" s="7">
        <v>2</v>
      </c>
      <c r="E33" s="5" t="s">
        <v>22</v>
      </c>
      <c r="F33" s="11" t="s">
        <v>14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81</v>
      </c>
      <c r="C35" s="3" t="s">
        <v>85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81</v>
      </c>
      <c r="C36" s="1" t="s">
        <v>86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81</v>
      </c>
      <c r="C37" s="1" t="s">
        <v>67</v>
      </c>
      <c r="D37" s="7">
        <v>1.5</v>
      </c>
      <c r="E37" s="5" t="s">
        <v>8</v>
      </c>
      <c r="F37" s="11" t="s">
        <v>9</v>
      </c>
      <c r="G37" s="11" t="s">
        <v>10</v>
      </c>
      <c r="H37" s="39" t="s">
        <v>90</v>
      </c>
    </row>
    <row r="38" spans="2:8" ht="18.75">
      <c r="B38" s="1" t="s">
        <v>81</v>
      </c>
      <c r="C38" s="1" t="s">
        <v>88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81</v>
      </c>
      <c r="C39" s="1" t="s">
        <v>87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81</v>
      </c>
      <c r="C40" s="1" t="s">
        <v>91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92</v>
      </c>
    </row>
    <row r="41" spans="2:8" ht="18.75">
      <c r="B41" s="1" t="s">
        <v>81</v>
      </c>
      <c r="C41" s="1" t="s">
        <v>89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93</v>
      </c>
    </row>
    <row r="42" spans="2:8" ht="18.75">
      <c r="B42" s="1" t="s">
        <v>81</v>
      </c>
      <c r="C42" s="1" t="s">
        <v>94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97</v>
      </c>
    </row>
    <row r="43" spans="2:8" ht="18.75">
      <c r="B43" s="1" t="s">
        <v>81</v>
      </c>
      <c r="C43" s="1" t="s">
        <v>95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96</v>
      </c>
    </row>
    <row r="44" spans="2:8" ht="18.75">
      <c r="B44" s="1" t="s">
        <v>81</v>
      </c>
      <c r="C44" s="1" t="s">
        <v>154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81</v>
      </c>
      <c r="C45" s="1" t="s">
        <v>155</v>
      </c>
      <c r="D45" s="7">
        <v>2</v>
      </c>
      <c r="E45" s="5" t="s">
        <v>22</v>
      </c>
      <c r="F45" s="11" t="s">
        <v>14</v>
      </c>
      <c r="G45" s="11" t="s">
        <v>10</v>
      </c>
      <c r="H45" s="15" t="s">
        <v>99</v>
      </c>
    </row>
    <row r="46" spans="2:8" ht="18.75">
      <c r="B46" s="1" t="s">
        <v>81</v>
      </c>
      <c r="C46" s="1" t="s">
        <v>102</v>
      </c>
      <c r="D46" s="7">
        <v>5</v>
      </c>
      <c r="E46" s="5" t="s">
        <v>8</v>
      </c>
      <c r="F46" s="11" t="s">
        <v>14</v>
      </c>
      <c r="G46" s="11" t="s">
        <v>10</v>
      </c>
      <c r="H46" s="15" t="s">
        <v>103</v>
      </c>
    </row>
    <row r="47" spans="2:8" ht="18.75">
      <c r="B47" s="1" t="s">
        <v>81</v>
      </c>
      <c r="C47" s="1" t="s">
        <v>156</v>
      </c>
      <c r="D47" s="7">
        <v>2</v>
      </c>
      <c r="E47" s="5" t="s">
        <v>22</v>
      </c>
      <c r="F47" s="11" t="s">
        <v>14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82</v>
      </c>
      <c r="C49" s="1" t="s">
        <v>85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82</v>
      </c>
      <c r="C50" s="1" t="s">
        <v>86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106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87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91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92</v>
      </c>
    </row>
    <row r="54" spans="2:8" ht="18.75">
      <c r="B54" s="1" t="s">
        <v>82</v>
      </c>
      <c r="C54" s="1" t="s">
        <v>89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93</v>
      </c>
    </row>
    <row r="55" spans="2:8" ht="18.75">
      <c r="B55" s="1" t="s">
        <v>82</v>
      </c>
      <c r="C55" s="1" t="s">
        <v>94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97</v>
      </c>
    </row>
    <row r="56" spans="2:8" ht="18.75">
      <c r="B56" s="1" t="s">
        <v>82</v>
      </c>
      <c r="C56" s="1" t="s">
        <v>95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96</v>
      </c>
    </row>
    <row r="57" spans="2:8" ht="18.75">
      <c r="B57" s="1" t="s">
        <v>82</v>
      </c>
      <c r="C57" s="1" t="s">
        <v>154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82</v>
      </c>
      <c r="C58" s="1" t="s">
        <v>98</v>
      </c>
      <c r="D58" s="7">
        <v>2</v>
      </c>
      <c r="E58" s="5" t="s">
        <v>22</v>
      </c>
      <c r="F58" s="11" t="s">
        <v>14</v>
      </c>
      <c r="G58" s="11" t="s">
        <v>10</v>
      </c>
      <c r="H58" s="15" t="s">
        <v>99</v>
      </c>
    </row>
    <row r="59" spans="2:8" ht="18.75">
      <c r="B59" s="1" t="s">
        <v>82</v>
      </c>
      <c r="C59" s="1" t="s">
        <v>102</v>
      </c>
      <c r="D59" s="7">
        <v>5</v>
      </c>
      <c r="E59" s="5" t="s">
        <v>8</v>
      </c>
      <c r="F59" s="11" t="s">
        <v>14</v>
      </c>
      <c r="G59" s="11" t="s">
        <v>10</v>
      </c>
      <c r="H59" s="15" t="s">
        <v>103</v>
      </c>
    </row>
    <row r="60" spans="2:8" ht="18.75">
      <c r="B60" s="1" t="s">
        <v>82</v>
      </c>
      <c r="C60" s="1" t="s">
        <v>156</v>
      </c>
      <c r="D60" s="7">
        <v>2</v>
      </c>
      <c r="E60" s="5" t="s">
        <v>22</v>
      </c>
      <c r="F60" s="11" t="s">
        <v>14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83</v>
      </c>
      <c r="C62" s="3" t="s">
        <v>85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108</v>
      </c>
      <c r="C63" s="1" t="s">
        <v>86</v>
      </c>
      <c r="D63" s="7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108</v>
      </c>
      <c r="C64" s="1" t="s">
        <v>107</v>
      </c>
      <c r="D64" s="7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108</v>
      </c>
      <c r="C65" s="1" t="s">
        <v>87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108</v>
      </c>
      <c r="C66" s="1" t="s">
        <v>94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97</v>
      </c>
    </row>
    <row r="67" spans="2:8" ht="18.75">
      <c r="B67" s="1" t="s">
        <v>108</v>
      </c>
      <c r="C67" s="1" t="s">
        <v>95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96</v>
      </c>
    </row>
    <row r="68" spans="2:8" ht="18.75">
      <c r="B68" s="1" t="s">
        <v>108</v>
      </c>
      <c r="C68" s="1" t="s">
        <v>98</v>
      </c>
      <c r="D68" s="7">
        <v>2</v>
      </c>
      <c r="E68" s="5" t="s">
        <v>8</v>
      </c>
      <c r="F68" s="11" t="s">
        <v>14</v>
      </c>
      <c r="G68" s="11" t="s">
        <v>10</v>
      </c>
      <c r="H68" s="15" t="s">
        <v>99</v>
      </c>
    </row>
    <row r="69" spans="2:8" ht="18.75">
      <c r="B69" s="1" t="s">
        <v>108</v>
      </c>
      <c r="C69" s="1" t="s">
        <v>91</v>
      </c>
      <c r="D69" s="7">
        <v>1</v>
      </c>
      <c r="E69" s="5" t="s">
        <v>22</v>
      </c>
      <c r="F69" s="11" t="s">
        <v>9</v>
      </c>
      <c r="G69" s="11" t="s">
        <v>10</v>
      </c>
      <c r="H69" s="15" t="s">
        <v>92</v>
      </c>
    </row>
    <row r="70" spans="2:8" ht="18.75">
      <c r="B70" s="1" t="s">
        <v>108</v>
      </c>
      <c r="C70" s="1" t="s">
        <v>89</v>
      </c>
      <c r="D70" s="7">
        <f>0.5*8</f>
        <v>4</v>
      </c>
      <c r="E70" s="5" t="s">
        <v>8</v>
      </c>
      <c r="F70" s="11" t="s">
        <v>14</v>
      </c>
      <c r="G70" s="11" t="s">
        <v>10</v>
      </c>
      <c r="H70" s="15" t="s">
        <v>93</v>
      </c>
    </row>
    <row r="71" spans="2:8" ht="18.75">
      <c r="B71" s="1" t="s">
        <v>108</v>
      </c>
      <c r="C71" s="1" t="s">
        <v>102</v>
      </c>
      <c r="D71" s="7">
        <v>5</v>
      </c>
      <c r="E71" s="5" t="s">
        <v>8</v>
      </c>
      <c r="F71" s="11" t="s">
        <v>14</v>
      </c>
      <c r="G71" s="11" t="s">
        <v>10</v>
      </c>
      <c r="H71" s="15" t="s">
        <v>103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110</v>
      </c>
      <c r="C73" s="1" t="s">
        <v>109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111</v>
      </c>
    </row>
    <row r="74" spans="2:8" ht="18.75">
      <c r="B74" s="1" t="s">
        <v>110</v>
      </c>
      <c r="C74" s="1" t="s">
        <v>112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113</v>
      </c>
    </row>
    <row r="75" spans="2:8" ht="18.75">
      <c r="B75" s="1" t="s">
        <v>110</v>
      </c>
      <c r="C75" s="1" t="s">
        <v>114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115</v>
      </c>
    </row>
    <row r="76" spans="2:8" ht="18.75">
      <c r="B76" s="1" t="s">
        <v>110</v>
      </c>
      <c r="C76" s="1" t="s">
        <v>116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117</v>
      </c>
    </row>
    <row r="77" spans="2:8" ht="18.75">
      <c r="B77" s="1" t="s">
        <v>110</v>
      </c>
      <c r="C77" s="1" t="s">
        <v>118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132</v>
      </c>
    </row>
    <row r="78" spans="2:8" ht="18.75">
      <c r="B78" s="1" t="s">
        <v>110</v>
      </c>
      <c r="C78" s="1" t="s">
        <v>100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101</v>
      </c>
    </row>
    <row r="79" spans="2:8" ht="18.75">
      <c r="B79" s="1" t="s">
        <v>110</v>
      </c>
      <c r="C79" s="1" t="s">
        <v>119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110</v>
      </c>
      <c r="C80" s="1" t="s">
        <v>120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121</v>
      </c>
    </row>
    <row r="81" spans="2:8" ht="18.75">
      <c r="B81" s="1" t="s">
        <v>110</v>
      </c>
      <c r="C81" s="1" t="s">
        <v>122</v>
      </c>
      <c r="D81" s="7">
        <v>1</v>
      </c>
      <c r="E81" s="5" t="s">
        <v>22</v>
      </c>
      <c r="F81" s="11" t="s">
        <v>14</v>
      </c>
      <c r="G81" s="11" t="s">
        <v>10</v>
      </c>
      <c r="H81" s="15" t="s">
        <v>123</v>
      </c>
    </row>
    <row r="82" spans="2:8" ht="18.75">
      <c r="B82" s="1" t="s">
        <v>110</v>
      </c>
      <c r="C82" s="1" t="s">
        <v>127</v>
      </c>
      <c r="D82" s="7">
        <v>2</v>
      </c>
      <c r="E82" s="5" t="s">
        <v>22</v>
      </c>
      <c r="F82" s="11" t="s">
        <v>14</v>
      </c>
      <c r="G82" s="11" t="s">
        <v>10</v>
      </c>
      <c r="H82" s="15" t="s">
        <v>128</v>
      </c>
    </row>
    <row r="83" spans="2:8" ht="18.75">
      <c r="B83" s="1" t="s">
        <v>110</v>
      </c>
      <c r="C83" s="1" t="s">
        <v>124</v>
      </c>
      <c r="D83" s="7">
        <v>5</v>
      </c>
      <c r="E83" s="5" t="s">
        <v>11</v>
      </c>
      <c r="F83" s="11" t="s">
        <v>51</v>
      </c>
      <c r="G83" s="11" t="s">
        <v>10</v>
      </c>
      <c r="H83" s="15" t="s">
        <v>125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130</v>
      </c>
      <c r="C85" s="3" t="s">
        <v>139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131</v>
      </c>
    </row>
    <row r="86" spans="2:8" ht="18.75">
      <c r="B86" s="1" t="s">
        <v>129</v>
      </c>
      <c r="C86" s="1" t="s">
        <v>140</v>
      </c>
      <c r="D86" s="7">
        <v>2</v>
      </c>
      <c r="E86" s="5" t="s">
        <v>22</v>
      </c>
      <c r="F86" s="11" t="s">
        <v>9</v>
      </c>
      <c r="G86" s="11" t="s">
        <v>10</v>
      </c>
      <c r="H86" s="15" t="s">
        <v>134</v>
      </c>
    </row>
    <row r="87" spans="2:8" ht="18.75">
      <c r="B87" s="1" t="s">
        <v>129</v>
      </c>
      <c r="C87" s="1" t="s">
        <v>141</v>
      </c>
      <c r="D87" s="7">
        <v>2</v>
      </c>
      <c r="E87" s="5" t="s">
        <v>22</v>
      </c>
      <c r="F87" s="11" t="s">
        <v>9</v>
      </c>
      <c r="G87" s="11" t="s">
        <v>10</v>
      </c>
      <c r="H87" s="39" t="s">
        <v>133</v>
      </c>
    </row>
    <row r="88" spans="2:8" ht="18.75">
      <c r="B88" s="1" t="s">
        <v>129</v>
      </c>
      <c r="C88" s="1" t="s">
        <v>144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135</v>
      </c>
    </row>
    <row r="89" spans="2:8" ht="18.75">
      <c r="B89" s="1" t="s">
        <v>129</v>
      </c>
      <c r="C89" s="1" t="s">
        <v>143</v>
      </c>
      <c r="D89" s="7">
        <v>1</v>
      </c>
      <c r="E89" s="5" t="s">
        <v>22</v>
      </c>
      <c r="F89" s="11" t="s">
        <v>9</v>
      </c>
      <c r="G89" s="11" t="s">
        <v>10</v>
      </c>
      <c r="H89" s="15" t="s">
        <v>136</v>
      </c>
    </row>
    <row r="90" spans="2:8" ht="18.75">
      <c r="B90" s="1" t="s">
        <v>129</v>
      </c>
      <c r="C90" s="1" t="s">
        <v>142</v>
      </c>
      <c r="D90" s="7">
        <v>1</v>
      </c>
      <c r="E90" s="5" t="s">
        <v>22</v>
      </c>
      <c r="F90" s="11" t="s">
        <v>9</v>
      </c>
      <c r="G90" s="11" t="s">
        <v>10</v>
      </c>
      <c r="H90" s="15" t="s">
        <v>137</v>
      </c>
    </row>
    <row r="91" spans="2:8" ht="18.75">
      <c r="B91" s="1" t="s">
        <v>129</v>
      </c>
      <c r="C91" s="1" t="s">
        <v>138</v>
      </c>
      <c r="D91" s="7">
        <v>1</v>
      </c>
      <c r="E91" s="5" t="s">
        <v>22</v>
      </c>
      <c r="F91" s="11" t="s">
        <v>9</v>
      </c>
      <c r="G91" s="11" t="s">
        <v>10</v>
      </c>
      <c r="H91" s="15" t="s">
        <v>145</v>
      </c>
    </row>
    <row r="92" spans="2:8" ht="18.75">
      <c r="B92" s="1" t="s">
        <v>129</v>
      </c>
      <c r="C92" s="1" t="s">
        <v>146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147</v>
      </c>
    </row>
    <row r="93" spans="2:8" ht="18.75">
      <c r="B93" s="1" t="s">
        <v>129</v>
      </c>
      <c r="C93" s="1" t="s">
        <v>148</v>
      </c>
      <c r="D93" s="7">
        <v>3</v>
      </c>
      <c r="E93" s="5" t="s">
        <v>22</v>
      </c>
      <c r="F93" s="11" t="s">
        <v>9</v>
      </c>
      <c r="G93" s="11" t="s">
        <v>10</v>
      </c>
      <c r="H93" s="15" t="s">
        <v>149</v>
      </c>
    </row>
    <row r="94" spans="2:8" ht="18.75">
      <c r="B94" s="1" t="s">
        <v>129</v>
      </c>
      <c r="C94" s="1" t="s">
        <v>102</v>
      </c>
      <c r="D94" s="7">
        <v>9</v>
      </c>
      <c r="E94" s="5" t="s">
        <v>22</v>
      </c>
      <c r="F94" s="11" t="s">
        <v>14</v>
      </c>
      <c r="G94" s="11" t="s">
        <v>10</v>
      </c>
      <c r="H94" s="15" t="s">
        <v>150</v>
      </c>
    </row>
    <row r="95" spans="2:8" ht="18.75">
      <c r="B95" s="1" t="s">
        <v>129</v>
      </c>
      <c r="C95" s="1" t="s">
        <v>151</v>
      </c>
      <c r="D95" s="7">
        <v>9</v>
      </c>
      <c r="E95" s="5" t="s">
        <v>22</v>
      </c>
      <c r="F95" s="11" t="s">
        <v>14</v>
      </c>
      <c r="G95" s="11" t="s">
        <v>10</v>
      </c>
      <c r="H95" s="15" t="s">
        <v>152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157</v>
      </c>
      <c r="C97" s="1" t="s">
        <v>158</v>
      </c>
      <c r="D97" s="4">
        <v>1</v>
      </c>
      <c r="E97" s="5" t="s">
        <v>8</v>
      </c>
      <c r="F97" s="11" t="s">
        <v>51</v>
      </c>
      <c r="G97" s="11" t="s">
        <v>10</v>
      </c>
      <c r="H97" s="15"/>
    </row>
    <row r="98" spans="2:8" ht="18.75">
      <c r="B98" s="1" t="s">
        <v>157</v>
      </c>
      <c r="C98" s="1" t="s">
        <v>159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157</v>
      </c>
      <c r="C99" s="1" t="s">
        <v>160</v>
      </c>
      <c r="D99" s="7">
        <v>1</v>
      </c>
      <c r="E99" s="5" t="s">
        <v>22</v>
      </c>
      <c r="F99" s="11" t="s">
        <v>14</v>
      </c>
      <c r="G99" s="11" t="s">
        <v>10</v>
      </c>
      <c r="H99" s="15"/>
    </row>
    <row r="100" spans="2:8" ht="18.75">
      <c r="B100" s="1" t="s">
        <v>157</v>
      </c>
      <c r="C100" s="1" t="s">
        <v>161</v>
      </c>
      <c r="D100" s="7">
        <v>2</v>
      </c>
      <c r="E100" s="5" t="s">
        <v>22</v>
      </c>
      <c r="F100" s="11" t="s">
        <v>14</v>
      </c>
      <c r="G100" s="11" t="s">
        <v>10</v>
      </c>
      <c r="H100" s="15"/>
    </row>
    <row r="101" spans="2:8" ht="18.75">
      <c r="B101" s="1"/>
      <c r="C101" s="1"/>
      <c r="D101" s="7"/>
      <c r="E101" s="5"/>
      <c r="F101" s="11"/>
      <c r="G101" s="11"/>
      <c r="H101" s="15"/>
    </row>
    <row r="102" spans="2:8" ht="18.75">
      <c r="B102" s="3" t="s">
        <v>162</v>
      </c>
      <c r="C102" s="3" t="s">
        <v>163</v>
      </c>
      <c r="D102" s="4">
        <v>1</v>
      </c>
      <c r="E102" s="4" t="s">
        <v>8</v>
      </c>
      <c r="F102" s="4" t="s">
        <v>9</v>
      </c>
      <c r="G102" s="10" t="s">
        <v>10</v>
      </c>
      <c r="H102" s="14" t="s">
        <v>164</v>
      </c>
    </row>
    <row r="103" spans="2:8" ht="18.75">
      <c r="B103" s="1" t="s">
        <v>162</v>
      </c>
      <c r="C103" s="1" t="s">
        <v>165</v>
      </c>
      <c r="D103" s="7">
        <v>1</v>
      </c>
      <c r="E103" s="5" t="s">
        <v>22</v>
      </c>
      <c r="F103" s="11" t="s">
        <v>14</v>
      </c>
      <c r="G103" s="11" t="s">
        <v>10</v>
      </c>
      <c r="H103" s="15"/>
    </row>
    <row r="104" spans="2:8" ht="18.75">
      <c r="B104" s="1" t="s">
        <v>162</v>
      </c>
      <c r="C104" s="1" t="s">
        <v>166</v>
      </c>
      <c r="D104" s="7">
        <v>1</v>
      </c>
      <c r="E104" s="5" t="s">
        <v>8</v>
      </c>
      <c r="F104" s="11" t="s">
        <v>9</v>
      </c>
      <c r="G104" s="11" t="s">
        <v>10</v>
      </c>
      <c r="H104" s="15"/>
    </row>
    <row r="105" spans="2:8" ht="18.75">
      <c r="B105" s="1" t="s">
        <v>162</v>
      </c>
      <c r="C105" s="1" t="s">
        <v>27</v>
      </c>
      <c r="D105" s="7">
        <v>4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162</v>
      </c>
      <c r="C106" s="1" t="s">
        <v>28</v>
      </c>
      <c r="D106" s="7">
        <v>4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 t="s">
        <v>162</v>
      </c>
      <c r="C107" s="1" t="s">
        <v>29</v>
      </c>
      <c r="D107" s="7">
        <v>1</v>
      </c>
      <c r="E107" s="5" t="s">
        <v>8</v>
      </c>
      <c r="F107" s="11" t="s">
        <v>9</v>
      </c>
      <c r="G107" s="11" t="s">
        <v>10</v>
      </c>
      <c r="H107" s="15"/>
    </row>
    <row r="108" spans="2:8" ht="18.75">
      <c r="B108" s="1"/>
      <c r="C108" s="1"/>
      <c r="D108" s="7"/>
      <c r="E108" s="5"/>
      <c r="F108" s="11"/>
      <c r="G108" s="11"/>
      <c r="H108" s="15"/>
    </row>
    <row r="109" spans="2:8" ht="18.75">
      <c r="B109" s="2"/>
      <c r="C109" s="2"/>
      <c r="D109" s="7"/>
      <c r="E109" s="6"/>
      <c r="F109" s="12"/>
      <c r="G109" s="12"/>
      <c r="H109" s="16"/>
    </row>
    <row r="110" spans="2:8" ht="18.75">
      <c r="B110" s="1" t="s">
        <v>30</v>
      </c>
      <c r="C110" s="1" t="s">
        <v>31</v>
      </c>
      <c r="D110" s="4">
        <v>1</v>
      </c>
      <c r="E110" s="5" t="s">
        <v>8</v>
      </c>
      <c r="F110" s="11" t="s">
        <v>14</v>
      </c>
      <c r="G110" s="11" t="s">
        <v>10</v>
      </c>
      <c r="H110" s="15"/>
    </row>
    <row r="111" spans="2:8" ht="18.75">
      <c r="B111" s="1" t="s">
        <v>30</v>
      </c>
      <c r="C111" s="1" t="s">
        <v>20</v>
      </c>
      <c r="D111" s="7">
        <v>1</v>
      </c>
      <c r="E111" s="5" t="s">
        <v>8</v>
      </c>
      <c r="F111" s="11" t="s">
        <v>9</v>
      </c>
      <c r="G111" s="11" t="s">
        <v>10</v>
      </c>
      <c r="H111" s="15"/>
    </row>
    <row r="112" spans="2:8" ht="18.75">
      <c r="B112" s="1"/>
      <c r="C112" s="1"/>
      <c r="D112" s="7"/>
      <c r="E112" s="5"/>
      <c r="F112" s="11"/>
      <c r="G112" s="11"/>
      <c r="H112" s="15"/>
    </row>
    <row r="113" spans="2:8" ht="18.75">
      <c r="B113" s="1"/>
      <c r="C113" s="1"/>
      <c r="D113" s="7"/>
      <c r="E113" s="5"/>
      <c r="F113" s="11"/>
      <c r="G113" s="11"/>
      <c r="H113" s="15"/>
    </row>
    <row r="114" spans="2:8" ht="18.75">
      <c r="B114" s="3" t="s">
        <v>32</v>
      </c>
      <c r="C114" s="3" t="s">
        <v>33</v>
      </c>
      <c r="D114" s="4">
        <v>2</v>
      </c>
      <c r="E114" s="4" t="s">
        <v>8</v>
      </c>
      <c r="F114" s="4" t="s">
        <v>9</v>
      </c>
      <c r="G114" s="10" t="s">
        <v>10</v>
      </c>
      <c r="H114" s="14"/>
    </row>
    <row r="115" spans="2:8" ht="18.75">
      <c r="B115" s="1" t="s">
        <v>32</v>
      </c>
      <c r="C115" s="1" t="s">
        <v>34</v>
      </c>
      <c r="D115" s="7">
        <v>1</v>
      </c>
      <c r="E115" s="5" t="s">
        <v>8</v>
      </c>
      <c r="F115" s="11" t="s">
        <v>9</v>
      </c>
      <c r="G115" s="11" t="s">
        <v>10</v>
      </c>
      <c r="H115" s="15"/>
    </row>
    <row r="116" spans="2:8" ht="18.75">
      <c r="B116" s="1" t="s">
        <v>32</v>
      </c>
      <c r="C116" s="1" t="s">
        <v>20</v>
      </c>
      <c r="D116" s="7">
        <v>1</v>
      </c>
      <c r="E116" s="5" t="s">
        <v>8</v>
      </c>
      <c r="F116" s="11" t="s">
        <v>9</v>
      </c>
      <c r="G116" s="11" t="s">
        <v>10</v>
      </c>
      <c r="H116" s="15"/>
    </row>
    <row r="117" spans="2:8" ht="18.75">
      <c r="B117" s="1"/>
      <c r="C117" s="1"/>
      <c r="D117" s="7"/>
      <c r="E117" s="5"/>
      <c r="F117" s="11"/>
      <c r="G117" s="11"/>
      <c r="H117" s="15"/>
    </row>
    <row r="118" spans="2:8" ht="18.75">
      <c r="B118" s="2"/>
      <c r="C118" s="2"/>
      <c r="D118" s="7"/>
      <c r="E118" s="6"/>
      <c r="F118" s="12"/>
      <c r="G118" s="12"/>
      <c r="H118" s="16"/>
    </row>
    <row r="119" spans="2:8" ht="18.75">
      <c r="B119" s="1" t="s">
        <v>35</v>
      </c>
      <c r="C119" s="1" t="s">
        <v>36</v>
      </c>
      <c r="D119" s="4">
        <v>1.5</v>
      </c>
      <c r="E119" s="5" t="s">
        <v>8</v>
      </c>
      <c r="F119" s="11" t="s">
        <v>9</v>
      </c>
      <c r="G119" s="11" t="s">
        <v>10</v>
      </c>
      <c r="H119" s="15" t="s">
        <v>37</v>
      </c>
    </row>
    <row r="120" spans="2:8" ht="18.75">
      <c r="B120" s="1" t="s">
        <v>35</v>
      </c>
      <c r="C120" s="1" t="s">
        <v>38</v>
      </c>
      <c r="D120" s="7">
        <v>1.5</v>
      </c>
      <c r="E120" s="5" t="s">
        <v>8</v>
      </c>
      <c r="F120" s="11" t="s">
        <v>9</v>
      </c>
      <c r="G120" s="11" t="s">
        <v>10</v>
      </c>
      <c r="H120" s="15"/>
    </row>
    <row r="121" spans="2:8" ht="18.75">
      <c r="B121" s="1"/>
      <c r="C121" s="1"/>
      <c r="D121" s="7"/>
      <c r="E121" s="5"/>
      <c r="F121" s="11"/>
      <c r="G121" s="11"/>
      <c r="H121" s="15"/>
    </row>
    <row r="122" spans="2:8" ht="18.75">
      <c r="B122" s="1"/>
      <c r="C122" s="1"/>
      <c r="D122" s="7"/>
      <c r="E122" s="5"/>
      <c r="F122" s="11"/>
      <c r="G122" s="11"/>
      <c r="H122" s="15"/>
    </row>
    <row r="123" spans="2:8" ht="18.75">
      <c r="B123" s="3" t="s">
        <v>20</v>
      </c>
      <c r="C123" s="3" t="s">
        <v>39</v>
      </c>
      <c r="D123" s="4">
        <v>1</v>
      </c>
      <c r="E123" s="4" t="s">
        <v>8</v>
      </c>
      <c r="F123" s="4" t="s">
        <v>9</v>
      </c>
      <c r="G123" s="10" t="s">
        <v>10</v>
      </c>
      <c r="H123" s="14"/>
    </row>
    <row r="124" spans="2:8" ht="18.75">
      <c r="B124" s="1" t="s">
        <v>20</v>
      </c>
      <c r="C124" s="1" t="s">
        <v>13</v>
      </c>
      <c r="D124" s="7">
        <v>1</v>
      </c>
      <c r="E124" s="5" t="s">
        <v>8</v>
      </c>
      <c r="F124" s="11" t="s">
        <v>9</v>
      </c>
      <c r="G124" s="11" t="s">
        <v>10</v>
      </c>
      <c r="H124" s="15"/>
    </row>
    <row r="125" spans="2:8" ht="18.75">
      <c r="B125" s="1" t="s">
        <v>20</v>
      </c>
      <c r="C125" s="1" t="s">
        <v>40</v>
      </c>
      <c r="D125" s="7">
        <v>1</v>
      </c>
      <c r="E125" s="5" t="s">
        <v>8</v>
      </c>
      <c r="F125" s="11" t="s">
        <v>9</v>
      </c>
      <c r="G125" s="11" t="s">
        <v>10</v>
      </c>
      <c r="H125" s="15"/>
    </row>
    <row r="126" spans="2:8" ht="18.75">
      <c r="B126" s="1"/>
      <c r="C126" s="1"/>
      <c r="D126" s="7"/>
      <c r="E126" s="5"/>
      <c r="F126" s="11"/>
      <c r="G126" s="11"/>
      <c r="H126" s="15"/>
    </row>
    <row r="127" spans="2:8" ht="18.75">
      <c r="B127" s="2"/>
      <c r="C127" s="2"/>
      <c r="D127" s="7"/>
      <c r="E127" s="6"/>
      <c r="F127" s="12"/>
      <c r="G127" s="12"/>
      <c r="H127" s="16"/>
    </row>
    <row r="128" spans="2:8" ht="18.75">
      <c r="B128" s="1" t="s">
        <v>41</v>
      </c>
      <c r="C128" s="1" t="s">
        <v>42</v>
      </c>
      <c r="D128" s="4">
        <v>4</v>
      </c>
      <c r="E128" s="5" t="s">
        <v>8</v>
      </c>
      <c r="F128" s="11" t="s">
        <v>9</v>
      </c>
      <c r="G128" s="11" t="s">
        <v>10</v>
      </c>
      <c r="H128" s="15"/>
    </row>
    <row r="129" spans="2:8" ht="18.75">
      <c r="B129" s="1" t="s">
        <v>41</v>
      </c>
      <c r="C129" s="1" t="s">
        <v>43</v>
      </c>
      <c r="D129" s="7">
        <v>2</v>
      </c>
      <c r="E129" s="5" t="s">
        <v>8</v>
      </c>
      <c r="F129" s="11" t="s">
        <v>9</v>
      </c>
      <c r="G129" s="11" t="s">
        <v>10</v>
      </c>
      <c r="H129" s="15"/>
    </row>
    <row r="130" spans="2:8" ht="18.75">
      <c r="B130" s="1" t="s">
        <v>41</v>
      </c>
      <c r="C130" s="1" t="s">
        <v>44</v>
      </c>
      <c r="D130" s="7">
        <v>2</v>
      </c>
      <c r="E130" s="5" t="s">
        <v>8</v>
      </c>
      <c r="F130" s="11" t="s">
        <v>9</v>
      </c>
      <c r="G130" s="11" t="s">
        <v>10</v>
      </c>
      <c r="H130" s="15"/>
    </row>
    <row r="131" spans="2:8" ht="18.75">
      <c r="B131" s="1" t="s">
        <v>41</v>
      </c>
      <c r="C131" s="1" t="s">
        <v>45</v>
      </c>
      <c r="D131" s="7">
        <v>2</v>
      </c>
      <c r="E131" s="5" t="s">
        <v>8</v>
      </c>
      <c r="F131" s="11" t="s">
        <v>9</v>
      </c>
      <c r="G131" s="11" t="s">
        <v>10</v>
      </c>
      <c r="H131" s="15"/>
    </row>
    <row r="132" spans="2:8" ht="18.75">
      <c r="B132" s="1"/>
      <c r="C132" s="1"/>
      <c r="D132" s="7"/>
      <c r="E132" s="5"/>
      <c r="F132" s="11"/>
      <c r="G132" s="11"/>
      <c r="H132" s="15"/>
    </row>
    <row r="133" spans="2:8" ht="18.75">
      <c r="B133" s="1"/>
      <c r="C133" s="1"/>
      <c r="D133" s="7"/>
      <c r="E133" s="5"/>
      <c r="F133" s="11"/>
      <c r="G133" s="11"/>
      <c r="H133" s="15"/>
    </row>
    <row r="134" spans="2:8" ht="18.75">
      <c r="B134" s="3" t="s">
        <v>46</v>
      </c>
      <c r="C134" s="3" t="s">
        <v>47</v>
      </c>
      <c r="D134" s="8" t="s">
        <v>48</v>
      </c>
      <c r="E134" s="4" t="s">
        <v>8</v>
      </c>
      <c r="F134" s="4" t="s">
        <v>9</v>
      </c>
      <c r="G134" s="10" t="s">
        <v>10</v>
      </c>
      <c r="H134" s="14" t="s">
        <v>49</v>
      </c>
    </row>
    <row r="135" spans="2:8" ht="18.75">
      <c r="B135" s="1"/>
      <c r="C135" s="1"/>
      <c r="D135" s="7"/>
      <c r="E135" s="5"/>
      <c r="F135" s="11"/>
      <c r="G135" s="11"/>
      <c r="H135" s="15"/>
    </row>
    <row r="136" spans="2:8" ht="18.75">
      <c r="B136" s="1"/>
      <c r="C136" s="1"/>
      <c r="D136" s="7"/>
      <c r="E136" s="5"/>
      <c r="F136" s="11"/>
      <c r="G136" s="11"/>
      <c r="H136" s="15"/>
    </row>
    <row r="137" spans="2:8" ht="18.75">
      <c r="B137" s="1"/>
      <c r="C137" s="1"/>
      <c r="D137" s="7"/>
      <c r="E137" s="5"/>
      <c r="F137" s="11"/>
      <c r="G137" s="11"/>
      <c r="H137" s="15"/>
    </row>
    <row r="138" spans="2:8" ht="18.75">
      <c r="B138" s="2"/>
      <c r="C138" s="2"/>
      <c r="D138" s="9"/>
      <c r="E138" s="6"/>
      <c r="F138" s="12"/>
      <c r="G138" s="12"/>
      <c r="H138" s="16"/>
    </row>
  </sheetData>
  <autoFilter ref="E2:G138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J8" sqref="J8"/>
    </sheetView>
  </sheetViews>
  <sheetFormatPr defaultRowHeight="18.75"/>
  <cols>
    <col min="2" max="2" width="11.375" customWidth="1"/>
    <col min="3" max="3" width="10.375" customWidth="1"/>
  </cols>
  <sheetData>
    <row r="2" spans="2:6">
      <c r="B2" s="22" t="s">
        <v>50</v>
      </c>
      <c r="D2" s="22" t="s">
        <v>4</v>
      </c>
      <c r="F2" s="22" t="s">
        <v>3</v>
      </c>
    </row>
    <row r="3" spans="2:6">
      <c r="B3" s="20" t="s">
        <v>10</v>
      </c>
      <c r="D3" s="20" t="s">
        <v>9</v>
      </c>
      <c r="F3" s="23" t="s">
        <v>8</v>
      </c>
    </row>
    <row r="4" spans="2:6">
      <c r="B4" s="20" t="s">
        <v>18</v>
      </c>
      <c r="D4" s="20" t="s">
        <v>14</v>
      </c>
      <c r="F4" s="23" t="s">
        <v>22</v>
      </c>
    </row>
    <row r="5" spans="2:6">
      <c r="B5" s="40" t="s">
        <v>21</v>
      </c>
      <c r="D5" s="20" t="s">
        <v>51</v>
      </c>
      <c r="F5" s="23" t="s">
        <v>11</v>
      </c>
    </row>
    <row r="6" spans="2:6">
      <c r="D6" s="21" t="s">
        <v>52</v>
      </c>
      <c r="F6" s="24" t="s">
        <v>53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>
      <selection activeCell="D11" sqref="D11"/>
    </sheetView>
  </sheetViews>
  <sheetFormatPr defaultRowHeight="18.75"/>
  <cols>
    <col min="2" max="2" width="19" customWidth="1"/>
    <col min="3" max="3" width="14.5" customWidth="1"/>
    <col min="6" max="6" width="21.625" customWidth="1"/>
    <col min="7" max="7" width="9.5" bestFit="1" customWidth="1"/>
    <col min="8" max="8" width="17.75" customWidth="1"/>
    <col min="9" max="9" width="16.25" customWidth="1"/>
  </cols>
  <sheetData>
    <row r="2" spans="2:9">
      <c r="B2" s="36" t="s">
        <v>0</v>
      </c>
      <c r="C2" s="36" t="s">
        <v>2</v>
      </c>
      <c r="F2" s="29" t="s">
        <v>54</v>
      </c>
      <c r="G2" s="30"/>
      <c r="H2" s="30"/>
      <c r="I2" s="30"/>
    </row>
    <row r="3" spans="2:9">
      <c r="B3" s="18" t="s">
        <v>32</v>
      </c>
      <c r="C3" s="19">
        <f>SUMIF(Sheet1!B:B, B3, Sheet1!D:D)</f>
        <v>16</v>
      </c>
      <c r="F3" s="31" t="s">
        <v>55</v>
      </c>
      <c r="G3" s="30">
        <f>SUMIF(Sheet1!G:G,"完了",Sheet1!D:D)</f>
        <v>0</v>
      </c>
      <c r="H3" s="30" t="s">
        <v>56</v>
      </c>
      <c r="I3" s="30"/>
    </row>
    <row r="4" spans="2:9">
      <c r="B4" s="18" t="s">
        <v>24</v>
      </c>
      <c r="C4" s="19">
        <f>SUMIF(Sheet1!B:B, B4, Sheet1!D:D)</f>
        <v>0</v>
      </c>
      <c r="F4" s="32" t="s">
        <v>57</v>
      </c>
      <c r="G4" s="30">
        <f ca="1">NETWORKDAYS(G5,G6)</f>
        <v>6</v>
      </c>
      <c r="H4" s="38">
        <f ca="1" xml:space="preserve"> G3 / G4</f>
        <v>0</v>
      </c>
      <c r="I4" s="30"/>
    </row>
    <row r="5" spans="2:9">
      <c r="B5" s="18" t="s">
        <v>23</v>
      </c>
      <c r="C5" s="19">
        <f>SUMIF(Sheet1!B:B, B5, Sheet1!D:D)</f>
        <v>0</v>
      </c>
      <c r="F5" s="33" t="s">
        <v>58</v>
      </c>
      <c r="G5" s="34">
        <f>DATE(2025,5,12)</f>
        <v>45789</v>
      </c>
      <c r="H5" s="30"/>
      <c r="I5" s="30"/>
    </row>
    <row r="6" spans="2:9">
      <c r="B6" s="18" t="s">
        <v>25</v>
      </c>
      <c r="C6" s="19">
        <f>SUMIF(Sheet1!B:B, B6, Sheet1!D:D)</f>
        <v>0</v>
      </c>
      <c r="F6" s="35" t="s">
        <v>59</v>
      </c>
      <c r="G6" s="34">
        <f ca="1">TODAY()</f>
        <v>45796</v>
      </c>
      <c r="H6" s="30"/>
      <c r="I6" s="30"/>
    </row>
    <row r="7" spans="2:9">
      <c r="B7" s="18" t="s">
        <v>35</v>
      </c>
      <c r="C7" s="19">
        <f>SUMIF(Sheet1!B:B, B7, Sheet1!D:D)</f>
        <v>3</v>
      </c>
      <c r="F7" s="30"/>
      <c r="G7" s="30"/>
      <c r="H7" s="30"/>
      <c r="I7" s="30"/>
    </row>
    <row r="8" spans="2:9">
      <c r="B8" s="18" t="s">
        <v>20</v>
      </c>
      <c r="C8" s="19">
        <f>SUMIF(Sheet1!B:B, B8, Sheet1!D:D)</f>
        <v>3</v>
      </c>
      <c r="F8" s="30"/>
      <c r="G8" s="30"/>
      <c r="H8" s="30" t="s">
        <v>60</v>
      </c>
      <c r="I8" s="30" t="s">
        <v>61</v>
      </c>
    </row>
    <row r="9" spans="2:9">
      <c r="B9" s="18" t="s">
        <v>41</v>
      </c>
      <c r="C9" s="19">
        <f>SUMIF(Sheet1!B:B, B9, Sheet1!D:D)</f>
        <v>10</v>
      </c>
      <c r="F9" s="29" t="s">
        <v>62</v>
      </c>
      <c r="G9" s="34">
        <f>DATE(2025,6,6)</f>
        <v>45814</v>
      </c>
      <c r="H9" s="37">
        <f ca="1">NETWORKDAYS(TODAY(),G9)</f>
        <v>15</v>
      </c>
      <c r="I9" s="38"/>
    </row>
    <row r="10" spans="2:9">
      <c r="B10" s="18" t="s">
        <v>17</v>
      </c>
      <c r="C10" s="19">
        <f>SUMIF(Sheet1!B:B, B10, Sheet1!D:D)</f>
        <v>0</v>
      </c>
      <c r="F10" s="31" t="s">
        <v>63</v>
      </c>
      <c r="G10" s="34">
        <v>45674</v>
      </c>
      <c r="H10" s="37">
        <v>-65</v>
      </c>
      <c r="I10" s="38">
        <v>-1.877</v>
      </c>
    </row>
    <row r="11" spans="2:9">
      <c r="B11" s="18" t="s">
        <v>19</v>
      </c>
      <c r="C11" s="19">
        <f>SUMIF(Sheet1!B:B, B11, Sheet1!D:D)</f>
        <v>0</v>
      </c>
      <c r="F11" s="32" t="s">
        <v>64</v>
      </c>
      <c r="G11" s="34">
        <v>45691</v>
      </c>
      <c r="H11" s="37">
        <v>-54</v>
      </c>
      <c r="I11" s="38">
        <v>-2.2589999999999999</v>
      </c>
    </row>
    <row r="12" spans="2:9">
      <c r="B12" s="18" t="s">
        <v>26</v>
      </c>
      <c r="C12" s="19">
        <f>SUMIF(Sheet1!B:B, B12, Sheet1!D:D)</f>
        <v>0</v>
      </c>
    </row>
    <row r="13" spans="2:9">
      <c r="B13" s="18" t="s">
        <v>16</v>
      </c>
      <c r="C13" s="19">
        <f>SUMIF(Sheet1!B:B, B13, Sheet1!D:D)</f>
        <v>0</v>
      </c>
    </row>
    <row r="14" spans="2:9">
      <c r="B14" s="18" t="s">
        <v>30</v>
      </c>
      <c r="C14" s="19">
        <f>SUMIF(Sheet1!B:B, B14, Sheet1!D:D)</f>
        <v>7</v>
      </c>
    </row>
    <row r="15" spans="2:9">
      <c r="B15" s="18" t="s">
        <v>7</v>
      </c>
      <c r="C15" s="19">
        <f>SUMIF(Sheet1!B:B, B15, Sheet1!D:D)</f>
        <v>24</v>
      </c>
    </row>
    <row r="16" spans="2:9">
      <c r="B16" s="18" t="s">
        <v>15</v>
      </c>
      <c r="C16" s="19">
        <f>SUMIF(Sheet1!B:B, B16, Sheet1!D:D)</f>
        <v>0</v>
      </c>
    </row>
    <row r="17" spans="2:3">
      <c r="B17" s="18" t="s">
        <v>46</v>
      </c>
      <c r="C17" s="19" t="s">
        <v>48</v>
      </c>
    </row>
  </sheetData>
  <phoneticPr fontId="1"/>
  <pageMargins left="0.75" right="0.75" top="1" bottom="1" header="0.5" footer="0.5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分類別コスト集計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2025-05-19T10:00:39Z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